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nam\Desktop\Nina\Bootcamp\"/>
    </mc:Choice>
  </mc:AlternateContent>
  <xr:revisionPtr revIDLastSave="0" documentId="13_ncr:1_{8B9B2607-83D0-4B5E-BCE1-1BCBAFFAD406}" xr6:coauthVersionLast="45" xr6:coauthVersionMax="45" xr10:uidLastSave="{00000000-0000-0000-0000-000000000000}"/>
  <bookViews>
    <workbookView xWindow="-110" yWindow="-110" windowWidth="19420" windowHeight="10420" tabRatio="739" activeTab="7" xr2:uid="{00000000-000D-0000-FFFF-FFFF00000000}"/>
  </bookViews>
  <sheets>
    <sheet name="Date_Pivot" sheetId="7" r:id="rId1"/>
    <sheet name="Dates" sheetId="4" r:id="rId2"/>
    <sheet name="Pivot_Stacked" sheetId="3" r:id="rId3"/>
    <sheet name="ISO" sheetId="8" state="hidden" r:id="rId4"/>
    <sheet name="Pivot_SuscCamp" sheetId="2" r:id="rId5"/>
    <sheet name="Country_Pivot" sheetId="9" r:id="rId6"/>
    <sheet name="Sheet1" sheetId="1" r:id="rId7"/>
    <sheet name="Bonus_Stats" sheetId="15" r:id="rId8"/>
    <sheet name="Bonus_Sheet" sheetId="12" r:id="rId9"/>
    <sheet name="Reference" sheetId="14" r:id="rId10"/>
  </sheets>
  <definedNames>
    <definedName name="_xlnm._FilterDatabase" localSheetId="1" hidden="1">Dates!$A$1:$R$1</definedName>
    <definedName name="_xlnm._FilterDatabase" localSheetId="6" hidden="1">Sheet1!$A$1:$T$4115</definedName>
  </definedNames>
  <calcPr calcId="191029"/>
  <pivotCaches>
    <pivotCache cacheId="71" r:id="rId11"/>
    <pivotCache cacheId="5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91" i="15" l="1"/>
  <c r="E2192" i="15" s="1"/>
  <c r="E2190" i="15"/>
  <c r="E2189" i="15"/>
  <c r="E2188" i="15"/>
  <c r="E2187" i="15"/>
  <c r="C2192" i="15"/>
  <c r="C2191" i="15"/>
  <c r="C2190" i="15"/>
  <c r="C2189" i="15"/>
  <c r="C2188" i="15"/>
  <c r="C2187" i="15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B3" i="12"/>
  <c r="E3" i="12" s="1"/>
  <c r="B2" i="12"/>
  <c r="C2" i="12"/>
  <c r="B12" i="12"/>
  <c r="B11" i="12"/>
  <c r="E11" i="12" s="1"/>
  <c r="H11" i="12" s="1"/>
  <c r="B10" i="12"/>
  <c r="B9" i="12"/>
  <c r="E9" i="12" s="1"/>
  <c r="B8" i="12"/>
  <c r="E8" i="12" s="1"/>
  <c r="G8" i="12" s="1"/>
  <c r="B7" i="12"/>
  <c r="E7" i="12" s="1"/>
  <c r="B6" i="12"/>
  <c r="E6" i="12" s="1"/>
  <c r="H6" i="12" s="1"/>
  <c r="B5" i="12"/>
  <c r="E5" i="12" s="1"/>
  <c r="H5" i="12" s="1"/>
  <c r="B4" i="12"/>
  <c r="E4" i="12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2" i="4"/>
  <c r="E2" i="12" l="1"/>
  <c r="G2" i="12" s="1"/>
  <c r="G5" i="12"/>
  <c r="E10" i="12"/>
  <c r="G10" i="12" s="1"/>
  <c r="E12" i="12"/>
  <c r="H12" i="12" s="1"/>
  <c r="G11" i="12"/>
  <c r="H3" i="12"/>
  <c r="G3" i="12"/>
  <c r="H4" i="12"/>
  <c r="G4" i="12"/>
  <c r="G6" i="12"/>
  <c r="H7" i="12"/>
  <c r="G7" i="12"/>
  <c r="H9" i="12"/>
  <c r="G9" i="12"/>
  <c r="H2" i="12"/>
  <c r="F2" i="12"/>
  <c r="F9" i="12"/>
  <c r="F8" i="12"/>
  <c r="F7" i="12"/>
  <c r="F6" i="12"/>
  <c r="F4" i="12"/>
  <c r="F3" i="12"/>
  <c r="F5" i="12"/>
  <c r="H8" i="12"/>
  <c r="F11" i="12"/>
  <c r="V4115" i="4"/>
  <c r="U4115" i="4"/>
  <c r="T4115" i="4"/>
  <c r="S4115" i="4"/>
  <c r="V4114" i="4"/>
  <c r="U4114" i="4"/>
  <c r="T4114" i="4"/>
  <c r="S4114" i="4"/>
  <c r="V4113" i="4"/>
  <c r="U4113" i="4"/>
  <c r="T4113" i="4"/>
  <c r="S4113" i="4"/>
  <c r="V4112" i="4"/>
  <c r="U4112" i="4"/>
  <c r="T4112" i="4"/>
  <c r="S4112" i="4"/>
  <c r="V4111" i="4"/>
  <c r="U4111" i="4"/>
  <c r="T4111" i="4"/>
  <c r="S4111" i="4"/>
  <c r="V4110" i="4"/>
  <c r="U4110" i="4"/>
  <c r="T4110" i="4"/>
  <c r="S4110" i="4"/>
  <c r="V4109" i="4"/>
  <c r="U4109" i="4"/>
  <c r="T4109" i="4"/>
  <c r="S4109" i="4"/>
  <c r="V4108" i="4"/>
  <c r="U4108" i="4"/>
  <c r="T4108" i="4"/>
  <c r="S4108" i="4"/>
  <c r="V4107" i="4"/>
  <c r="U4107" i="4"/>
  <c r="T4107" i="4"/>
  <c r="S4107" i="4"/>
  <c r="V4106" i="4"/>
  <c r="U4106" i="4"/>
  <c r="T4106" i="4"/>
  <c r="S4106" i="4"/>
  <c r="V4105" i="4"/>
  <c r="U4105" i="4"/>
  <c r="T4105" i="4"/>
  <c r="S4105" i="4"/>
  <c r="V4104" i="4"/>
  <c r="U4104" i="4"/>
  <c r="T4104" i="4"/>
  <c r="S4104" i="4"/>
  <c r="V4103" i="4"/>
  <c r="U4103" i="4"/>
  <c r="T4103" i="4"/>
  <c r="S4103" i="4"/>
  <c r="V4102" i="4"/>
  <c r="U4102" i="4"/>
  <c r="T4102" i="4"/>
  <c r="S4102" i="4"/>
  <c r="V4101" i="4"/>
  <c r="U4101" i="4"/>
  <c r="T4101" i="4"/>
  <c r="S4101" i="4"/>
  <c r="V4100" i="4"/>
  <c r="U4100" i="4"/>
  <c r="T4100" i="4"/>
  <c r="S4100" i="4"/>
  <c r="V4099" i="4"/>
  <c r="U4099" i="4"/>
  <c r="T4099" i="4"/>
  <c r="S4099" i="4"/>
  <c r="V4098" i="4"/>
  <c r="U4098" i="4"/>
  <c r="T4098" i="4"/>
  <c r="S4098" i="4"/>
  <c r="V4097" i="4"/>
  <c r="U4097" i="4"/>
  <c r="T4097" i="4"/>
  <c r="S4097" i="4"/>
  <c r="V4096" i="4"/>
  <c r="U4096" i="4"/>
  <c r="T4096" i="4"/>
  <c r="S4096" i="4"/>
  <c r="V4095" i="4"/>
  <c r="U4095" i="4"/>
  <c r="T4095" i="4"/>
  <c r="S4095" i="4"/>
  <c r="V4094" i="4"/>
  <c r="U4094" i="4"/>
  <c r="T4094" i="4"/>
  <c r="S4094" i="4"/>
  <c r="V4093" i="4"/>
  <c r="U4093" i="4"/>
  <c r="T4093" i="4"/>
  <c r="S4093" i="4"/>
  <c r="V4092" i="4"/>
  <c r="U4092" i="4"/>
  <c r="T4092" i="4"/>
  <c r="S4092" i="4"/>
  <c r="V4091" i="4"/>
  <c r="U4091" i="4"/>
  <c r="T4091" i="4"/>
  <c r="S4091" i="4"/>
  <c r="V4090" i="4"/>
  <c r="U4090" i="4"/>
  <c r="T4090" i="4"/>
  <c r="S4090" i="4"/>
  <c r="V4089" i="4"/>
  <c r="U4089" i="4"/>
  <c r="T4089" i="4"/>
  <c r="S4089" i="4"/>
  <c r="V4088" i="4"/>
  <c r="U4088" i="4"/>
  <c r="T4088" i="4"/>
  <c r="S4088" i="4"/>
  <c r="V4087" i="4"/>
  <c r="U4087" i="4"/>
  <c r="T4087" i="4"/>
  <c r="S4087" i="4"/>
  <c r="V4086" i="4"/>
  <c r="U4086" i="4"/>
  <c r="T4086" i="4"/>
  <c r="S4086" i="4"/>
  <c r="V4085" i="4"/>
  <c r="U4085" i="4"/>
  <c r="T4085" i="4"/>
  <c r="S4085" i="4"/>
  <c r="V4084" i="4"/>
  <c r="U4084" i="4"/>
  <c r="T4084" i="4"/>
  <c r="S4084" i="4"/>
  <c r="V4083" i="4"/>
  <c r="U4083" i="4"/>
  <c r="T4083" i="4"/>
  <c r="S4083" i="4"/>
  <c r="V4082" i="4"/>
  <c r="U4082" i="4"/>
  <c r="T4082" i="4"/>
  <c r="S4082" i="4"/>
  <c r="V4081" i="4"/>
  <c r="U4081" i="4"/>
  <c r="T4081" i="4"/>
  <c r="S4081" i="4"/>
  <c r="V4080" i="4"/>
  <c r="U4080" i="4"/>
  <c r="T4080" i="4"/>
  <c r="S4080" i="4"/>
  <c r="V4079" i="4"/>
  <c r="U4079" i="4"/>
  <c r="T4079" i="4"/>
  <c r="S4079" i="4"/>
  <c r="V4078" i="4"/>
  <c r="U4078" i="4"/>
  <c r="T4078" i="4"/>
  <c r="S4078" i="4"/>
  <c r="V4077" i="4"/>
  <c r="U4077" i="4"/>
  <c r="T4077" i="4"/>
  <c r="S4077" i="4"/>
  <c r="V4076" i="4"/>
  <c r="U4076" i="4"/>
  <c r="T4076" i="4"/>
  <c r="S4076" i="4"/>
  <c r="V4075" i="4"/>
  <c r="U4075" i="4"/>
  <c r="T4075" i="4"/>
  <c r="S4075" i="4"/>
  <c r="V4074" i="4"/>
  <c r="U4074" i="4"/>
  <c r="T4074" i="4"/>
  <c r="S4074" i="4"/>
  <c r="V4073" i="4"/>
  <c r="U4073" i="4"/>
  <c r="T4073" i="4"/>
  <c r="S4073" i="4"/>
  <c r="V4072" i="4"/>
  <c r="U4072" i="4"/>
  <c r="T4072" i="4"/>
  <c r="S4072" i="4"/>
  <c r="V4071" i="4"/>
  <c r="U4071" i="4"/>
  <c r="T4071" i="4"/>
  <c r="S4071" i="4"/>
  <c r="V4070" i="4"/>
  <c r="U4070" i="4"/>
  <c r="T4070" i="4"/>
  <c r="S4070" i="4"/>
  <c r="V4069" i="4"/>
  <c r="U4069" i="4"/>
  <c r="T4069" i="4"/>
  <c r="S4069" i="4"/>
  <c r="V4068" i="4"/>
  <c r="U4068" i="4"/>
  <c r="T4068" i="4"/>
  <c r="S4068" i="4"/>
  <c r="V4067" i="4"/>
  <c r="U4067" i="4"/>
  <c r="T4067" i="4"/>
  <c r="S4067" i="4"/>
  <c r="V4066" i="4"/>
  <c r="U4066" i="4"/>
  <c r="T4066" i="4"/>
  <c r="S4066" i="4"/>
  <c r="V4065" i="4"/>
  <c r="U4065" i="4"/>
  <c r="T4065" i="4"/>
  <c r="S4065" i="4"/>
  <c r="V4064" i="4"/>
  <c r="U4064" i="4"/>
  <c r="T4064" i="4"/>
  <c r="S4064" i="4"/>
  <c r="V4063" i="4"/>
  <c r="U4063" i="4"/>
  <c r="T4063" i="4"/>
  <c r="S4063" i="4"/>
  <c r="V4062" i="4"/>
  <c r="U4062" i="4"/>
  <c r="T4062" i="4"/>
  <c r="S4062" i="4"/>
  <c r="V4061" i="4"/>
  <c r="U4061" i="4"/>
  <c r="T4061" i="4"/>
  <c r="S4061" i="4"/>
  <c r="V4060" i="4"/>
  <c r="U4060" i="4"/>
  <c r="T4060" i="4"/>
  <c r="S4060" i="4"/>
  <c r="V4059" i="4"/>
  <c r="U4059" i="4"/>
  <c r="T4059" i="4"/>
  <c r="S4059" i="4"/>
  <c r="V4058" i="4"/>
  <c r="U4058" i="4"/>
  <c r="T4058" i="4"/>
  <c r="S4058" i="4"/>
  <c r="V4057" i="4"/>
  <c r="U4057" i="4"/>
  <c r="T4057" i="4"/>
  <c r="S4057" i="4"/>
  <c r="V4056" i="4"/>
  <c r="U4056" i="4"/>
  <c r="T4056" i="4"/>
  <c r="S4056" i="4"/>
  <c r="V4055" i="4"/>
  <c r="U4055" i="4"/>
  <c r="T4055" i="4"/>
  <c r="S4055" i="4"/>
  <c r="V4054" i="4"/>
  <c r="U4054" i="4"/>
  <c r="T4054" i="4"/>
  <c r="S4054" i="4"/>
  <c r="V4053" i="4"/>
  <c r="U4053" i="4"/>
  <c r="T4053" i="4"/>
  <c r="S4053" i="4"/>
  <c r="V4052" i="4"/>
  <c r="U4052" i="4"/>
  <c r="T4052" i="4"/>
  <c r="S4052" i="4"/>
  <c r="V4051" i="4"/>
  <c r="U4051" i="4"/>
  <c r="T4051" i="4"/>
  <c r="S4051" i="4"/>
  <c r="V4050" i="4"/>
  <c r="U4050" i="4"/>
  <c r="T4050" i="4"/>
  <c r="S4050" i="4"/>
  <c r="V4049" i="4"/>
  <c r="U4049" i="4"/>
  <c r="T4049" i="4"/>
  <c r="S4049" i="4"/>
  <c r="V4048" i="4"/>
  <c r="U4048" i="4"/>
  <c r="T4048" i="4"/>
  <c r="S4048" i="4"/>
  <c r="V4047" i="4"/>
  <c r="U4047" i="4"/>
  <c r="T4047" i="4"/>
  <c r="S4047" i="4"/>
  <c r="V4046" i="4"/>
  <c r="U4046" i="4"/>
  <c r="T4046" i="4"/>
  <c r="S4046" i="4"/>
  <c r="V4045" i="4"/>
  <c r="U4045" i="4"/>
  <c r="T4045" i="4"/>
  <c r="S4045" i="4"/>
  <c r="V4044" i="4"/>
  <c r="U4044" i="4"/>
  <c r="T4044" i="4"/>
  <c r="S4044" i="4"/>
  <c r="V4043" i="4"/>
  <c r="U4043" i="4"/>
  <c r="T4043" i="4"/>
  <c r="S4043" i="4"/>
  <c r="V4042" i="4"/>
  <c r="U4042" i="4"/>
  <c r="T4042" i="4"/>
  <c r="S4042" i="4"/>
  <c r="V4041" i="4"/>
  <c r="U4041" i="4"/>
  <c r="T4041" i="4"/>
  <c r="S4041" i="4"/>
  <c r="V4040" i="4"/>
  <c r="U4040" i="4"/>
  <c r="T4040" i="4"/>
  <c r="S4040" i="4"/>
  <c r="V4039" i="4"/>
  <c r="U4039" i="4"/>
  <c r="T4039" i="4"/>
  <c r="S4039" i="4"/>
  <c r="V4038" i="4"/>
  <c r="U4038" i="4"/>
  <c r="T4038" i="4"/>
  <c r="S4038" i="4"/>
  <c r="V4037" i="4"/>
  <c r="U4037" i="4"/>
  <c r="T4037" i="4"/>
  <c r="S4037" i="4"/>
  <c r="V4036" i="4"/>
  <c r="U4036" i="4"/>
  <c r="T4036" i="4"/>
  <c r="S4036" i="4"/>
  <c r="V4035" i="4"/>
  <c r="U4035" i="4"/>
  <c r="T4035" i="4"/>
  <c r="S4035" i="4"/>
  <c r="V4034" i="4"/>
  <c r="U4034" i="4"/>
  <c r="T4034" i="4"/>
  <c r="S4034" i="4"/>
  <c r="V4033" i="4"/>
  <c r="U4033" i="4"/>
  <c r="T4033" i="4"/>
  <c r="S4033" i="4"/>
  <c r="V4032" i="4"/>
  <c r="U4032" i="4"/>
  <c r="T4032" i="4"/>
  <c r="S4032" i="4"/>
  <c r="V4031" i="4"/>
  <c r="U4031" i="4"/>
  <c r="T4031" i="4"/>
  <c r="S4031" i="4"/>
  <c r="V4030" i="4"/>
  <c r="U4030" i="4"/>
  <c r="T4030" i="4"/>
  <c r="S4030" i="4"/>
  <c r="V4029" i="4"/>
  <c r="U4029" i="4"/>
  <c r="T4029" i="4"/>
  <c r="S4029" i="4"/>
  <c r="V4028" i="4"/>
  <c r="U4028" i="4"/>
  <c r="T4028" i="4"/>
  <c r="S4028" i="4"/>
  <c r="V4027" i="4"/>
  <c r="U4027" i="4"/>
  <c r="T4027" i="4"/>
  <c r="S4027" i="4"/>
  <c r="V4026" i="4"/>
  <c r="U4026" i="4"/>
  <c r="T4026" i="4"/>
  <c r="S4026" i="4"/>
  <c r="V4025" i="4"/>
  <c r="U4025" i="4"/>
  <c r="T4025" i="4"/>
  <c r="S4025" i="4"/>
  <c r="V4024" i="4"/>
  <c r="U4024" i="4"/>
  <c r="T4024" i="4"/>
  <c r="S4024" i="4"/>
  <c r="V4023" i="4"/>
  <c r="U4023" i="4"/>
  <c r="T4023" i="4"/>
  <c r="S4023" i="4"/>
  <c r="V4022" i="4"/>
  <c r="U4022" i="4"/>
  <c r="T4022" i="4"/>
  <c r="S4022" i="4"/>
  <c r="V4021" i="4"/>
  <c r="U4021" i="4"/>
  <c r="T4021" i="4"/>
  <c r="S4021" i="4"/>
  <c r="V4020" i="4"/>
  <c r="U4020" i="4"/>
  <c r="T4020" i="4"/>
  <c r="S4020" i="4"/>
  <c r="V4019" i="4"/>
  <c r="U4019" i="4"/>
  <c r="T4019" i="4"/>
  <c r="S4019" i="4"/>
  <c r="V4018" i="4"/>
  <c r="U4018" i="4"/>
  <c r="T4018" i="4"/>
  <c r="S4018" i="4"/>
  <c r="V4017" i="4"/>
  <c r="U4017" i="4"/>
  <c r="T4017" i="4"/>
  <c r="S4017" i="4"/>
  <c r="V4016" i="4"/>
  <c r="U4016" i="4"/>
  <c r="T4016" i="4"/>
  <c r="S4016" i="4"/>
  <c r="V4015" i="4"/>
  <c r="U4015" i="4"/>
  <c r="T4015" i="4"/>
  <c r="S4015" i="4"/>
  <c r="V4014" i="4"/>
  <c r="U4014" i="4"/>
  <c r="T4014" i="4"/>
  <c r="S4014" i="4"/>
  <c r="V4013" i="4"/>
  <c r="U4013" i="4"/>
  <c r="T4013" i="4"/>
  <c r="S4013" i="4"/>
  <c r="V4012" i="4"/>
  <c r="U4012" i="4"/>
  <c r="T4012" i="4"/>
  <c r="S4012" i="4"/>
  <c r="V4011" i="4"/>
  <c r="U4011" i="4"/>
  <c r="T4011" i="4"/>
  <c r="S4011" i="4"/>
  <c r="V4010" i="4"/>
  <c r="U4010" i="4"/>
  <c r="T4010" i="4"/>
  <c r="S4010" i="4"/>
  <c r="V4009" i="4"/>
  <c r="U4009" i="4"/>
  <c r="T4009" i="4"/>
  <c r="S4009" i="4"/>
  <c r="V4008" i="4"/>
  <c r="U4008" i="4"/>
  <c r="T4008" i="4"/>
  <c r="S4008" i="4"/>
  <c r="V4007" i="4"/>
  <c r="U4007" i="4"/>
  <c r="T4007" i="4"/>
  <c r="S4007" i="4"/>
  <c r="V4006" i="4"/>
  <c r="U4006" i="4"/>
  <c r="T4006" i="4"/>
  <c r="S4006" i="4"/>
  <c r="V4005" i="4"/>
  <c r="U4005" i="4"/>
  <c r="T4005" i="4"/>
  <c r="S4005" i="4"/>
  <c r="V4004" i="4"/>
  <c r="U4004" i="4"/>
  <c r="T4004" i="4"/>
  <c r="S4004" i="4"/>
  <c r="V4003" i="4"/>
  <c r="U4003" i="4"/>
  <c r="T4003" i="4"/>
  <c r="S4003" i="4"/>
  <c r="V4002" i="4"/>
  <c r="U4002" i="4"/>
  <c r="T4002" i="4"/>
  <c r="S4002" i="4"/>
  <c r="V4001" i="4"/>
  <c r="U4001" i="4"/>
  <c r="T4001" i="4"/>
  <c r="S4001" i="4"/>
  <c r="V4000" i="4"/>
  <c r="U4000" i="4"/>
  <c r="T4000" i="4"/>
  <c r="S4000" i="4"/>
  <c r="V3999" i="4"/>
  <c r="U3999" i="4"/>
  <c r="T3999" i="4"/>
  <c r="S3999" i="4"/>
  <c r="V3998" i="4"/>
  <c r="U3998" i="4"/>
  <c r="T3998" i="4"/>
  <c r="S3998" i="4"/>
  <c r="V3997" i="4"/>
  <c r="U3997" i="4"/>
  <c r="T3997" i="4"/>
  <c r="S3997" i="4"/>
  <c r="V3996" i="4"/>
  <c r="U3996" i="4"/>
  <c r="T3996" i="4"/>
  <c r="S3996" i="4"/>
  <c r="V3995" i="4"/>
  <c r="U3995" i="4"/>
  <c r="T3995" i="4"/>
  <c r="S3995" i="4"/>
  <c r="V3994" i="4"/>
  <c r="U3994" i="4"/>
  <c r="T3994" i="4"/>
  <c r="S3994" i="4"/>
  <c r="V3993" i="4"/>
  <c r="U3993" i="4"/>
  <c r="T3993" i="4"/>
  <c r="S3993" i="4"/>
  <c r="V3992" i="4"/>
  <c r="U3992" i="4"/>
  <c r="T3992" i="4"/>
  <c r="S3992" i="4"/>
  <c r="V3991" i="4"/>
  <c r="U3991" i="4"/>
  <c r="T3991" i="4"/>
  <c r="S3991" i="4"/>
  <c r="V3990" i="4"/>
  <c r="U3990" i="4"/>
  <c r="T3990" i="4"/>
  <c r="S3990" i="4"/>
  <c r="V3989" i="4"/>
  <c r="U3989" i="4"/>
  <c r="T3989" i="4"/>
  <c r="S3989" i="4"/>
  <c r="V3988" i="4"/>
  <c r="U3988" i="4"/>
  <c r="T3988" i="4"/>
  <c r="S3988" i="4"/>
  <c r="V3987" i="4"/>
  <c r="U3987" i="4"/>
  <c r="T3987" i="4"/>
  <c r="S3987" i="4"/>
  <c r="V3986" i="4"/>
  <c r="U3986" i="4"/>
  <c r="T3986" i="4"/>
  <c r="S3986" i="4"/>
  <c r="V3985" i="4"/>
  <c r="U3985" i="4"/>
  <c r="T3985" i="4"/>
  <c r="S3985" i="4"/>
  <c r="V3984" i="4"/>
  <c r="U3984" i="4"/>
  <c r="T3984" i="4"/>
  <c r="S3984" i="4"/>
  <c r="V3983" i="4"/>
  <c r="U3983" i="4"/>
  <c r="T3983" i="4"/>
  <c r="S3983" i="4"/>
  <c r="V3982" i="4"/>
  <c r="U3982" i="4"/>
  <c r="T3982" i="4"/>
  <c r="S3982" i="4"/>
  <c r="V3981" i="4"/>
  <c r="U3981" i="4"/>
  <c r="T3981" i="4"/>
  <c r="S3981" i="4"/>
  <c r="V3980" i="4"/>
  <c r="U3980" i="4"/>
  <c r="T3980" i="4"/>
  <c r="S3980" i="4"/>
  <c r="V3979" i="4"/>
  <c r="U3979" i="4"/>
  <c r="T3979" i="4"/>
  <c r="S3979" i="4"/>
  <c r="V3978" i="4"/>
  <c r="U3978" i="4"/>
  <c r="T3978" i="4"/>
  <c r="S3978" i="4"/>
  <c r="V3977" i="4"/>
  <c r="U3977" i="4"/>
  <c r="T3977" i="4"/>
  <c r="S3977" i="4"/>
  <c r="V3976" i="4"/>
  <c r="U3976" i="4"/>
  <c r="T3976" i="4"/>
  <c r="S3976" i="4"/>
  <c r="V3975" i="4"/>
  <c r="U3975" i="4"/>
  <c r="T3975" i="4"/>
  <c r="S3975" i="4"/>
  <c r="V3974" i="4"/>
  <c r="U3974" i="4"/>
  <c r="T3974" i="4"/>
  <c r="S3974" i="4"/>
  <c r="V3973" i="4"/>
  <c r="U3973" i="4"/>
  <c r="T3973" i="4"/>
  <c r="S3973" i="4"/>
  <c r="V3972" i="4"/>
  <c r="U3972" i="4"/>
  <c r="T3972" i="4"/>
  <c r="S3972" i="4"/>
  <c r="V3971" i="4"/>
  <c r="U3971" i="4"/>
  <c r="T3971" i="4"/>
  <c r="S3971" i="4"/>
  <c r="V3970" i="4"/>
  <c r="U3970" i="4"/>
  <c r="T3970" i="4"/>
  <c r="S3970" i="4"/>
  <c r="V3969" i="4"/>
  <c r="U3969" i="4"/>
  <c r="T3969" i="4"/>
  <c r="S3969" i="4"/>
  <c r="V3968" i="4"/>
  <c r="U3968" i="4"/>
  <c r="T3968" i="4"/>
  <c r="S3968" i="4"/>
  <c r="V3967" i="4"/>
  <c r="U3967" i="4"/>
  <c r="T3967" i="4"/>
  <c r="S3967" i="4"/>
  <c r="V3966" i="4"/>
  <c r="U3966" i="4"/>
  <c r="T3966" i="4"/>
  <c r="S3966" i="4"/>
  <c r="V3965" i="4"/>
  <c r="U3965" i="4"/>
  <c r="T3965" i="4"/>
  <c r="S3965" i="4"/>
  <c r="V3964" i="4"/>
  <c r="U3964" i="4"/>
  <c r="T3964" i="4"/>
  <c r="S3964" i="4"/>
  <c r="V3963" i="4"/>
  <c r="U3963" i="4"/>
  <c r="T3963" i="4"/>
  <c r="S3963" i="4"/>
  <c r="V3962" i="4"/>
  <c r="U3962" i="4"/>
  <c r="T3962" i="4"/>
  <c r="S3962" i="4"/>
  <c r="V3961" i="4"/>
  <c r="U3961" i="4"/>
  <c r="T3961" i="4"/>
  <c r="S3961" i="4"/>
  <c r="V3960" i="4"/>
  <c r="U3960" i="4"/>
  <c r="T3960" i="4"/>
  <c r="S3960" i="4"/>
  <c r="V3959" i="4"/>
  <c r="U3959" i="4"/>
  <c r="T3959" i="4"/>
  <c r="S3959" i="4"/>
  <c r="V3958" i="4"/>
  <c r="U3958" i="4"/>
  <c r="T3958" i="4"/>
  <c r="S3958" i="4"/>
  <c r="V3957" i="4"/>
  <c r="U3957" i="4"/>
  <c r="T3957" i="4"/>
  <c r="S3957" i="4"/>
  <c r="V3956" i="4"/>
  <c r="U3956" i="4"/>
  <c r="T3956" i="4"/>
  <c r="S3956" i="4"/>
  <c r="V3955" i="4"/>
  <c r="U3955" i="4"/>
  <c r="T3955" i="4"/>
  <c r="S3955" i="4"/>
  <c r="V3954" i="4"/>
  <c r="U3954" i="4"/>
  <c r="T3954" i="4"/>
  <c r="S3954" i="4"/>
  <c r="V3953" i="4"/>
  <c r="U3953" i="4"/>
  <c r="T3953" i="4"/>
  <c r="S3953" i="4"/>
  <c r="V3952" i="4"/>
  <c r="U3952" i="4"/>
  <c r="T3952" i="4"/>
  <c r="S3952" i="4"/>
  <c r="V3951" i="4"/>
  <c r="U3951" i="4"/>
  <c r="T3951" i="4"/>
  <c r="S3951" i="4"/>
  <c r="V3950" i="4"/>
  <c r="U3950" i="4"/>
  <c r="T3950" i="4"/>
  <c r="S3950" i="4"/>
  <c r="V3949" i="4"/>
  <c r="U3949" i="4"/>
  <c r="T3949" i="4"/>
  <c r="S3949" i="4"/>
  <c r="V3948" i="4"/>
  <c r="U3948" i="4"/>
  <c r="T3948" i="4"/>
  <c r="S3948" i="4"/>
  <c r="V3947" i="4"/>
  <c r="U3947" i="4"/>
  <c r="T3947" i="4"/>
  <c r="S3947" i="4"/>
  <c r="V3946" i="4"/>
  <c r="U3946" i="4"/>
  <c r="T3946" i="4"/>
  <c r="S3946" i="4"/>
  <c r="V3945" i="4"/>
  <c r="U3945" i="4"/>
  <c r="T3945" i="4"/>
  <c r="S3945" i="4"/>
  <c r="V3944" i="4"/>
  <c r="U3944" i="4"/>
  <c r="T3944" i="4"/>
  <c r="S3944" i="4"/>
  <c r="V3943" i="4"/>
  <c r="U3943" i="4"/>
  <c r="T3943" i="4"/>
  <c r="S3943" i="4"/>
  <c r="V3942" i="4"/>
  <c r="U3942" i="4"/>
  <c r="T3942" i="4"/>
  <c r="S3942" i="4"/>
  <c r="V3941" i="4"/>
  <c r="U3941" i="4"/>
  <c r="T3941" i="4"/>
  <c r="S3941" i="4"/>
  <c r="V3940" i="4"/>
  <c r="U3940" i="4"/>
  <c r="T3940" i="4"/>
  <c r="S3940" i="4"/>
  <c r="V3939" i="4"/>
  <c r="U3939" i="4"/>
  <c r="T3939" i="4"/>
  <c r="S3939" i="4"/>
  <c r="V3938" i="4"/>
  <c r="U3938" i="4"/>
  <c r="T3938" i="4"/>
  <c r="S3938" i="4"/>
  <c r="V3937" i="4"/>
  <c r="U3937" i="4"/>
  <c r="T3937" i="4"/>
  <c r="S3937" i="4"/>
  <c r="V3936" i="4"/>
  <c r="U3936" i="4"/>
  <c r="T3936" i="4"/>
  <c r="S3936" i="4"/>
  <c r="V3935" i="4"/>
  <c r="U3935" i="4"/>
  <c r="T3935" i="4"/>
  <c r="S3935" i="4"/>
  <c r="V3934" i="4"/>
  <c r="U3934" i="4"/>
  <c r="T3934" i="4"/>
  <c r="S3934" i="4"/>
  <c r="V3933" i="4"/>
  <c r="U3933" i="4"/>
  <c r="T3933" i="4"/>
  <c r="S3933" i="4"/>
  <c r="V3932" i="4"/>
  <c r="U3932" i="4"/>
  <c r="T3932" i="4"/>
  <c r="S3932" i="4"/>
  <c r="V3931" i="4"/>
  <c r="U3931" i="4"/>
  <c r="T3931" i="4"/>
  <c r="S3931" i="4"/>
  <c r="V3930" i="4"/>
  <c r="U3930" i="4"/>
  <c r="T3930" i="4"/>
  <c r="S3930" i="4"/>
  <c r="V3929" i="4"/>
  <c r="U3929" i="4"/>
  <c r="T3929" i="4"/>
  <c r="S3929" i="4"/>
  <c r="V3928" i="4"/>
  <c r="U3928" i="4"/>
  <c r="T3928" i="4"/>
  <c r="S3928" i="4"/>
  <c r="V3927" i="4"/>
  <c r="U3927" i="4"/>
  <c r="T3927" i="4"/>
  <c r="S3927" i="4"/>
  <c r="V3926" i="4"/>
  <c r="U3926" i="4"/>
  <c r="T3926" i="4"/>
  <c r="S3926" i="4"/>
  <c r="V3925" i="4"/>
  <c r="U3925" i="4"/>
  <c r="T3925" i="4"/>
  <c r="S3925" i="4"/>
  <c r="V3924" i="4"/>
  <c r="U3924" i="4"/>
  <c r="T3924" i="4"/>
  <c r="S3924" i="4"/>
  <c r="V3923" i="4"/>
  <c r="U3923" i="4"/>
  <c r="T3923" i="4"/>
  <c r="S3923" i="4"/>
  <c r="V3922" i="4"/>
  <c r="U3922" i="4"/>
  <c r="T3922" i="4"/>
  <c r="S3922" i="4"/>
  <c r="V3921" i="4"/>
  <c r="U3921" i="4"/>
  <c r="T3921" i="4"/>
  <c r="S3921" i="4"/>
  <c r="V3920" i="4"/>
  <c r="U3920" i="4"/>
  <c r="T3920" i="4"/>
  <c r="S3920" i="4"/>
  <c r="V3919" i="4"/>
  <c r="U3919" i="4"/>
  <c r="T3919" i="4"/>
  <c r="S3919" i="4"/>
  <c r="V3918" i="4"/>
  <c r="U3918" i="4"/>
  <c r="T3918" i="4"/>
  <c r="S3918" i="4"/>
  <c r="V3917" i="4"/>
  <c r="U3917" i="4"/>
  <c r="T3917" i="4"/>
  <c r="S3917" i="4"/>
  <c r="V3916" i="4"/>
  <c r="U3916" i="4"/>
  <c r="T3916" i="4"/>
  <c r="S3916" i="4"/>
  <c r="V3915" i="4"/>
  <c r="U3915" i="4"/>
  <c r="T3915" i="4"/>
  <c r="S3915" i="4"/>
  <c r="V3914" i="4"/>
  <c r="U3914" i="4"/>
  <c r="T3914" i="4"/>
  <c r="S3914" i="4"/>
  <c r="V3913" i="4"/>
  <c r="U3913" i="4"/>
  <c r="T3913" i="4"/>
  <c r="S3913" i="4"/>
  <c r="V3912" i="4"/>
  <c r="U3912" i="4"/>
  <c r="T3912" i="4"/>
  <c r="S3912" i="4"/>
  <c r="V3911" i="4"/>
  <c r="U3911" i="4"/>
  <c r="T3911" i="4"/>
  <c r="S3911" i="4"/>
  <c r="V3910" i="4"/>
  <c r="U3910" i="4"/>
  <c r="T3910" i="4"/>
  <c r="S3910" i="4"/>
  <c r="V3909" i="4"/>
  <c r="U3909" i="4"/>
  <c r="T3909" i="4"/>
  <c r="S3909" i="4"/>
  <c r="V3908" i="4"/>
  <c r="U3908" i="4"/>
  <c r="T3908" i="4"/>
  <c r="S3908" i="4"/>
  <c r="V3907" i="4"/>
  <c r="U3907" i="4"/>
  <c r="T3907" i="4"/>
  <c r="S3907" i="4"/>
  <c r="V3906" i="4"/>
  <c r="U3906" i="4"/>
  <c r="T3906" i="4"/>
  <c r="S3906" i="4"/>
  <c r="V3905" i="4"/>
  <c r="U3905" i="4"/>
  <c r="T3905" i="4"/>
  <c r="S3905" i="4"/>
  <c r="V3904" i="4"/>
  <c r="U3904" i="4"/>
  <c r="T3904" i="4"/>
  <c r="S3904" i="4"/>
  <c r="V3903" i="4"/>
  <c r="U3903" i="4"/>
  <c r="T3903" i="4"/>
  <c r="S3903" i="4"/>
  <c r="V3902" i="4"/>
  <c r="U3902" i="4"/>
  <c r="T3902" i="4"/>
  <c r="S3902" i="4"/>
  <c r="V3901" i="4"/>
  <c r="U3901" i="4"/>
  <c r="T3901" i="4"/>
  <c r="S3901" i="4"/>
  <c r="V3900" i="4"/>
  <c r="U3900" i="4"/>
  <c r="T3900" i="4"/>
  <c r="S3900" i="4"/>
  <c r="V3899" i="4"/>
  <c r="U3899" i="4"/>
  <c r="T3899" i="4"/>
  <c r="S3899" i="4"/>
  <c r="V3898" i="4"/>
  <c r="U3898" i="4"/>
  <c r="T3898" i="4"/>
  <c r="S3898" i="4"/>
  <c r="V3897" i="4"/>
  <c r="U3897" i="4"/>
  <c r="T3897" i="4"/>
  <c r="S3897" i="4"/>
  <c r="V3896" i="4"/>
  <c r="U3896" i="4"/>
  <c r="T3896" i="4"/>
  <c r="S3896" i="4"/>
  <c r="V3895" i="4"/>
  <c r="U3895" i="4"/>
  <c r="T3895" i="4"/>
  <c r="S3895" i="4"/>
  <c r="V3894" i="4"/>
  <c r="U3894" i="4"/>
  <c r="T3894" i="4"/>
  <c r="S3894" i="4"/>
  <c r="V3893" i="4"/>
  <c r="U3893" i="4"/>
  <c r="T3893" i="4"/>
  <c r="S3893" i="4"/>
  <c r="V3892" i="4"/>
  <c r="U3892" i="4"/>
  <c r="T3892" i="4"/>
  <c r="S3892" i="4"/>
  <c r="V3891" i="4"/>
  <c r="U3891" i="4"/>
  <c r="T3891" i="4"/>
  <c r="S3891" i="4"/>
  <c r="V3890" i="4"/>
  <c r="U3890" i="4"/>
  <c r="T3890" i="4"/>
  <c r="S3890" i="4"/>
  <c r="V3889" i="4"/>
  <c r="U3889" i="4"/>
  <c r="T3889" i="4"/>
  <c r="S3889" i="4"/>
  <c r="V3888" i="4"/>
  <c r="U3888" i="4"/>
  <c r="T3888" i="4"/>
  <c r="S3888" i="4"/>
  <c r="V3887" i="4"/>
  <c r="U3887" i="4"/>
  <c r="T3887" i="4"/>
  <c r="S3887" i="4"/>
  <c r="V3886" i="4"/>
  <c r="U3886" i="4"/>
  <c r="T3886" i="4"/>
  <c r="S3886" i="4"/>
  <c r="V3885" i="4"/>
  <c r="U3885" i="4"/>
  <c r="T3885" i="4"/>
  <c r="S3885" i="4"/>
  <c r="V3884" i="4"/>
  <c r="U3884" i="4"/>
  <c r="T3884" i="4"/>
  <c r="S3884" i="4"/>
  <c r="V3883" i="4"/>
  <c r="U3883" i="4"/>
  <c r="T3883" i="4"/>
  <c r="S3883" i="4"/>
  <c r="V3882" i="4"/>
  <c r="U3882" i="4"/>
  <c r="T3882" i="4"/>
  <c r="S3882" i="4"/>
  <c r="V3881" i="4"/>
  <c r="U3881" i="4"/>
  <c r="T3881" i="4"/>
  <c r="S3881" i="4"/>
  <c r="V3880" i="4"/>
  <c r="U3880" i="4"/>
  <c r="T3880" i="4"/>
  <c r="S3880" i="4"/>
  <c r="V3879" i="4"/>
  <c r="U3879" i="4"/>
  <c r="T3879" i="4"/>
  <c r="S3879" i="4"/>
  <c r="V3878" i="4"/>
  <c r="U3878" i="4"/>
  <c r="T3878" i="4"/>
  <c r="S3878" i="4"/>
  <c r="V3877" i="4"/>
  <c r="U3877" i="4"/>
  <c r="T3877" i="4"/>
  <c r="S3877" i="4"/>
  <c r="V3876" i="4"/>
  <c r="U3876" i="4"/>
  <c r="T3876" i="4"/>
  <c r="S3876" i="4"/>
  <c r="V3875" i="4"/>
  <c r="U3875" i="4"/>
  <c r="T3875" i="4"/>
  <c r="S3875" i="4"/>
  <c r="V3874" i="4"/>
  <c r="U3874" i="4"/>
  <c r="T3874" i="4"/>
  <c r="S3874" i="4"/>
  <c r="V3873" i="4"/>
  <c r="U3873" i="4"/>
  <c r="T3873" i="4"/>
  <c r="S3873" i="4"/>
  <c r="V3872" i="4"/>
  <c r="U3872" i="4"/>
  <c r="T3872" i="4"/>
  <c r="S3872" i="4"/>
  <c r="V3871" i="4"/>
  <c r="U3871" i="4"/>
  <c r="T3871" i="4"/>
  <c r="S3871" i="4"/>
  <c r="V3870" i="4"/>
  <c r="U3870" i="4"/>
  <c r="T3870" i="4"/>
  <c r="S3870" i="4"/>
  <c r="V3869" i="4"/>
  <c r="U3869" i="4"/>
  <c r="T3869" i="4"/>
  <c r="S3869" i="4"/>
  <c r="V3868" i="4"/>
  <c r="U3868" i="4"/>
  <c r="T3868" i="4"/>
  <c r="S3868" i="4"/>
  <c r="V3867" i="4"/>
  <c r="U3867" i="4"/>
  <c r="T3867" i="4"/>
  <c r="S3867" i="4"/>
  <c r="V3866" i="4"/>
  <c r="U3866" i="4"/>
  <c r="T3866" i="4"/>
  <c r="S3866" i="4"/>
  <c r="V3865" i="4"/>
  <c r="U3865" i="4"/>
  <c r="T3865" i="4"/>
  <c r="S3865" i="4"/>
  <c r="V3864" i="4"/>
  <c r="U3864" i="4"/>
  <c r="T3864" i="4"/>
  <c r="S3864" i="4"/>
  <c r="V3863" i="4"/>
  <c r="U3863" i="4"/>
  <c r="T3863" i="4"/>
  <c r="S3863" i="4"/>
  <c r="V3862" i="4"/>
  <c r="U3862" i="4"/>
  <c r="T3862" i="4"/>
  <c r="S3862" i="4"/>
  <c r="V3861" i="4"/>
  <c r="U3861" i="4"/>
  <c r="T3861" i="4"/>
  <c r="S3861" i="4"/>
  <c r="V3860" i="4"/>
  <c r="U3860" i="4"/>
  <c r="T3860" i="4"/>
  <c r="S3860" i="4"/>
  <c r="V3859" i="4"/>
  <c r="U3859" i="4"/>
  <c r="T3859" i="4"/>
  <c r="S3859" i="4"/>
  <c r="V3858" i="4"/>
  <c r="U3858" i="4"/>
  <c r="T3858" i="4"/>
  <c r="S3858" i="4"/>
  <c r="V3857" i="4"/>
  <c r="U3857" i="4"/>
  <c r="T3857" i="4"/>
  <c r="S3857" i="4"/>
  <c r="V3856" i="4"/>
  <c r="U3856" i="4"/>
  <c r="T3856" i="4"/>
  <c r="S3856" i="4"/>
  <c r="V3855" i="4"/>
  <c r="U3855" i="4"/>
  <c r="T3855" i="4"/>
  <c r="S3855" i="4"/>
  <c r="V3854" i="4"/>
  <c r="U3854" i="4"/>
  <c r="T3854" i="4"/>
  <c r="S3854" i="4"/>
  <c r="V3853" i="4"/>
  <c r="U3853" i="4"/>
  <c r="T3853" i="4"/>
  <c r="S3853" i="4"/>
  <c r="V3852" i="4"/>
  <c r="U3852" i="4"/>
  <c r="T3852" i="4"/>
  <c r="S3852" i="4"/>
  <c r="V3851" i="4"/>
  <c r="U3851" i="4"/>
  <c r="T3851" i="4"/>
  <c r="S3851" i="4"/>
  <c r="V3850" i="4"/>
  <c r="U3850" i="4"/>
  <c r="T3850" i="4"/>
  <c r="S3850" i="4"/>
  <c r="V3849" i="4"/>
  <c r="U3849" i="4"/>
  <c r="T3849" i="4"/>
  <c r="S3849" i="4"/>
  <c r="V3848" i="4"/>
  <c r="U3848" i="4"/>
  <c r="T3848" i="4"/>
  <c r="S3848" i="4"/>
  <c r="V3847" i="4"/>
  <c r="U3847" i="4"/>
  <c r="T3847" i="4"/>
  <c r="S3847" i="4"/>
  <c r="V3846" i="4"/>
  <c r="U3846" i="4"/>
  <c r="T3846" i="4"/>
  <c r="S3846" i="4"/>
  <c r="V3845" i="4"/>
  <c r="U3845" i="4"/>
  <c r="T3845" i="4"/>
  <c r="S3845" i="4"/>
  <c r="V3844" i="4"/>
  <c r="U3844" i="4"/>
  <c r="T3844" i="4"/>
  <c r="S3844" i="4"/>
  <c r="V3843" i="4"/>
  <c r="U3843" i="4"/>
  <c r="T3843" i="4"/>
  <c r="S3843" i="4"/>
  <c r="V3842" i="4"/>
  <c r="U3842" i="4"/>
  <c r="T3842" i="4"/>
  <c r="S3842" i="4"/>
  <c r="V3841" i="4"/>
  <c r="U3841" i="4"/>
  <c r="T3841" i="4"/>
  <c r="S3841" i="4"/>
  <c r="V3840" i="4"/>
  <c r="U3840" i="4"/>
  <c r="T3840" i="4"/>
  <c r="S3840" i="4"/>
  <c r="V3839" i="4"/>
  <c r="U3839" i="4"/>
  <c r="T3839" i="4"/>
  <c r="S3839" i="4"/>
  <c r="V3838" i="4"/>
  <c r="U3838" i="4"/>
  <c r="T3838" i="4"/>
  <c r="S3838" i="4"/>
  <c r="V3837" i="4"/>
  <c r="U3837" i="4"/>
  <c r="T3837" i="4"/>
  <c r="S3837" i="4"/>
  <c r="V3836" i="4"/>
  <c r="U3836" i="4"/>
  <c r="T3836" i="4"/>
  <c r="S3836" i="4"/>
  <c r="V3835" i="4"/>
  <c r="U3835" i="4"/>
  <c r="T3835" i="4"/>
  <c r="S3835" i="4"/>
  <c r="V3834" i="4"/>
  <c r="U3834" i="4"/>
  <c r="T3834" i="4"/>
  <c r="S3834" i="4"/>
  <c r="V3833" i="4"/>
  <c r="U3833" i="4"/>
  <c r="T3833" i="4"/>
  <c r="S3833" i="4"/>
  <c r="V3832" i="4"/>
  <c r="U3832" i="4"/>
  <c r="T3832" i="4"/>
  <c r="S3832" i="4"/>
  <c r="V3831" i="4"/>
  <c r="U3831" i="4"/>
  <c r="T3831" i="4"/>
  <c r="S3831" i="4"/>
  <c r="V3830" i="4"/>
  <c r="U3830" i="4"/>
  <c r="T3830" i="4"/>
  <c r="S3830" i="4"/>
  <c r="V3829" i="4"/>
  <c r="U3829" i="4"/>
  <c r="T3829" i="4"/>
  <c r="S3829" i="4"/>
  <c r="V3828" i="4"/>
  <c r="U3828" i="4"/>
  <c r="T3828" i="4"/>
  <c r="S3828" i="4"/>
  <c r="V3827" i="4"/>
  <c r="U3827" i="4"/>
  <c r="T3827" i="4"/>
  <c r="S3827" i="4"/>
  <c r="V3826" i="4"/>
  <c r="U3826" i="4"/>
  <c r="T3826" i="4"/>
  <c r="S3826" i="4"/>
  <c r="V3825" i="4"/>
  <c r="U3825" i="4"/>
  <c r="T3825" i="4"/>
  <c r="S3825" i="4"/>
  <c r="V3824" i="4"/>
  <c r="U3824" i="4"/>
  <c r="T3824" i="4"/>
  <c r="S3824" i="4"/>
  <c r="V3823" i="4"/>
  <c r="U3823" i="4"/>
  <c r="T3823" i="4"/>
  <c r="S3823" i="4"/>
  <c r="V3822" i="4"/>
  <c r="U3822" i="4"/>
  <c r="T3822" i="4"/>
  <c r="S3822" i="4"/>
  <c r="V3821" i="4"/>
  <c r="U3821" i="4"/>
  <c r="T3821" i="4"/>
  <c r="S3821" i="4"/>
  <c r="V3820" i="4"/>
  <c r="U3820" i="4"/>
  <c r="T3820" i="4"/>
  <c r="S3820" i="4"/>
  <c r="V3819" i="4"/>
  <c r="U3819" i="4"/>
  <c r="T3819" i="4"/>
  <c r="S3819" i="4"/>
  <c r="V3818" i="4"/>
  <c r="U3818" i="4"/>
  <c r="T3818" i="4"/>
  <c r="S3818" i="4"/>
  <c r="V3817" i="4"/>
  <c r="U3817" i="4"/>
  <c r="T3817" i="4"/>
  <c r="S3817" i="4"/>
  <c r="V3816" i="4"/>
  <c r="U3816" i="4"/>
  <c r="T3816" i="4"/>
  <c r="S3816" i="4"/>
  <c r="V3815" i="4"/>
  <c r="U3815" i="4"/>
  <c r="T3815" i="4"/>
  <c r="S3815" i="4"/>
  <c r="V3814" i="4"/>
  <c r="U3814" i="4"/>
  <c r="T3814" i="4"/>
  <c r="S3814" i="4"/>
  <c r="V3813" i="4"/>
  <c r="U3813" i="4"/>
  <c r="T3813" i="4"/>
  <c r="S3813" i="4"/>
  <c r="V3812" i="4"/>
  <c r="U3812" i="4"/>
  <c r="T3812" i="4"/>
  <c r="S3812" i="4"/>
  <c r="V3811" i="4"/>
  <c r="U3811" i="4"/>
  <c r="T3811" i="4"/>
  <c r="S3811" i="4"/>
  <c r="V3810" i="4"/>
  <c r="U3810" i="4"/>
  <c r="T3810" i="4"/>
  <c r="S3810" i="4"/>
  <c r="V3809" i="4"/>
  <c r="U3809" i="4"/>
  <c r="T3809" i="4"/>
  <c r="S3809" i="4"/>
  <c r="V3808" i="4"/>
  <c r="U3808" i="4"/>
  <c r="T3808" i="4"/>
  <c r="S3808" i="4"/>
  <c r="V3807" i="4"/>
  <c r="U3807" i="4"/>
  <c r="T3807" i="4"/>
  <c r="S3807" i="4"/>
  <c r="V3806" i="4"/>
  <c r="U3806" i="4"/>
  <c r="T3806" i="4"/>
  <c r="S3806" i="4"/>
  <c r="V3805" i="4"/>
  <c r="U3805" i="4"/>
  <c r="T3805" i="4"/>
  <c r="S3805" i="4"/>
  <c r="V3804" i="4"/>
  <c r="U3804" i="4"/>
  <c r="T3804" i="4"/>
  <c r="S3804" i="4"/>
  <c r="V3803" i="4"/>
  <c r="U3803" i="4"/>
  <c r="T3803" i="4"/>
  <c r="S3803" i="4"/>
  <c r="V3802" i="4"/>
  <c r="U3802" i="4"/>
  <c r="T3802" i="4"/>
  <c r="S3802" i="4"/>
  <c r="V3801" i="4"/>
  <c r="U3801" i="4"/>
  <c r="T3801" i="4"/>
  <c r="S3801" i="4"/>
  <c r="V3800" i="4"/>
  <c r="U3800" i="4"/>
  <c r="T3800" i="4"/>
  <c r="S3800" i="4"/>
  <c r="V3799" i="4"/>
  <c r="U3799" i="4"/>
  <c r="T3799" i="4"/>
  <c r="S3799" i="4"/>
  <c r="V3798" i="4"/>
  <c r="U3798" i="4"/>
  <c r="T3798" i="4"/>
  <c r="S3798" i="4"/>
  <c r="V3797" i="4"/>
  <c r="U3797" i="4"/>
  <c r="T3797" i="4"/>
  <c r="S3797" i="4"/>
  <c r="V3796" i="4"/>
  <c r="U3796" i="4"/>
  <c r="T3796" i="4"/>
  <c r="S3796" i="4"/>
  <c r="V3795" i="4"/>
  <c r="U3795" i="4"/>
  <c r="T3795" i="4"/>
  <c r="S3795" i="4"/>
  <c r="V3794" i="4"/>
  <c r="U3794" i="4"/>
  <c r="T3794" i="4"/>
  <c r="S3794" i="4"/>
  <c r="V3793" i="4"/>
  <c r="U3793" i="4"/>
  <c r="T3793" i="4"/>
  <c r="S3793" i="4"/>
  <c r="V3792" i="4"/>
  <c r="U3792" i="4"/>
  <c r="T3792" i="4"/>
  <c r="S3792" i="4"/>
  <c r="V3791" i="4"/>
  <c r="U3791" i="4"/>
  <c r="T3791" i="4"/>
  <c r="S3791" i="4"/>
  <c r="V3790" i="4"/>
  <c r="U3790" i="4"/>
  <c r="T3790" i="4"/>
  <c r="S3790" i="4"/>
  <c r="V3789" i="4"/>
  <c r="U3789" i="4"/>
  <c r="T3789" i="4"/>
  <c r="S3789" i="4"/>
  <c r="V3788" i="4"/>
  <c r="U3788" i="4"/>
  <c r="T3788" i="4"/>
  <c r="S3788" i="4"/>
  <c r="V3787" i="4"/>
  <c r="U3787" i="4"/>
  <c r="T3787" i="4"/>
  <c r="S3787" i="4"/>
  <c r="V3786" i="4"/>
  <c r="U3786" i="4"/>
  <c r="T3786" i="4"/>
  <c r="S3786" i="4"/>
  <c r="V3785" i="4"/>
  <c r="U3785" i="4"/>
  <c r="T3785" i="4"/>
  <c r="S3785" i="4"/>
  <c r="V3784" i="4"/>
  <c r="U3784" i="4"/>
  <c r="T3784" i="4"/>
  <c r="S3784" i="4"/>
  <c r="V3783" i="4"/>
  <c r="U3783" i="4"/>
  <c r="T3783" i="4"/>
  <c r="S3783" i="4"/>
  <c r="V3782" i="4"/>
  <c r="U3782" i="4"/>
  <c r="T3782" i="4"/>
  <c r="S3782" i="4"/>
  <c r="V3781" i="4"/>
  <c r="U3781" i="4"/>
  <c r="T3781" i="4"/>
  <c r="S3781" i="4"/>
  <c r="V3780" i="4"/>
  <c r="U3780" i="4"/>
  <c r="T3780" i="4"/>
  <c r="S3780" i="4"/>
  <c r="V3779" i="4"/>
  <c r="U3779" i="4"/>
  <c r="T3779" i="4"/>
  <c r="S3779" i="4"/>
  <c r="V3778" i="4"/>
  <c r="U3778" i="4"/>
  <c r="T3778" i="4"/>
  <c r="S3778" i="4"/>
  <c r="V3777" i="4"/>
  <c r="U3777" i="4"/>
  <c r="T3777" i="4"/>
  <c r="S3777" i="4"/>
  <c r="V3776" i="4"/>
  <c r="U3776" i="4"/>
  <c r="T3776" i="4"/>
  <c r="S3776" i="4"/>
  <c r="V3775" i="4"/>
  <c r="U3775" i="4"/>
  <c r="T3775" i="4"/>
  <c r="S3775" i="4"/>
  <c r="V3774" i="4"/>
  <c r="U3774" i="4"/>
  <c r="T3774" i="4"/>
  <c r="S3774" i="4"/>
  <c r="V3773" i="4"/>
  <c r="U3773" i="4"/>
  <c r="T3773" i="4"/>
  <c r="S3773" i="4"/>
  <c r="V3772" i="4"/>
  <c r="U3772" i="4"/>
  <c r="T3772" i="4"/>
  <c r="S3772" i="4"/>
  <c r="V3771" i="4"/>
  <c r="U3771" i="4"/>
  <c r="T3771" i="4"/>
  <c r="S3771" i="4"/>
  <c r="V3770" i="4"/>
  <c r="U3770" i="4"/>
  <c r="T3770" i="4"/>
  <c r="S3770" i="4"/>
  <c r="V3769" i="4"/>
  <c r="U3769" i="4"/>
  <c r="T3769" i="4"/>
  <c r="S3769" i="4"/>
  <c r="V3768" i="4"/>
  <c r="U3768" i="4"/>
  <c r="T3768" i="4"/>
  <c r="S3768" i="4"/>
  <c r="V3767" i="4"/>
  <c r="U3767" i="4"/>
  <c r="T3767" i="4"/>
  <c r="S3767" i="4"/>
  <c r="V3766" i="4"/>
  <c r="U3766" i="4"/>
  <c r="T3766" i="4"/>
  <c r="S3766" i="4"/>
  <c r="V3765" i="4"/>
  <c r="U3765" i="4"/>
  <c r="T3765" i="4"/>
  <c r="S3765" i="4"/>
  <c r="V3764" i="4"/>
  <c r="U3764" i="4"/>
  <c r="T3764" i="4"/>
  <c r="S3764" i="4"/>
  <c r="V3763" i="4"/>
  <c r="U3763" i="4"/>
  <c r="T3763" i="4"/>
  <c r="S3763" i="4"/>
  <c r="V3762" i="4"/>
  <c r="U3762" i="4"/>
  <c r="T3762" i="4"/>
  <c r="S3762" i="4"/>
  <c r="V3761" i="4"/>
  <c r="U3761" i="4"/>
  <c r="T3761" i="4"/>
  <c r="S3761" i="4"/>
  <c r="V3760" i="4"/>
  <c r="U3760" i="4"/>
  <c r="T3760" i="4"/>
  <c r="S3760" i="4"/>
  <c r="V3759" i="4"/>
  <c r="U3759" i="4"/>
  <c r="T3759" i="4"/>
  <c r="S3759" i="4"/>
  <c r="V3758" i="4"/>
  <c r="U3758" i="4"/>
  <c r="T3758" i="4"/>
  <c r="S3758" i="4"/>
  <c r="V3757" i="4"/>
  <c r="U3757" i="4"/>
  <c r="T3757" i="4"/>
  <c r="S3757" i="4"/>
  <c r="V3756" i="4"/>
  <c r="U3756" i="4"/>
  <c r="T3756" i="4"/>
  <c r="S3756" i="4"/>
  <c r="V3755" i="4"/>
  <c r="U3755" i="4"/>
  <c r="T3755" i="4"/>
  <c r="S3755" i="4"/>
  <c r="V3754" i="4"/>
  <c r="U3754" i="4"/>
  <c r="T3754" i="4"/>
  <c r="S3754" i="4"/>
  <c r="V3753" i="4"/>
  <c r="U3753" i="4"/>
  <c r="T3753" i="4"/>
  <c r="S3753" i="4"/>
  <c r="V3752" i="4"/>
  <c r="U3752" i="4"/>
  <c r="T3752" i="4"/>
  <c r="S3752" i="4"/>
  <c r="V3751" i="4"/>
  <c r="U3751" i="4"/>
  <c r="T3751" i="4"/>
  <c r="S3751" i="4"/>
  <c r="V3750" i="4"/>
  <c r="U3750" i="4"/>
  <c r="T3750" i="4"/>
  <c r="S3750" i="4"/>
  <c r="V3749" i="4"/>
  <c r="U3749" i="4"/>
  <c r="T3749" i="4"/>
  <c r="S3749" i="4"/>
  <c r="V3748" i="4"/>
  <c r="U3748" i="4"/>
  <c r="T3748" i="4"/>
  <c r="S3748" i="4"/>
  <c r="V3747" i="4"/>
  <c r="U3747" i="4"/>
  <c r="T3747" i="4"/>
  <c r="S3747" i="4"/>
  <c r="V3746" i="4"/>
  <c r="U3746" i="4"/>
  <c r="T3746" i="4"/>
  <c r="S3746" i="4"/>
  <c r="V3745" i="4"/>
  <c r="U3745" i="4"/>
  <c r="T3745" i="4"/>
  <c r="S3745" i="4"/>
  <c r="V3744" i="4"/>
  <c r="U3744" i="4"/>
  <c r="T3744" i="4"/>
  <c r="S3744" i="4"/>
  <c r="V3743" i="4"/>
  <c r="U3743" i="4"/>
  <c r="T3743" i="4"/>
  <c r="S3743" i="4"/>
  <c r="V3742" i="4"/>
  <c r="U3742" i="4"/>
  <c r="T3742" i="4"/>
  <c r="S3742" i="4"/>
  <c r="V3741" i="4"/>
  <c r="U3741" i="4"/>
  <c r="T3741" i="4"/>
  <c r="S3741" i="4"/>
  <c r="V3740" i="4"/>
  <c r="U3740" i="4"/>
  <c r="T3740" i="4"/>
  <c r="S3740" i="4"/>
  <c r="V3739" i="4"/>
  <c r="U3739" i="4"/>
  <c r="T3739" i="4"/>
  <c r="S3739" i="4"/>
  <c r="V3738" i="4"/>
  <c r="U3738" i="4"/>
  <c r="T3738" i="4"/>
  <c r="S3738" i="4"/>
  <c r="V3737" i="4"/>
  <c r="U3737" i="4"/>
  <c r="T3737" i="4"/>
  <c r="S3737" i="4"/>
  <c r="V3736" i="4"/>
  <c r="U3736" i="4"/>
  <c r="T3736" i="4"/>
  <c r="S3736" i="4"/>
  <c r="V3735" i="4"/>
  <c r="U3735" i="4"/>
  <c r="T3735" i="4"/>
  <c r="S3735" i="4"/>
  <c r="V3734" i="4"/>
  <c r="U3734" i="4"/>
  <c r="T3734" i="4"/>
  <c r="S3734" i="4"/>
  <c r="V3733" i="4"/>
  <c r="U3733" i="4"/>
  <c r="T3733" i="4"/>
  <c r="S3733" i="4"/>
  <c r="V3732" i="4"/>
  <c r="U3732" i="4"/>
  <c r="T3732" i="4"/>
  <c r="S3732" i="4"/>
  <c r="V3731" i="4"/>
  <c r="U3731" i="4"/>
  <c r="T3731" i="4"/>
  <c r="S3731" i="4"/>
  <c r="V3730" i="4"/>
  <c r="U3730" i="4"/>
  <c r="T3730" i="4"/>
  <c r="S3730" i="4"/>
  <c r="V3729" i="4"/>
  <c r="U3729" i="4"/>
  <c r="T3729" i="4"/>
  <c r="S3729" i="4"/>
  <c r="V3728" i="4"/>
  <c r="U3728" i="4"/>
  <c r="T3728" i="4"/>
  <c r="S3728" i="4"/>
  <c r="V3727" i="4"/>
  <c r="U3727" i="4"/>
  <c r="T3727" i="4"/>
  <c r="S3727" i="4"/>
  <c r="V3726" i="4"/>
  <c r="U3726" i="4"/>
  <c r="T3726" i="4"/>
  <c r="S3726" i="4"/>
  <c r="V3725" i="4"/>
  <c r="U3725" i="4"/>
  <c r="T3725" i="4"/>
  <c r="S3725" i="4"/>
  <c r="V3724" i="4"/>
  <c r="U3724" i="4"/>
  <c r="T3724" i="4"/>
  <c r="S3724" i="4"/>
  <c r="V3723" i="4"/>
  <c r="U3723" i="4"/>
  <c r="T3723" i="4"/>
  <c r="S3723" i="4"/>
  <c r="V3722" i="4"/>
  <c r="U3722" i="4"/>
  <c r="T3722" i="4"/>
  <c r="S3722" i="4"/>
  <c r="V3721" i="4"/>
  <c r="U3721" i="4"/>
  <c r="T3721" i="4"/>
  <c r="S3721" i="4"/>
  <c r="V3720" i="4"/>
  <c r="U3720" i="4"/>
  <c r="T3720" i="4"/>
  <c r="S3720" i="4"/>
  <c r="V3719" i="4"/>
  <c r="U3719" i="4"/>
  <c r="T3719" i="4"/>
  <c r="S3719" i="4"/>
  <c r="V3718" i="4"/>
  <c r="U3718" i="4"/>
  <c r="T3718" i="4"/>
  <c r="S3718" i="4"/>
  <c r="V3717" i="4"/>
  <c r="U3717" i="4"/>
  <c r="T3717" i="4"/>
  <c r="S3717" i="4"/>
  <c r="V3716" i="4"/>
  <c r="U3716" i="4"/>
  <c r="T3716" i="4"/>
  <c r="S3716" i="4"/>
  <c r="V3715" i="4"/>
  <c r="U3715" i="4"/>
  <c r="T3715" i="4"/>
  <c r="S3715" i="4"/>
  <c r="V3714" i="4"/>
  <c r="U3714" i="4"/>
  <c r="T3714" i="4"/>
  <c r="S3714" i="4"/>
  <c r="V3713" i="4"/>
  <c r="U3713" i="4"/>
  <c r="T3713" i="4"/>
  <c r="S3713" i="4"/>
  <c r="V3712" i="4"/>
  <c r="U3712" i="4"/>
  <c r="T3712" i="4"/>
  <c r="S3712" i="4"/>
  <c r="V3711" i="4"/>
  <c r="U3711" i="4"/>
  <c r="T3711" i="4"/>
  <c r="S3711" i="4"/>
  <c r="V3710" i="4"/>
  <c r="U3710" i="4"/>
  <c r="T3710" i="4"/>
  <c r="S3710" i="4"/>
  <c r="V3709" i="4"/>
  <c r="U3709" i="4"/>
  <c r="T3709" i="4"/>
  <c r="S3709" i="4"/>
  <c r="V3708" i="4"/>
  <c r="U3708" i="4"/>
  <c r="T3708" i="4"/>
  <c r="S3708" i="4"/>
  <c r="V3707" i="4"/>
  <c r="U3707" i="4"/>
  <c r="T3707" i="4"/>
  <c r="S3707" i="4"/>
  <c r="V3706" i="4"/>
  <c r="U3706" i="4"/>
  <c r="T3706" i="4"/>
  <c r="S3706" i="4"/>
  <c r="V3705" i="4"/>
  <c r="U3705" i="4"/>
  <c r="T3705" i="4"/>
  <c r="S3705" i="4"/>
  <c r="V3704" i="4"/>
  <c r="U3704" i="4"/>
  <c r="T3704" i="4"/>
  <c r="S3704" i="4"/>
  <c r="V3703" i="4"/>
  <c r="U3703" i="4"/>
  <c r="T3703" i="4"/>
  <c r="S3703" i="4"/>
  <c r="V3702" i="4"/>
  <c r="U3702" i="4"/>
  <c r="T3702" i="4"/>
  <c r="S3702" i="4"/>
  <c r="V3701" i="4"/>
  <c r="U3701" i="4"/>
  <c r="T3701" i="4"/>
  <c r="S3701" i="4"/>
  <c r="V3700" i="4"/>
  <c r="U3700" i="4"/>
  <c r="T3700" i="4"/>
  <c r="S3700" i="4"/>
  <c r="V3699" i="4"/>
  <c r="U3699" i="4"/>
  <c r="T3699" i="4"/>
  <c r="S3699" i="4"/>
  <c r="V3698" i="4"/>
  <c r="U3698" i="4"/>
  <c r="T3698" i="4"/>
  <c r="S3698" i="4"/>
  <c r="V3697" i="4"/>
  <c r="U3697" i="4"/>
  <c r="T3697" i="4"/>
  <c r="S3697" i="4"/>
  <c r="V3696" i="4"/>
  <c r="U3696" i="4"/>
  <c r="T3696" i="4"/>
  <c r="S3696" i="4"/>
  <c r="V3695" i="4"/>
  <c r="U3695" i="4"/>
  <c r="T3695" i="4"/>
  <c r="S3695" i="4"/>
  <c r="V3694" i="4"/>
  <c r="U3694" i="4"/>
  <c r="T3694" i="4"/>
  <c r="S3694" i="4"/>
  <c r="V3693" i="4"/>
  <c r="U3693" i="4"/>
  <c r="T3693" i="4"/>
  <c r="S3693" i="4"/>
  <c r="V3692" i="4"/>
  <c r="U3692" i="4"/>
  <c r="T3692" i="4"/>
  <c r="S3692" i="4"/>
  <c r="V3691" i="4"/>
  <c r="U3691" i="4"/>
  <c r="T3691" i="4"/>
  <c r="S3691" i="4"/>
  <c r="V3690" i="4"/>
  <c r="U3690" i="4"/>
  <c r="T3690" i="4"/>
  <c r="S3690" i="4"/>
  <c r="V3689" i="4"/>
  <c r="U3689" i="4"/>
  <c r="T3689" i="4"/>
  <c r="S3689" i="4"/>
  <c r="V3688" i="4"/>
  <c r="U3688" i="4"/>
  <c r="T3688" i="4"/>
  <c r="S3688" i="4"/>
  <c r="V3687" i="4"/>
  <c r="U3687" i="4"/>
  <c r="T3687" i="4"/>
  <c r="S3687" i="4"/>
  <c r="V3686" i="4"/>
  <c r="U3686" i="4"/>
  <c r="T3686" i="4"/>
  <c r="S3686" i="4"/>
  <c r="V3685" i="4"/>
  <c r="U3685" i="4"/>
  <c r="T3685" i="4"/>
  <c r="S3685" i="4"/>
  <c r="V3684" i="4"/>
  <c r="U3684" i="4"/>
  <c r="T3684" i="4"/>
  <c r="S3684" i="4"/>
  <c r="V3683" i="4"/>
  <c r="U3683" i="4"/>
  <c r="T3683" i="4"/>
  <c r="S3683" i="4"/>
  <c r="V3682" i="4"/>
  <c r="U3682" i="4"/>
  <c r="T3682" i="4"/>
  <c r="S3682" i="4"/>
  <c r="V3681" i="4"/>
  <c r="U3681" i="4"/>
  <c r="T3681" i="4"/>
  <c r="S3681" i="4"/>
  <c r="V3680" i="4"/>
  <c r="U3680" i="4"/>
  <c r="T3680" i="4"/>
  <c r="S3680" i="4"/>
  <c r="V3679" i="4"/>
  <c r="U3679" i="4"/>
  <c r="T3679" i="4"/>
  <c r="S3679" i="4"/>
  <c r="V3678" i="4"/>
  <c r="U3678" i="4"/>
  <c r="T3678" i="4"/>
  <c r="S3678" i="4"/>
  <c r="V3677" i="4"/>
  <c r="U3677" i="4"/>
  <c r="T3677" i="4"/>
  <c r="S3677" i="4"/>
  <c r="V3676" i="4"/>
  <c r="U3676" i="4"/>
  <c r="T3676" i="4"/>
  <c r="S3676" i="4"/>
  <c r="V3675" i="4"/>
  <c r="U3675" i="4"/>
  <c r="T3675" i="4"/>
  <c r="S3675" i="4"/>
  <c r="V3674" i="4"/>
  <c r="U3674" i="4"/>
  <c r="T3674" i="4"/>
  <c r="S3674" i="4"/>
  <c r="V3673" i="4"/>
  <c r="U3673" i="4"/>
  <c r="T3673" i="4"/>
  <c r="S3673" i="4"/>
  <c r="V3672" i="4"/>
  <c r="U3672" i="4"/>
  <c r="T3672" i="4"/>
  <c r="S3672" i="4"/>
  <c r="V3671" i="4"/>
  <c r="U3671" i="4"/>
  <c r="T3671" i="4"/>
  <c r="S3671" i="4"/>
  <c r="V3670" i="4"/>
  <c r="U3670" i="4"/>
  <c r="T3670" i="4"/>
  <c r="S3670" i="4"/>
  <c r="V3669" i="4"/>
  <c r="U3669" i="4"/>
  <c r="T3669" i="4"/>
  <c r="S3669" i="4"/>
  <c r="V3668" i="4"/>
  <c r="U3668" i="4"/>
  <c r="T3668" i="4"/>
  <c r="S3668" i="4"/>
  <c r="V3667" i="4"/>
  <c r="U3667" i="4"/>
  <c r="T3667" i="4"/>
  <c r="S3667" i="4"/>
  <c r="V3666" i="4"/>
  <c r="U3666" i="4"/>
  <c r="T3666" i="4"/>
  <c r="S3666" i="4"/>
  <c r="V3665" i="4"/>
  <c r="U3665" i="4"/>
  <c r="T3665" i="4"/>
  <c r="S3665" i="4"/>
  <c r="V3664" i="4"/>
  <c r="U3664" i="4"/>
  <c r="T3664" i="4"/>
  <c r="S3664" i="4"/>
  <c r="V3663" i="4"/>
  <c r="U3663" i="4"/>
  <c r="T3663" i="4"/>
  <c r="S3663" i="4"/>
  <c r="V3662" i="4"/>
  <c r="U3662" i="4"/>
  <c r="T3662" i="4"/>
  <c r="S3662" i="4"/>
  <c r="V3661" i="4"/>
  <c r="U3661" i="4"/>
  <c r="T3661" i="4"/>
  <c r="S3661" i="4"/>
  <c r="V3660" i="4"/>
  <c r="U3660" i="4"/>
  <c r="T3660" i="4"/>
  <c r="S3660" i="4"/>
  <c r="V3659" i="4"/>
  <c r="U3659" i="4"/>
  <c r="T3659" i="4"/>
  <c r="S3659" i="4"/>
  <c r="V3658" i="4"/>
  <c r="U3658" i="4"/>
  <c r="T3658" i="4"/>
  <c r="S3658" i="4"/>
  <c r="V3657" i="4"/>
  <c r="U3657" i="4"/>
  <c r="T3657" i="4"/>
  <c r="S3657" i="4"/>
  <c r="V3656" i="4"/>
  <c r="U3656" i="4"/>
  <c r="T3656" i="4"/>
  <c r="S3656" i="4"/>
  <c r="V3655" i="4"/>
  <c r="U3655" i="4"/>
  <c r="T3655" i="4"/>
  <c r="S3655" i="4"/>
  <c r="V3654" i="4"/>
  <c r="U3654" i="4"/>
  <c r="T3654" i="4"/>
  <c r="S3654" i="4"/>
  <c r="V3653" i="4"/>
  <c r="U3653" i="4"/>
  <c r="T3653" i="4"/>
  <c r="S3653" i="4"/>
  <c r="V3652" i="4"/>
  <c r="U3652" i="4"/>
  <c r="T3652" i="4"/>
  <c r="S3652" i="4"/>
  <c r="V3651" i="4"/>
  <c r="U3651" i="4"/>
  <c r="T3651" i="4"/>
  <c r="S3651" i="4"/>
  <c r="V3650" i="4"/>
  <c r="U3650" i="4"/>
  <c r="T3650" i="4"/>
  <c r="S3650" i="4"/>
  <c r="V3649" i="4"/>
  <c r="U3649" i="4"/>
  <c r="T3649" i="4"/>
  <c r="S3649" i="4"/>
  <c r="V3648" i="4"/>
  <c r="U3648" i="4"/>
  <c r="T3648" i="4"/>
  <c r="S3648" i="4"/>
  <c r="V3647" i="4"/>
  <c r="U3647" i="4"/>
  <c r="T3647" i="4"/>
  <c r="S3647" i="4"/>
  <c r="V3646" i="4"/>
  <c r="U3646" i="4"/>
  <c r="T3646" i="4"/>
  <c r="S3646" i="4"/>
  <c r="V3645" i="4"/>
  <c r="U3645" i="4"/>
  <c r="T3645" i="4"/>
  <c r="S3645" i="4"/>
  <c r="V3644" i="4"/>
  <c r="U3644" i="4"/>
  <c r="T3644" i="4"/>
  <c r="S3644" i="4"/>
  <c r="V3643" i="4"/>
  <c r="U3643" i="4"/>
  <c r="T3643" i="4"/>
  <c r="S3643" i="4"/>
  <c r="V3642" i="4"/>
  <c r="U3642" i="4"/>
  <c r="T3642" i="4"/>
  <c r="S3642" i="4"/>
  <c r="V3641" i="4"/>
  <c r="U3641" i="4"/>
  <c r="T3641" i="4"/>
  <c r="S3641" i="4"/>
  <c r="V3640" i="4"/>
  <c r="U3640" i="4"/>
  <c r="T3640" i="4"/>
  <c r="S3640" i="4"/>
  <c r="V3639" i="4"/>
  <c r="U3639" i="4"/>
  <c r="T3639" i="4"/>
  <c r="S3639" i="4"/>
  <c r="V3638" i="4"/>
  <c r="U3638" i="4"/>
  <c r="T3638" i="4"/>
  <c r="S3638" i="4"/>
  <c r="V3637" i="4"/>
  <c r="U3637" i="4"/>
  <c r="T3637" i="4"/>
  <c r="S3637" i="4"/>
  <c r="V3636" i="4"/>
  <c r="U3636" i="4"/>
  <c r="T3636" i="4"/>
  <c r="S3636" i="4"/>
  <c r="V3635" i="4"/>
  <c r="U3635" i="4"/>
  <c r="T3635" i="4"/>
  <c r="S3635" i="4"/>
  <c r="V3634" i="4"/>
  <c r="U3634" i="4"/>
  <c r="T3634" i="4"/>
  <c r="S3634" i="4"/>
  <c r="V3633" i="4"/>
  <c r="U3633" i="4"/>
  <c r="T3633" i="4"/>
  <c r="S3633" i="4"/>
  <c r="V3632" i="4"/>
  <c r="U3632" i="4"/>
  <c r="T3632" i="4"/>
  <c r="S3632" i="4"/>
  <c r="V3631" i="4"/>
  <c r="U3631" i="4"/>
  <c r="T3631" i="4"/>
  <c r="S3631" i="4"/>
  <c r="V3630" i="4"/>
  <c r="U3630" i="4"/>
  <c r="T3630" i="4"/>
  <c r="S3630" i="4"/>
  <c r="V3629" i="4"/>
  <c r="U3629" i="4"/>
  <c r="T3629" i="4"/>
  <c r="S3629" i="4"/>
  <c r="V3628" i="4"/>
  <c r="U3628" i="4"/>
  <c r="T3628" i="4"/>
  <c r="S3628" i="4"/>
  <c r="V3627" i="4"/>
  <c r="U3627" i="4"/>
  <c r="T3627" i="4"/>
  <c r="S3627" i="4"/>
  <c r="V3626" i="4"/>
  <c r="U3626" i="4"/>
  <c r="T3626" i="4"/>
  <c r="S3626" i="4"/>
  <c r="V3625" i="4"/>
  <c r="U3625" i="4"/>
  <c r="T3625" i="4"/>
  <c r="S3625" i="4"/>
  <c r="V3624" i="4"/>
  <c r="U3624" i="4"/>
  <c r="T3624" i="4"/>
  <c r="S3624" i="4"/>
  <c r="V3623" i="4"/>
  <c r="U3623" i="4"/>
  <c r="T3623" i="4"/>
  <c r="S3623" i="4"/>
  <c r="V3622" i="4"/>
  <c r="U3622" i="4"/>
  <c r="T3622" i="4"/>
  <c r="S3622" i="4"/>
  <c r="V3621" i="4"/>
  <c r="U3621" i="4"/>
  <c r="T3621" i="4"/>
  <c r="S3621" i="4"/>
  <c r="V3620" i="4"/>
  <c r="U3620" i="4"/>
  <c r="T3620" i="4"/>
  <c r="S3620" i="4"/>
  <c r="V3619" i="4"/>
  <c r="U3619" i="4"/>
  <c r="T3619" i="4"/>
  <c r="S3619" i="4"/>
  <c r="V3618" i="4"/>
  <c r="U3618" i="4"/>
  <c r="T3618" i="4"/>
  <c r="S3618" i="4"/>
  <c r="V3617" i="4"/>
  <c r="U3617" i="4"/>
  <c r="T3617" i="4"/>
  <c r="S3617" i="4"/>
  <c r="V3616" i="4"/>
  <c r="U3616" i="4"/>
  <c r="T3616" i="4"/>
  <c r="S3616" i="4"/>
  <c r="V3615" i="4"/>
  <c r="U3615" i="4"/>
  <c r="T3615" i="4"/>
  <c r="S3615" i="4"/>
  <c r="V3614" i="4"/>
  <c r="U3614" i="4"/>
  <c r="T3614" i="4"/>
  <c r="S3614" i="4"/>
  <c r="V3613" i="4"/>
  <c r="U3613" i="4"/>
  <c r="T3613" i="4"/>
  <c r="S3613" i="4"/>
  <c r="V3612" i="4"/>
  <c r="U3612" i="4"/>
  <c r="T3612" i="4"/>
  <c r="S3612" i="4"/>
  <c r="V3611" i="4"/>
  <c r="U3611" i="4"/>
  <c r="T3611" i="4"/>
  <c r="S3611" i="4"/>
  <c r="V3610" i="4"/>
  <c r="U3610" i="4"/>
  <c r="T3610" i="4"/>
  <c r="S3610" i="4"/>
  <c r="V3609" i="4"/>
  <c r="U3609" i="4"/>
  <c r="T3609" i="4"/>
  <c r="S3609" i="4"/>
  <c r="V3608" i="4"/>
  <c r="U3608" i="4"/>
  <c r="T3608" i="4"/>
  <c r="S3608" i="4"/>
  <c r="V3607" i="4"/>
  <c r="U3607" i="4"/>
  <c r="T3607" i="4"/>
  <c r="S3607" i="4"/>
  <c r="V3606" i="4"/>
  <c r="U3606" i="4"/>
  <c r="T3606" i="4"/>
  <c r="S3606" i="4"/>
  <c r="V3605" i="4"/>
  <c r="U3605" i="4"/>
  <c r="T3605" i="4"/>
  <c r="S3605" i="4"/>
  <c r="V3604" i="4"/>
  <c r="U3604" i="4"/>
  <c r="T3604" i="4"/>
  <c r="S3604" i="4"/>
  <c r="V3603" i="4"/>
  <c r="U3603" i="4"/>
  <c r="T3603" i="4"/>
  <c r="S3603" i="4"/>
  <c r="V3602" i="4"/>
  <c r="U3602" i="4"/>
  <c r="T3602" i="4"/>
  <c r="S3602" i="4"/>
  <c r="V3601" i="4"/>
  <c r="U3601" i="4"/>
  <c r="T3601" i="4"/>
  <c r="S3601" i="4"/>
  <c r="V3600" i="4"/>
  <c r="U3600" i="4"/>
  <c r="T3600" i="4"/>
  <c r="S3600" i="4"/>
  <c r="V3599" i="4"/>
  <c r="U3599" i="4"/>
  <c r="T3599" i="4"/>
  <c r="S3599" i="4"/>
  <c r="V3598" i="4"/>
  <c r="U3598" i="4"/>
  <c r="T3598" i="4"/>
  <c r="S3598" i="4"/>
  <c r="V3597" i="4"/>
  <c r="U3597" i="4"/>
  <c r="T3597" i="4"/>
  <c r="S3597" i="4"/>
  <c r="V3596" i="4"/>
  <c r="U3596" i="4"/>
  <c r="T3596" i="4"/>
  <c r="S3596" i="4"/>
  <c r="V3595" i="4"/>
  <c r="U3595" i="4"/>
  <c r="T3595" i="4"/>
  <c r="S3595" i="4"/>
  <c r="V3594" i="4"/>
  <c r="U3594" i="4"/>
  <c r="T3594" i="4"/>
  <c r="S3594" i="4"/>
  <c r="V3593" i="4"/>
  <c r="U3593" i="4"/>
  <c r="T3593" i="4"/>
  <c r="S3593" i="4"/>
  <c r="V3592" i="4"/>
  <c r="U3592" i="4"/>
  <c r="T3592" i="4"/>
  <c r="S3592" i="4"/>
  <c r="V3591" i="4"/>
  <c r="U3591" i="4"/>
  <c r="T3591" i="4"/>
  <c r="S3591" i="4"/>
  <c r="V3590" i="4"/>
  <c r="U3590" i="4"/>
  <c r="T3590" i="4"/>
  <c r="S3590" i="4"/>
  <c r="V3589" i="4"/>
  <c r="U3589" i="4"/>
  <c r="T3589" i="4"/>
  <c r="S3589" i="4"/>
  <c r="V3588" i="4"/>
  <c r="U3588" i="4"/>
  <c r="T3588" i="4"/>
  <c r="S3588" i="4"/>
  <c r="V3587" i="4"/>
  <c r="U3587" i="4"/>
  <c r="T3587" i="4"/>
  <c r="S3587" i="4"/>
  <c r="V3586" i="4"/>
  <c r="U3586" i="4"/>
  <c r="T3586" i="4"/>
  <c r="S3586" i="4"/>
  <c r="V3585" i="4"/>
  <c r="U3585" i="4"/>
  <c r="T3585" i="4"/>
  <c r="S3585" i="4"/>
  <c r="V3584" i="4"/>
  <c r="U3584" i="4"/>
  <c r="T3584" i="4"/>
  <c r="S3584" i="4"/>
  <c r="V3583" i="4"/>
  <c r="U3583" i="4"/>
  <c r="T3583" i="4"/>
  <c r="S3583" i="4"/>
  <c r="V3582" i="4"/>
  <c r="U3582" i="4"/>
  <c r="T3582" i="4"/>
  <c r="S3582" i="4"/>
  <c r="V3581" i="4"/>
  <c r="U3581" i="4"/>
  <c r="T3581" i="4"/>
  <c r="S3581" i="4"/>
  <c r="V3580" i="4"/>
  <c r="U3580" i="4"/>
  <c r="T3580" i="4"/>
  <c r="S3580" i="4"/>
  <c r="V3579" i="4"/>
  <c r="U3579" i="4"/>
  <c r="T3579" i="4"/>
  <c r="S3579" i="4"/>
  <c r="V3578" i="4"/>
  <c r="U3578" i="4"/>
  <c r="T3578" i="4"/>
  <c r="S3578" i="4"/>
  <c r="V3577" i="4"/>
  <c r="U3577" i="4"/>
  <c r="T3577" i="4"/>
  <c r="S3577" i="4"/>
  <c r="V3576" i="4"/>
  <c r="U3576" i="4"/>
  <c r="T3576" i="4"/>
  <c r="S3576" i="4"/>
  <c r="V3575" i="4"/>
  <c r="U3575" i="4"/>
  <c r="T3575" i="4"/>
  <c r="S3575" i="4"/>
  <c r="V3574" i="4"/>
  <c r="U3574" i="4"/>
  <c r="T3574" i="4"/>
  <c r="S3574" i="4"/>
  <c r="V3573" i="4"/>
  <c r="U3573" i="4"/>
  <c r="T3573" i="4"/>
  <c r="S3573" i="4"/>
  <c r="V3572" i="4"/>
  <c r="U3572" i="4"/>
  <c r="T3572" i="4"/>
  <c r="S3572" i="4"/>
  <c r="V3571" i="4"/>
  <c r="U3571" i="4"/>
  <c r="T3571" i="4"/>
  <c r="S3571" i="4"/>
  <c r="V3570" i="4"/>
  <c r="U3570" i="4"/>
  <c r="T3570" i="4"/>
  <c r="S3570" i="4"/>
  <c r="V3569" i="4"/>
  <c r="U3569" i="4"/>
  <c r="T3569" i="4"/>
  <c r="S3569" i="4"/>
  <c r="V3568" i="4"/>
  <c r="U3568" i="4"/>
  <c r="T3568" i="4"/>
  <c r="S3568" i="4"/>
  <c r="V3567" i="4"/>
  <c r="U3567" i="4"/>
  <c r="T3567" i="4"/>
  <c r="S3567" i="4"/>
  <c r="V3566" i="4"/>
  <c r="U3566" i="4"/>
  <c r="T3566" i="4"/>
  <c r="S3566" i="4"/>
  <c r="V3565" i="4"/>
  <c r="U3565" i="4"/>
  <c r="T3565" i="4"/>
  <c r="S3565" i="4"/>
  <c r="V3564" i="4"/>
  <c r="U3564" i="4"/>
  <c r="T3564" i="4"/>
  <c r="S3564" i="4"/>
  <c r="V3563" i="4"/>
  <c r="U3563" i="4"/>
  <c r="T3563" i="4"/>
  <c r="S3563" i="4"/>
  <c r="V3562" i="4"/>
  <c r="U3562" i="4"/>
  <c r="T3562" i="4"/>
  <c r="S3562" i="4"/>
  <c r="V3561" i="4"/>
  <c r="U3561" i="4"/>
  <c r="T3561" i="4"/>
  <c r="S3561" i="4"/>
  <c r="V3560" i="4"/>
  <c r="U3560" i="4"/>
  <c r="T3560" i="4"/>
  <c r="S3560" i="4"/>
  <c r="V3559" i="4"/>
  <c r="U3559" i="4"/>
  <c r="T3559" i="4"/>
  <c r="S3559" i="4"/>
  <c r="V3558" i="4"/>
  <c r="U3558" i="4"/>
  <c r="T3558" i="4"/>
  <c r="S3558" i="4"/>
  <c r="V3557" i="4"/>
  <c r="U3557" i="4"/>
  <c r="T3557" i="4"/>
  <c r="S3557" i="4"/>
  <c r="V3556" i="4"/>
  <c r="U3556" i="4"/>
  <c r="T3556" i="4"/>
  <c r="S3556" i="4"/>
  <c r="V3555" i="4"/>
  <c r="U3555" i="4"/>
  <c r="T3555" i="4"/>
  <c r="S3555" i="4"/>
  <c r="V3554" i="4"/>
  <c r="U3554" i="4"/>
  <c r="T3554" i="4"/>
  <c r="S3554" i="4"/>
  <c r="V3553" i="4"/>
  <c r="U3553" i="4"/>
  <c r="T3553" i="4"/>
  <c r="S3553" i="4"/>
  <c r="V3552" i="4"/>
  <c r="U3552" i="4"/>
  <c r="T3552" i="4"/>
  <c r="S3552" i="4"/>
  <c r="V3551" i="4"/>
  <c r="U3551" i="4"/>
  <c r="T3551" i="4"/>
  <c r="S3551" i="4"/>
  <c r="V3550" i="4"/>
  <c r="U3550" i="4"/>
  <c r="T3550" i="4"/>
  <c r="S3550" i="4"/>
  <c r="V3549" i="4"/>
  <c r="U3549" i="4"/>
  <c r="T3549" i="4"/>
  <c r="S3549" i="4"/>
  <c r="V3548" i="4"/>
  <c r="U3548" i="4"/>
  <c r="T3548" i="4"/>
  <c r="S3548" i="4"/>
  <c r="V3547" i="4"/>
  <c r="U3547" i="4"/>
  <c r="T3547" i="4"/>
  <c r="S3547" i="4"/>
  <c r="V3546" i="4"/>
  <c r="U3546" i="4"/>
  <c r="T3546" i="4"/>
  <c r="S3546" i="4"/>
  <c r="V3545" i="4"/>
  <c r="U3545" i="4"/>
  <c r="T3545" i="4"/>
  <c r="S3545" i="4"/>
  <c r="V3544" i="4"/>
  <c r="U3544" i="4"/>
  <c r="T3544" i="4"/>
  <c r="S3544" i="4"/>
  <c r="V3543" i="4"/>
  <c r="U3543" i="4"/>
  <c r="T3543" i="4"/>
  <c r="S3543" i="4"/>
  <c r="V3542" i="4"/>
  <c r="U3542" i="4"/>
  <c r="T3542" i="4"/>
  <c r="S3542" i="4"/>
  <c r="V3541" i="4"/>
  <c r="U3541" i="4"/>
  <c r="T3541" i="4"/>
  <c r="S3541" i="4"/>
  <c r="V3540" i="4"/>
  <c r="U3540" i="4"/>
  <c r="T3540" i="4"/>
  <c r="S3540" i="4"/>
  <c r="V3539" i="4"/>
  <c r="U3539" i="4"/>
  <c r="T3539" i="4"/>
  <c r="S3539" i="4"/>
  <c r="V3538" i="4"/>
  <c r="U3538" i="4"/>
  <c r="T3538" i="4"/>
  <c r="S3538" i="4"/>
  <c r="V3537" i="4"/>
  <c r="U3537" i="4"/>
  <c r="T3537" i="4"/>
  <c r="S3537" i="4"/>
  <c r="V3536" i="4"/>
  <c r="U3536" i="4"/>
  <c r="T3536" i="4"/>
  <c r="S3536" i="4"/>
  <c r="V3535" i="4"/>
  <c r="U3535" i="4"/>
  <c r="T3535" i="4"/>
  <c r="S3535" i="4"/>
  <c r="V3534" i="4"/>
  <c r="U3534" i="4"/>
  <c r="T3534" i="4"/>
  <c r="S3534" i="4"/>
  <c r="V3533" i="4"/>
  <c r="U3533" i="4"/>
  <c r="T3533" i="4"/>
  <c r="S3533" i="4"/>
  <c r="V3532" i="4"/>
  <c r="U3532" i="4"/>
  <c r="T3532" i="4"/>
  <c r="S3532" i="4"/>
  <c r="V3531" i="4"/>
  <c r="U3531" i="4"/>
  <c r="T3531" i="4"/>
  <c r="S3531" i="4"/>
  <c r="V3530" i="4"/>
  <c r="U3530" i="4"/>
  <c r="T3530" i="4"/>
  <c r="S3530" i="4"/>
  <c r="V3529" i="4"/>
  <c r="U3529" i="4"/>
  <c r="T3529" i="4"/>
  <c r="S3529" i="4"/>
  <c r="V3528" i="4"/>
  <c r="U3528" i="4"/>
  <c r="T3528" i="4"/>
  <c r="S3528" i="4"/>
  <c r="V3527" i="4"/>
  <c r="U3527" i="4"/>
  <c r="T3527" i="4"/>
  <c r="S3527" i="4"/>
  <c r="V3526" i="4"/>
  <c r="U3526" i="4"/>
  <c r="T3526" i="4"/>
  <c r="S3526" i="4"/>
  <c r="V3525" i="4"/>
  <c r="U3525" i="4"/>
  <c r="T3525" i="4"/>
  <c r="S3525" i="4"/>
  <c r="V3524" i="4"/>
  <c r="U3524" i="4"/>
  <c r="T3524" i="4"/>
  <c r="S3524" i="4"/>
  <c r="V3523" i="4"/>
  <c r="U3523" i="4"/>
  <c r="T3523" i="4"/>
  <c r="S3523" i="4"/>
  <c r="V3522" i="4"/>
  <c r="U3522" i="4"/>
  <c r="T3522" i="4"/>
  <c r="S3522" i="4"/>
  <c r="V3521" i="4"/>
  <c r="U3521" i="4"/>
  <c r="T3521" i="4"/>
  <c r="S3521" i="4"/>
  <c r="V3520" i="4"/>
  <c r="U3520" i="4"/>
  <c r="T3520" i="4"/>
  <c r="S3520" i="4"/>
  <c r="V3519" i="4"/>
  <c r="U3519" i="4"/>
  <c r="T3519" i="4"/>
  <c r="S3519" i="4"/>
  <c r="V3518" i="4"/>
  <c r="U3518" i="4"/>
  <c r="T3518" i="4"/>
  <c r="S3518" i="4"/>
  <c r="V3517" i="4"/>
  <c r="U3517" i="4"/>
  <c r="T3517" i="4"/>
  <c r="S3517" i="4"/>
  <c r="V3516" i="4"/>
  <c r="U3516" i="4"/>
  <c r="T3516" i="4"/>
  <c r="S3516" i="4"/>
  <c r="V3515" i="4"/>
  <c r="U3515" i="4"/>
  <c r="T3515" i="4"/>
  <c r="S3515" i="4"/>
  <c r="V3514" i="4"/>
  <c r="U3514" i="4"/>
  <c r="T3514" i="4"/>
  <c r="S3514" i="4"/>
  <c r="V3513" i="4"/>
  <c r="U3513" i="4"/>
  <c r="T3513" i="4"/>
  <c r="S3513" i="4"/>
  <c r="V3512" i="4"/>
  <c r="U3512" i="4"/>
  <c r="T3512" i="4"/>
  <c r="S3512" i="4"/>
  <c r="V3511" i="4"/>
  <c r="U3511" i="4"/>
  <c r="T3511" i="4"/>
  <c r="S3511" i="4"/>
  <c r="V3510" i="4"/>
  <c r="U3510" i="4"/>
  <c r="T3510" i="4"/>
  <c r="S3510" i="4"/>
  <c r="V3509" i="4"/>
  <c r="U3509" i="4"/>
  <c r="T3509" i="4"/>
  <c r="S3509" i="4"/>
  <c r="V3508" i="4"/>
  <c r="U3508" i="4"/>
  <c r="T3508" i="4"/>
  <c r="S3508" i="4"/>
  <c r="V3507" i="4"/>
  <c r="U3507" i="4"/>
  <c r="T3507" i="4"/>
  <c r="S3507" i="4"/>
  <c r="V3506" i="4"/>
  <c r="U3506" i="4"/>
  <c r="T3506" i="4"/>
  <c r="S3506" i="4"/>
  <c r="V3505" i="4"/>
  <c r="U3505" i="4"/>
  <c r="T3505" i="4"/>
  <c r="S3505" i="4"/>
  <c r="V3504" i="4"/>
  <c r="U3504" i="4"/>
  <c r="T3504" i="4"/>
  <c r="S3504" i="4"/>
  <c r="V3503" i="4"/>
  <c r="U3503" i="4"/>
  <c r="T3503" i="4"/>
  <c r="S3503" i="4"/>
  <c r="V3502" i="4"/>
  <c r="U3502" i="4"/>
  <c r="T3502" i="4"/>
  <c r="S3502" i="4"/>
  <c r="V3501" i="4"/>
  <c r="U3501" i="4"/>
  <c r="T3501" i="4"/>
  <c r="S3501" i="4"/>
  <c r="V3500" i="4"/>
  <c r="U3500" i="4"/>
  <c r="T3500" i="4"/>
  <c r="S3500" i="4"/>
  <c r="V3499" i="4"/>
  <c r="U3499" i="4"/>
  <c r="T3499" i="4"/>
  <c r="S3499" i="4"/>
  <c r="V3498" i="4"/>
  <c r="U3498" i="4"/>
  <c r="T3498" i="4"/>
  <c r="S3498" i="4"/>
  <c r="V3497" i="4"/>
  <c r="U3497" i="4"/>
  <c r="T3497" i="4"/>
  <c r="S3497" i="4"/>
  <c r="V3496" i="4"/>
  <c r="U3496" i="4"/>
  <c r="T3496" i="4"/>
  <c r="S3496" i="4"/>
  <c r="V3495" i="4"/>
  <c r="U3495" i="4"/>
  <c r="T3495" i="4"/>
  <c r="S3495" i="4"/>
  <c r="V3494" i="4"/>
  <c r="U3494" i="4"/>
  <c r="T3494" i="4"/>
  <c r="S3494" i="4"/>
  <c r="V3493" i="4"/>
  <c r="U3493" i="4"/>
  <c r="T3493" i="4"/>
  <c r="S3493" i="4"/>
  <c r="V3492" i="4"/>
  <c r="U3492" i="4"/>
  <c r="T3492" i="4"/>
  <c r="S3492" i="4"/>
  <c r="V3491" i="4"/>
  <c r="U3491" i="4"/>
  <c r="T3491" i="4"/>
  <c r="S3491" i="4"/>
  <c r="V3490" i="4"/>
  <c r="U3490" i="4"/>
  <c r="T3490" i="4"/>
  <c r="S3490" i="4"/>
  <c r="V3489" i="4"/>
  <c r="U3489" i="4"/>
  <c r="T3489" i="4"/>
  <c r="S3489" i="4"/>
  <c r="V3488" i="4"/>
  <c r="U3488" i="4"/>
  <c r="T3488" i="4"/>
  <c r="S3488" i="4"/>
  <c r="V3487" i="4"/>
  <c r="U3487" i="4"/>
  <c r="T3487" i="4"/>
  <c r="S3487" i="4"/>
  <c r="V3486" i="4"/>
  <c r="U3486" i="4"/>
  <c r="T3486" i="4"/>
  <c r="S3486" i="4"/>
  <c r="V3485" i="4"/>
  <c r="U3485" i="4"/>
  <c r="T3485" i="4"/>
  <c r="S3485" i="4"/>
  <c r="V3484" i="4"/>
  <c r="U3484" i="4"/>
  <c r="T3484" i="4"/>
  <c r="S3484" i="4"/>
  <c r="V3483" i="4"/>
  <c r="U3483" i="4"/>
  <c r="T3483" i="4"/>
  <c r="S3483" i="4"/>
  <c r="V3482" i="4"/>
  <c r="U3482" i="4"/>
  <c r="T3482" i="4"/>
  <c r="S3482" i="4"/>
  <c r="V3481" i="4"/>
  <c r="U3481" i="4"/>
  <c r="T3481" i="4"/>
  <c r="S3481" i="4"/>
  <c r="V3480" i="4"/>
  <c r="U3480" i="4"/>
  <c r="T3480" i="4"/>
  <c r="S3480" i="4"/>
  <c r="V3479" i="4"/>
  <c r="U3479" i="4"/>
  <c r="T3479" i="4"/>
  <c r="S3479" i="4"/>
  <c r="V3478" i="4"/>
  <c r="U3478" i="4"/>
  <c r="T3478" i="4"/>
  <c r="S3478" i="4"/>
  <c r="V3477" i="4"/>
  <c r="U3477" i="4"/>
  <c r="T3477" i="4"/>
  <c r="S3477" i="4"/>
  <c r="V3476" i="4"/>
  <c r="U3476" i="4"/>
  <c r="T3476" i="4"/>
  <c r="S3476" i="4"/>
  <c r="V3475" i="4"/>
  <c r="U3475" i="4"/>
  <c r="T3475" i="4"/>
  <c r="S3475" i="4"/>
  <c r="V3474" i="4"/>
  <c r="U3474" i="4"/>
  <c r="T3474" i="4"/>
  <c r="S3474" i="4"/>
  <c r="V3473" i="4"/>
  <c r="U3473" i="4"/>
  <c r="T3473" i="4"/>
  <c r="S3473" i="4"/>
  <c r="V3472" i="4"/>
  <c r="U3472" i="4"/>
  <c r="T3472" i="4"/>
  <c r="S3472" i="4"/>
  <c r="V3471" i="4"/>
  <c r="U3471" i="4"/>
  <c r="T3471" i="4"/>
  <c r="S3471" i="4"/>
  <c r="V3470" i="4"/>
  <c r="U3470" i="4"/>
  <c r="T3470" i="4"/>
  <c r="S3470" i="4"/>
  <c r="V3469" i="4"/>
  <c r="U3469" i="4"/>
  <c r="T3469" i="4"/>
  <c r="S3469" i="4"/>
  <c r="V3468" i="4"/>
  <c r="U3468" i="4"/>
  <c r="T3468" i="4"/>
  <c r="S3468" i="4"/>
  <c r="V3467" i="4"/>
  <c r="U3467" i="4"/>
  <c r="T3467" i="4"/>
  <c r="S3467" i="4"/>
  <c r="V3466" i="4"/>
  <c r="U3466" i="4"/>
  <c r="T3466" i="4"/>
  <c r="S3466" i="4"/>
  <c r="V3465" i="4"/>
  <c r="U3465" i="4"/>
  <c r="T3465" i="4"/>
  <c r="S3465" i="4"/>
  <c r="V3464" i="4"/>
  <c r="U3464" i="4"/>
  <c r="T3464" i="4"/>
  <c r="S3464" i="4"/>
  <c r="V3463" i="4"/>
  <c r="U3463" i="4"/>
  <c r="T3463" i="4"/>
  <c r="S3463" i="4"/>
  <c r="V3462" i="4"/>
  <c r="U3462" i="4"/>
  <c r="T3462" i="4"/>
  <c r="S3462" i="4"/>
  <c r="V3461" i="4"/>
  <c r="U3461" i="4"/>
  <c r="T3461" i="4"/>
  <c r="S3461" i="4"/>
  <c r="V3460" i="4"/>
  <c r="U3460" i="4"/>
  <c r="T3460" i="4"/>
  <c r="S3460" i="4"/>
  <c r="V3459" i="4"/>
  <c r="U3459" i="4"/>
  <c r="T3459" i="4"/>
  <c r="S3459" i="4"/>
  <c r="V3458" i="4"/>
  <c r="U3458" i="4"/>
  <c r="T3458" i="4"/>
  <c r="S3458" i="4"/>
  <c r="V3457" i="4"/>
  <c r="U3457" i="4"/>
  <c r="T3457" i="4"/>
  <c r="S3457" i="4"/>
  <c r="V3456" i="4"/>
  <c r="U3456" i="4"/>
  <c r="T3456" i="4"/>
  <c r="S3456" i="4"/>
  <c r="V3455" i="4"/>
  <c r="U3455" i="4"/>
  <c r="T3455" i="4"/>
  <c r="S3455" i="4"/>
  <c r="V3454" i="4"/>
  <c r="U3454" i="4"/>
  <c r="T3454" i="4"/>
  <c r="S3454" i="4"/>
  <c r="V3453" i="4"/>
  <c r="U3453" i="4"/>
  <c r="T3453" i="4"/>
  <c r="S3453" i="4"/>
  <c r="V3452" i="4"/>
  <c r="U3452" i="4"/>
  <c r="T3452" i="4"/>
  <c r="S3452" i="4"/>
  <c r="V3451" i="4"/>
  <c r="U3451" i="4"/>
  <c r="T3451" i="4"/>
  <c r="S3451" i="4"/>
  <c r="V3450" i="4"/>
  <c r="U3450" i="4"/>
  <c r="T3450" i="4"/>
  <c r="S3450" i="4"/>
  <c r="V3449" i="4"/>
  <c r="U3449" i="4"/>
  <c r="T3449" i="4"/>
  <c r="S3449" i="4"/>
  <c r="V3448" i="4"/>
  <c r="U3448" i="4"/>
  <c r="T3448" i="4"/>
  <c r="S3448" i="4"/>
  <c r="V3447" i="4"/>
  <c r="U3447" i="4"/>
  <c r="T3447" i="4"/>
  <c r="S3447" i="4"/>
  <c r="V3446" i="4"/>
  <c r="U3446" i="4"/>
  <c r="T3446" i="4"/>
  <c r="S3446" i="4"/>
  <c r="V3445" i="4"/>
  <c r="U3445" i="4"/>
  <c r="T3445" i="4"/>
  <c r="S3445" i="4"/>
  <c r="V3444" i="4"/>
  <c r="U3444" i="4"/>
  <c r="T3444" i="4"/>
  <c r="S3444" i="4"/>
  <c r="V3443" i="4"/>
  <c r="U3443" i="4"/>
  <c r="T3443" i="4"/>
  <c r="S3443" i="4"/>
  <c r="V3442" i="4"/>
  <c r="U3442" i="4"/>
  <c r="T3442" i="4"/>
  <c r="S3442" i="4"/>
  <c r="V3441" i="4"/>
  <c r="U3441" i="4"/>
  <c r="T3441" i="4"/>
  <c r="S3441" i="4"/>
  <c r="V3440" i="4"/>
  <c r="U3440" i="4"/>
  <c r="T3440" i="4"/>
  <c r="S3440" i="4"/>
  <c r="V3439" i="4"/>
  <c r="U3439" i="4"/>
  <c r="T3439" i="4"/>
  <c r="S3439" i="4"/>
  <c r="V3438" i="4"/>
  <c r="U3438" i="4"/>
  <c r="T3438" i="4"/>
  <c r="S3438" i="4"/>
  <c r="V3437" i="4"/>
  <c r="U3437" i="4"/>
  <c r="T3437" i="4"/>
  <c r="S3437" i="4"/>
  <c r="V3436" i="4"/>
  <c r="U3436" i="4"/>
  <c r="T3436" i="4"/>
  <c r="S3436" i="4"/>
  <c r="V3435" i="4"/>
  <c r="U3435" i="4"/>
  <c r="T3435" i="4"/>
  <c r="S3435" i="4"/>
  <c r="V3434" i="4"/>
  <c r="U3434" i="4"/>
  <c r="T3434" i="4"/>
  <c r="S3434" i="4"/>
  <c r="V3433" i="4"/>
  <c r="U3433" i="4"/>
  <c r="T3433" i="4"/>
  <c r="S3433" i="4"/>
  <c r="V3432" i="4"/>
  <c r="U3432" i="4"/>
  <c r="T3432" i="4"/>
  <c r="S3432" i="4"/>
  <c r="V3431" i="4"/>
  <c r="U3431" i="4"/>
  <c r="T3431" i="4"/>
  <c r="S3431" i="4"/>
  <c r="V3430" i="4"/>
  <c r="U3430" i="4"/>
  <c r="T3430" i="4"/>
  <c r="S3430" i="4"/>
  <c r="V3429" i="4"/>
  <c r="U3429" i="4"/>
  <c r="T3429" i="4"/>
  <c r="S3429" i="4"/>
  <c r="V3428" i="4"/>
  <c r="U3428" i="4"/>
  <c r="T3428" i="4"/>
  <c r="S3428" i="4"/>
  <c r="V3427" i="4"/>
  <c r="U3427" i="4"/>
  <c r="T3427" i="4"/>
  <c r="S3427" i="4"/>
  <c r="V3426" i="4"/>
  <c r="U3426" i="4"/>
  <c r="T3426" i="4"/>
  <c r="S3426" i="4"/>
  <c r="V3425" i="4"/>
  <c r="U3425" i="4"/>
  <c r="T3425" i="4"/>
  <c r="S3425" i="4"/>
  <c r="V3424" i="4"/>
  <c r="U3424" i="4"/>
  <c r="T3424" i="4"/>
  <c r="S3424" i="4"/>
  <c r="V3423" i="4"/>
  <c r="U3423" i="4"/>
  <c r="T3423" i="4"/>
  <c r="S3423" i="4"/>
  <c r="V3422" i="4"/>
  <c r="U3422" i="4"/>
  <c r="T3422" i="4"/>
  <c r="S3422" i="4"/>
  <c r="V3421" i="4"/>
  <c r="U3421" i="4"/>
  <c r="T3421" i="4"/>
  <c r="S3421" i="4"/>
  <c r="V3420" i="4"/>
  <c r="U3420" i="4"/>
  <c r="T3420" i="4"/>
  <c r="S3420" i="4"/>
  <c r="V3419" i="4"/>
  <c r="U3419" i="4"/>
  <c r="T3419" i="4"/>
  <c r="S3419" i="4"/>
  <c r="V3418" i="4"/>
  <c r="U3418" i="4"/>
  <c r="T3418" i="4"/>
  <c r="S3418" i="4"/>
  <c r="V3417" i="4"/>
  <c r="U3417" i="4"/>
  <c r="T3417" i="4"/>
  <c r="S3417" i="4"/>
  <c r="V3416" i="4"/>
  <c r="U3416" i="4"/>
  <c r="T3416" i="4"/>
  <c r="S3416" i="4"/>
  <c r="V3415" i="4"/>
  <c r="U3415" i="4"/>
  <c r="T3415" i="4"/>
  <c r="S3415" i="4"/>
  <c r="V3414" i="4"/>
  <c r="U3414" i="4"/>
  <c r="T3414" i="4"/>
  <c r="S3414" i="4"/>
  <c r="V3413" i="4"/>
  <c r="U3413" i="4"/>
  <c r="T3413" i="4"/>
  <c r="S3413" i="4"/>
  <c r="V3412" i="4"/>
  <c r="U3412" i="4"/>
  <c r="T3412" i="4"/>
  <c r="S3412" i="4"/>
  <c r="V3411" i="4"/>
  <c r="U3411" i="4"/>
  <c r="T3411" i="4"/>
  <c r="S3411" i="4"/>
  <c r="V3410" i="4"/>
  <c r="U3410" i="4"/>
  <c r="T3410" i="4"/>
  <c r="S3410" i="4"/>
  <c r="V3409" i="4"/>
  <c r="U3409" i="4"/>
  <c r="T3409" i="4"/>
  <c r="S3409" i="4"/>
  <c r="V3408" i="4"/>
  <c r="U3408" i="4"/>
  <c r="T3408" i="4"/>
  <c r="S3408" i="4"/>
  <c r="V3407" i="4"/>
  <c r="U3407" i="4"/>
  <c r="T3407" i="4"/>
  <c r="S3407" i="4"/>
  <c r="V3406" i="4"/>
  <c r="U3406" i="4"/>
  <c r="T3406" i="4"/>
  <c r="S3406" i="4"/>
  <c r="V3405" i="4"/>
  <c r="U3405" i="4"/>
  <c r="T3405" i="4"/>
  <c r="S3405" i="4"/>
  <c r="V3404" i="4"/>
  <c r="U3404" i="4"/>
  <c r="T3404" i="4"/>
  <c r="S3404" i="4"/>
  <c r="V3403" i="4"/>
  <c r="U3403" i="4"/>
  <c r="T3403" i="4"/>
  <c r="S3403" i="4"/>
  <c r="V3402" i="4"/>
  <c r="U3402" i="4"/>
  <c r="T3402" i="4"/>
  <c r="S3402" i="4"/>
  <c r="V3401" i="4"/>
  <c r="U3401" i="4"/>
  <c r="T3401" i="4"/>
  <c r="S3401" i="4"/>
  <c r="V3400" i="4"/>
  <c r="U3400" i="4"/>
  <c r="T3400" i="4"/>
  <c r="S3400" i="4"/>
  <c r="V3399" i="4"/>
  <c r="U3399" i="4"/>
  <c r="T3399" i="4"/>
  <c r="S3399" i="4"/>
  <c r="V3398" i="4"/>
  <c r="U3398" i="4"/>
  <c r="T3398" i="4"/>
  <c r="S3398" i="4"/>
  <c r="V3397" i="4"/>
  <c r="U3397" i="4"/>
  <c r="T3397" i="4"/>
  <c r="S3397" i="4"/>
  <c r="V3396" i="4"/>
  <c r="U3396" i="4"/>
  <c r="T3396" i="4"/>
  <c r="S3396" i="4"/>
  <c r="V3395" i="4"/>
  <c r="U3395" i="4"/>
  <c r="T3395" i="4"/>
  <c r="S3395" i="4"/>
  <c r="V3394" i="4"/>
  <c r="U3394" i="4"/>
  <c r="T3394" i="4"/>
  <c r="S3394" i="4"/>
  <c r="V3393" i="4"/>
  <c r="U3393" i="4"/>
  <c r="T3393" i="4"/>
  <c r="S3393" i="4"/>
  <c r="V3392" i="4"/>
  <c r="U3392" i="4"/>
  <c r="T3392" i="4"/>
  <c r="S3392" i="4"/>
  <c r="V3391" i="4"/>
  <c r="U3391" i="4"/>
  <c r="T3391" i="4"/>
  <c r="S3391" i="4"/>
  <c r="V3390" i="4"/>
  <c r="U3390" i="4"/>
  <c r="T3390" i="4"/>
  <c r="S3390" i="4"/>
  <c r="V3389" i="4"/>
  <c r="U3389" i="4"/>
  <c r="T3389" i="4"/>
  <c r="S3389" i="4"/>
  <c r="V3388" i="4"/>
  <c r="U3388" i="4"/>
  <c r="T3388" i="4"/>
  <c r="S3388" i="4"/>
  <c r="V3387" i="4"/>
  <c r="U3387" i="4"/>
  <c r="T3387" i="4"/>
  <c r="S3387" i="4"/>
  <c r="V3386" i="4"/>
  <c r="U3386" i="4"/>
  <c r="T3386" i="4"/>
  <c r="S3386" i="4"/>
  <c r="V3385" i="4"/>
  <c r="U3385" i="4"/>
  <c r="T3385" i="4"/>
  <c r="S3385" i="4"/>
  <c r="V3384" i="4"/>
  <c r="U3384" i="4"/>
  <c r="T3384" i="4"/>
  <c r="S3384" i="4"/>
  <c r="V3383" i="4"/>
  <c r="U3383" i="4"/>
  <c r="T3383" i="4"/>
  <c r="S3383" i="4"/>
  <c r="V3382" i="4"/>
  <c r="U3382" i="4"/>
  <c r="T3382" i="4"/>
  <c r="S3382" i="4"/>
  <c r="V3381" i="4"/>
  <c r="U3381" i="4"/>
  <c r="T3381" i="4"/>
  <c r="S3381" i="4"/>
  <c r="V3380" i="4"/>
  <c r="U3380" i="4"/>
  <c r="T3380" i="4"/>
  <c r="S3380" i="4"/>
  <c r="V3379" i="4"/>
  <c r="U3379" i="4"/>
  <c r="T3379" i="4"/>
  <c r="S3379" i="4"/>
  <c r="V3378" i="4"/>
  <c r="U3378" i="4"/>
  <c r="T3378" i="4"/>
  <c r="S3378" i="4"/>
  <c r="V3377" i="4"/>
  <c r="U3377" i="4"/>
  <c r="T3377" i="4"/>
  <c r="S3377" i="4"/>
  <c r="V3376" i="4"/>
  <c r="U3376" i="4"/>
  <c r="T3376" i="4"/>
  <c r="S3376" i="4"/>
  <c r="V3375" i="4"/>
  <c r="U3375" i="4"/>
  <c r="T3375" i="4"/>
  <c r="S3375" i="4"/>
  <c r="V3374" i="4"/>
  <c r="U3374" i="4"/>
  <c r="T3374" i="4"/>
  <c r="S3374" i="4"/>
  <c r="V3373" i="4"/>
  <c r="U3373" i="4"/>
  <c r="T3373" i="4"/>
  <c r="S3373" i="4"/>
  <c r="V3372" i="4"/>
  <c r="U3372" i="4"/>
  <c r="T3372" i="4"/>
  <c r="S3372" i="4"/>
  <c r="V3371" i="4"/>
  <c r="U3371" i="4"/>
  <c r="T3371" i="4"/>
  <c r="S3371" i="4"/>
  <c r="V3370" i="4"/>
  <c r="U3370" i="4"/>
  <c r="T3370" i="4"/>
  <c r="S3370" i="4"/>
  <c r="V3369" i="4"/>
  <c r="U3369" i="4"/>
  <c r="T3369" i="4"/>
  <c r="S3369" i="4"/>
  <c r="V3368" i="4"/>
  <c r="U3368" i="4"/>
  <c r="T3368" i="4"/>
  <c r="S3368" i="4"/>
  <c r="V3367" i="4"/>
  <c r="U3367" i="4"/>
  <c r="T3367" i="4"/>
  <c r="S3367" i="4"/>
  <c r="V3366" i="4"/>
  <c r="U3366" i="4"/>
  <c r="T3366" i="4"/>
  <c r="S3366" i="4"/>
  <c r="V3365" i="4"/>
  <c r="U3365" i="4"/>
  <c r="T3365" i="4"/>
  <c r="S3365" i="4"/>
  <c r="V3364" i="4"/>
  <c r="U3364" i="4"/>
  <c r="T3364" i="4"/>
  <c r="S3364" i="4"/>
  <c r="V3363" i="4"/>
  <c r="U3363" i="4"/>
  <c r="T3363" i="4"/>
  <c r="S3363" i="4"/>
  <c r="V3362" i="4"/>
  <c r="U3362" i="4"/>
  <c r="T3362" i="4"/>
  <c r="S3362" i="4"/>
  <c r="V3361" i="4"/>
  <c r="U3361" i="4"/>
  <c r="T3361" i="4"/>
  <c r="S3361" i="4"/>
  <c r="V3360" i="4"/>
  <c r="U3360" i="4"/>
  <c r="T3360" i="4"/>
  <c r="S3360" i="4"/>
  <c r="V3359" i="4"/>
  <c r="U3359" i="4"/>
  <c r="T3359" i="4"/>
  <c r="S3359" i="4"/>
  <c r="V3358" i="4"/>
  <c r="U3358" i="4"/>
  <c r="T3358" i="4"/>
  <c r="S3358" i="4"/>
  <c r="V3357" i="4"/>
  <c r="U3357" i="4"/>
  <c r="T3357" i="4"/>
  <c r="S3357" i="4"/>
  <c r="V3356" i="4"/>
  <c r="U3356" i="4"/>
  <c r="T3356" i="4"/>
  <c r="S3356" i="4"/>
  <c r="V3355" i="4"/>
  <c r="U3355" i="4"/>
  <c r="T3355" i="4"/>
  <c r="S3355" i="4"/>
  <c r="V3354" i="4"/>
  <c r="U3354" i="4"/>
  <c r="T3354" i="4"/>
  <c r="S3354" i="4"/>
  <c r="V3353" i="4"/>
  <c r="U3353" i="4"/>
  <c r="T3353" i="4"/>
  <c r="S3353" i="4"/>
  <c r="V3352" i="4"/>
  <c r="U3352" i="4"/>
  <c r="T3352" i="4"/>
  <c r="S3352" i="4"/>
  <c r="V3351" i="4"/>
  <c r="U3351" i="4"/>
  <c r="T3351" i="4"/>
  <c r="S3351" i="4"/>
  <c r="V3350" i="4"/>
  <c r="U3350" i="4"/>
  <c r="T3350" i="4"/>
  <c r="S3350" i="4"/>
  <c r="V3349" i="4"/>
  <c r="U3349" i="4"/>
  <c r="T3349" i="4"/>
  <c r="S3349" i="4"/>
  <c r="V3348" i="4"/>
  <c r="U3348" i="4"/>
  <c r="T3348" i="4"/>
  <c r="S3348" i="4"/>
  <c r="V3347" i="4"/>
  <c r="U3347" i="4"/>
  <c r="T3347" i="4"/>
  <c r="S3347" i="4"/>
  <c r="V3346" i="4"/>
  <c r="U3346" i="4"/>
  <c r="T3346" i="4"/>
  <c r="S3346" i="4"/>
  <c r="V3345" i="4"/>
  <c r="U3345" i="4"/>
  <c r="T3345" i="4"/>
  <c r="S3345" i="4"/>
  <c r="V3344" i="4"/>
  <c r="U3344" i="4"/>
  <c r="T3344" i="4"/>
  <c r="S3344" i="4"/>
  <c r="V3343" i="4"/>
  <c r="U3343" i="4"/>
  <c r="T3343" i="4"/>
  <c r="S3343" i="4"/>
  <c r="V3342" i="4"/>
  <c r="U3342" i="4"/>
  <c r="T3342" i="4"/>
  <c r="S3342" i="4"/>
  <c r="V3341" i="4"/>
  <c r="U3341" i="4"/>
  <c r="T3341" i="4"/>
  <c r="S3341" i="4"/>
  <c r="V3340" i="4"/>
  <c r="U3340" i="4"/>
  <c r="T3340" i="4"/>
  <c r="S3340" i="4"/>
  <c r="V3339" i="4"/>
  <c r="U3339" i="4"/>
  <c r="T3339" i="4"/>
  <c r="S3339" i="4"/>
  <c r="V3338" i="4"/>
  <c r="U3338" i="4"/>
  <c r="T3338" i="4"/>
  <c r="S3338" i="4"/>
  <c r="V3337" i="4"/>
  <c r="U3337" i="4"/>
  <c r="T3337" i="4"/>
  <c r="S3337" i="4"/>
  <c r="V3336" i="4"/>
  <c r="U3336" i="4"/>
  <c r="T3336" i="4"/>
  <c r="S3336" i="4"/>
  <c r="V3335" i="4"/>
  <c r="U3335" i="4"/>
  <c r="T3335" i="4"/>
  <c r="S3335" i="4"/>
  <c r="V3334" i="4"/>
  <c r="U3334" i="4"/>
  <c r="T3334" i="4"/>
  <c r="S3334" i="4"/>
  <c r="V3333" i="4"/>
  <c r="U3333" i="4"/>
  <c r="T3333" i="4"/>
  <c r="S3333" i="4"/>
  <c r="V3332" i="4"/>
  <c r="U3332" i="4"/>
  <c r="T3332" i="4"/>
  <c r="S3332" i="4"/>
  <c r="V3331" i="4"/>
  <c r="U3331" i="4"/>
  <c r="T3331" i="4"/>
  <c r="S3331" i="4"/>
  <c r="V3330" i="4"/>
  <c r="U3330" i="4"/>
  <c r="T3330" i="4"/>
  <c r="S3330" i="4"/>
  <c r="V3329" i="4"/>
  <c r="U3329" i="4"/>
  <c r="T3329" i="4"/>
  <c r="S3329" i="4"/>
  <c r="V3328" i="4"/>
  <c r="U3328" i="4"/>
  <c r="T3328" i="4"/>
  <c r="S3328" i="4"/>
  <c r="V3327" i="4"/>
  <c r="U3327" i="4"/>
  <c r="T3327" i="4"/>
  <c r="S3327" i="4"/>
  <c r="V3326" i="4"/>
  <c r="U3326" i="4"/>
  <c r="T3326" i="4"/>
  <c r="S3326" i="4"/>
  <c r="V3325" i="4"/>
  <c r="U3325" i="4"/>
  <c r="T3325" i="4"/>
  <c r="S3325" i="4"/>
  <c r="V3324" i="4"/>
  <c r="U3324" i="4"/>
  <c r="T3324" i="4"/>
  <c r="S3324" i="4"/>
  <c r="V3323" i="4"/>
  <c r="U3323" i="4"/>
  <c r="T3323" i="4"/>
  <c r="S3323" i="4"/>
  <c r="V3322" i="4"/>
  <c r="U3322" i="4"/>
  <c r="T3322" i="4"/>
  <c r="S3322" i="4"/>
  <c r="V3321" i="4"/>
  <c r="U3321" i="4"/>
  <c r="T3321" i="4"/>
  <c r="S3321" i="4"/>
  <c r="V3320" i="4"/>
  <c r="U3320" i="4"/>
  <c r="T3320" i="4"/>
  <c r="S3320" i="4"/>
  <c r="V3319" i="4"/>
  <c r="U3319" i="4"/>
  <c r="T3319" i="4"/>
  <c r="S3319" i="4"/>
  <c r="V3318" i="4"/>
  <c r="U3318" i="4"/>
  <c r="T3318" i="4"/>
  <c r="S3318" i="4"/>
  <c r="V3317" i="4"/>
  <c r="U3317" i="4"/>
  <c r="T3317" i="4"/>
  <c r="S3317" i="4"/>
  <c r="V3316" i="4"/>
  <c r="U3316" i="4"/>
  <c r="T3316" i="4"/>
  <c r="S3316" i="4"/>
  <c r="V3315" i="4"/>
  <c r="U3315" i="4"/>
  <c r="T3315" i="4"/>
  <c r="S3315" i="4"/>
  <c r="V3314" i="4"/>
  <c r="U3314" i="4"/>
  <c r="T3314" i="4"/>
  <c r="S3314" i="4"/>
  <c r="V3313" i="4"/>
  <c r="U3313" i="4"/>
  <c r="T3313" i="4"/>
  <c r="S3313" i="4"/>
  <c r="V3312" i="4"/>
  <c r="U3312" i="4"/>
  <c r="T3312" i="4"/>
  <c r="S3312" i="4"/>
  <c r="V3311" i="4"/>
  <c r="U3311" i="4"/>
  <c r="T3311" i="4"/>
  <c r="S3311" i="4"/>
  <c r="V3310" i="4"/>
  <c r="U3310" i="4"/>
  <c r="T3310" i="4"/>
  <c r="S3310" i="4"/>
  <c r="V3309" i="4"/>
  <c r="U3309" i="4"/>
  <c r="T3309" i="4"/>
  <c r="S3309" i="4"/>
  <c r="V3308" i="4"/>
  <c r="U3308" i="4"/>
  <c r="T3308" i="4"/>
  <c r="S3308" i="4"/>
  <c r="V3307" i="4"/>
  <c r="U3307" i="4"/>
  <c r="T3307" i="4"/>
  <c r="S3307" i="4"/>
  <c r="V3306" i="4"/>
  <c r="U3306" i="4"/>
  <c r="T3306" i="4"/>
  <c r="S3306" i="4"/>
  <c r="V3305" i="4"/>
  <c r="U3305" i="4"/>
  <c r="T3305" i="4"/>
  <c r="S3305" i="4"/>
  <c r="V3304" i="4"/>
  <c r="U3304" i="4"/>
  <c r="T3304" i="4"/>
  <c r="S3304" i="4"/>
  <c r="V3303" i="4"/>
  <c r="U3303" i="4"/>
  <c r="T3303" i="4"/>
  <c r="S3303" i="4"/>
  <c r="V3302" i="4"/>
  <c r="U3302" i="4"/>
  <c r="T3302" i="4"/>
  <c r="S3302" i="4"/>
  <c r="V3301" i="4"/>
  <c r="U3301" i="4"/>
  <c r="T3301" i="4"/>
  <c r="S3301" i="4"/>
  <c r="V3300" i="4"/>
  <c r="U3300" i="4"/>
  <c r="T3300" i="4"/>
  <c r="S3300" i="4"/>
  <c r="V3299" i="4"/>
  <c r="U3299" i="4"/>
  <c r="T3299" i="4"/>
  <c r="S3299" i="4"/>
  <c r="V3298" i="4"/>
  <c r="U3298" i="4"/>
  <c r="T3298" i="4"/>
  <c r="S3298" i="4"/>
  <c r="V3297" i="4"/>
  <c r="U3297" i="4"/>
  <c r="T3297" i="4"/>
  <c r="S3297" i="4"/>
  <c r="V3296" i="4"/>
  <c r="U3296" i="4"/>
  <c r="T3296" i="4"/>
  <c r="S3296" i="4"/>
  <c r="V3295" i="4"/>
  <c r="U3295" i="4"/>
  <c r="T3295" i="4"/>
  <c r="S3295" i="4"/>
  <c r="V3294" i="4"/>
  <c r="U3294" i="4"/>
  <c r="T3294" i="4"/>
  <c r="S3294" i="4"/>
  <c r="V3293" i="4"/>
  <c r="U3293" i="4"/>
  <c r="T3293" i="4"/>
  <c r="S3293" i="4"/>
  <c r="V3292" i="4"/>
  <c r="U3292" i="4"/>
  <c r="T3292" i="4"/>
  <c r="S3292" i="4"/>
  <c r="V3291" i="4"/>
  <c r="U3291" i="4"/>
  <c r="T3291" i="4"/>
  <c r="S3291" i="4"/>
  <c r="V3290" i="4"/>
  <c r="U3290" i="4"/>
  <c r="T3290" i="4"/>
  <c r="S3290" i="4"/>
  <c r="V3289" i="4"/>
  <c r="U3289" i="4"/>
  <c r="T3289" i="4"/>
  <c r="S3289" i="4"/>
  <c r="V3288" i="4"/>
  <c r="U3288" i="4"/>
  <c r="T3288" i="4"/>
  <c r="S3288" i="4"/>
  <c r="V3287" i="4"/>
  <c r="U3287" i="4"/>
  <c r="T3287" i="4"/>
  <c r="S3287" i="4"/>
  <c r="V3286" i="4"/>
  <c r="U3286" i="4"/>
  <c r="T3286" i="4"/>
  <c r="S3286" i="4"/>
  <c r="V3285" i="4"/>
  <c r="U3285" i="4"/>
  <c r="T3285" i="4"/>
  <c r="S3285" i="4"/>
  <c r="V3284" i="4"/>
  <c r="U3284" i="4"/>
  <c r="T3284" i="4"/>
  <c r="S3284" i="4"/>
  <c r="V3283" i="4"/>
  <c r="U3283" i="4"/>
  <c r="T3283" i="4"/>
  <c r="S3283" i="4"/>
  <c r="V3282" i="4"/>
  <c r="U3282" i="4"/>
  <c r="T3282" i="4"/>
  <c r="S3282" i="4"/>
  <c r="V3281" i="4"/>
  <c r="U3281" i="4"/>
  <c r="T3281" i="4"/>
  <c r="S3281" i="4"/>
  <c r="V3280" i="4"/>
  <c r="U3280" i="4"/>
  <c r="T3280" i="4"/>
  <c r="S3280" i="4"/>
  <c r="V3279" i="4"/>
  <c r="U3279" i="4"/>
  <c r="T3279" i="4"/>
  <c r="S3279" i="4"/>
  <c r="V3278" i="4"/>
  <c r="U3278" i="4"/>
  <c r="T3278" i="4"/>
  <c r="S3278" i="4"/>
  <c r="V3277" i="4"/>
  <c r="U3277" i="4"/>
  <c r="T3277" i="4"/>
  <c r="S3277" i="4"/>
  <c r="V3276" i="4"/>
  <c r="U3276" i="4"/>
  <c r="T3276" i="4"/>
  <c r="S3276" i="4"/>
  <c r="V3275" i="4"/>
  <c r="U3275" i="4"/>
  <c r="T3275" i="4"/>
  <c r="S3275" i="4"/>
  <c r="V3274" i="4"/>
  <c r="U3274" i="4"/>
  <c r="T3274" i="4"/>
  <c r="S3274" i="4"/>
  <c r="V3273" i="4"/>
  <c r="U3273" i="4"/>
  <c r="T3273" i="4"/>
  <c r="S3273" i="4"/>
  <c r="V3272" i="4"/>
  <c r="U3272" i="4"/>
  <c r="T3272" i="4"/>
  <c r="S3272" i="4"/>
  <c r="V3271" i="4"/>
  <c r="U3271" i="4"/>
  <c r="T3271" i="4"/>
  <c r="S3271" i="4"/>
  <c r="V3270" i="4"/>
  <c r="U3270" i="4"/>
  <c r="T3270" i="4"/>
  <c r="S3270" i="4"/>
  <c r="V3269" i="4"/>
  <c r="U3269" i="4"/>
  <c r="T3269" i="4"/>
  <c r="S3269" i="4"/>
  <c r="V3268" i="4"/>
  <c r="U3268" i="4"/>
  <c r="T3268" i="4"/>
  <c r="S3268" i="4"/>
  <c r="V3267" i="4"/>
  <c r="U3267" i="4"/>
  <c r="T3267" i="4"/>
  <c r="S3267" i="4"/>
  <c r="V3266" i="4"/>
  <c r="U3266" i="4"/>
  <c r="T3266" i="4"/>
  <c r="S3266" i="4"/>
  <c r="V3265" i="4"/>
  <c r="U3265" i="4"/>
  <c r="T3265" i="4"/>
  <c r="S3265" i="4"/>
  <c r="V3264" i="4"/>
  <c r="U3264" i="4"/>
  <c r="T3264" i="4"/>
  <c r="S3264" i="4"/>
  <c r="V3263" i="4"/>
  <c r="U3263" i="4"/>
  <c r="T3263" i="4"/>
  <c r="S3263" i="4"/>
  <c r="V3262" i="4"/>
  <c r="U3262" i="4"/>
  <c r="T3262" i="4"/>
  <c r="S3262" i="4"/>
  <c r="V3261" i="4"/>
  <c r="U3261" i="4"/>
  <c r="T3261" i="4"/>
  <c r="S3261" i="4"/>
  <c r="V3260" i="4"/>
  <c r="U3260" i="4"/>
  <c r="T3260" i="4"/>
  <c r="S3260" i="4"/>
  <c r="V3259" i="4"/>
  <c r="U3259" i="4"/>
  <c r="T3259" i="4"/>
  <c r="S3259" i="4"/>
  <c r="V3258" i="4"/>
  <c r="U3258" i="4"/>
  <c r="T3258" i="4"/>
  <c r="S3258" i="4"/>
  <c r="V3257" i="4"/>
  <c r="U3257" i="4"/>
  <c r="T3257" i="4"/>
  <c r="S3257" i="4"/>
  <c r="V3256" i="4"/>
  <c r="U3256" i="4"/>
  <c r="T3256" i="4"/>
  <c r="S3256" i="4"/>
  <c r="V3255" i="4"/>
  <c r="U3255" i="4"/>
  <c r="T3255" i="4"/>
  <c r="S3255" i="4"/>
  <c r="V3254" i="4"/>
  <c r="U3254" i="4"/>
  <c r="T3254" i="4"/>
  <c r="S3254" i="4"/>
  <c r="V3253" i="4"/>
  <c r="U3253" i="4"/>
  <c r="T3253" i="4"/>
  <c r="S3253" i="4"/>
  <c r="V3252" i="4"/>
  <c r="U3252" i="4"/>
  <c r="T3252" i="4"/>
  <c r="S3252" i="4"/>
  <c r="V3251" i="4"/>
  <c r="U3251" i="4"/>
  <c r="T3251" i="4"/>
  <c r="S3251" i="4"/>
  <c r="V3250" i="4"/>
  <c r="U3250" i="4"/>
  <c r="T3250" i="4"/>
  <c r="S3250" i="4"/>
  <c r="V3249" i="4"/>
  <c r="U3249" i="4"/>
  <c r="T3249" i="4"/>
  <c r="S3249" i="4"/>
  <c r="V3248" i="4"/>
  <c r="U3248" i="4"/>
  <c r="T3248" i="4"/>
  <c r="S3248" i="4"/>
  <c r="V3247" i="4"/>
  <c r="U3247" i="4"/>
  <c r="T3247" i="4"/>
  <c r="S3247" i="4"/>
  <c r="V3246" i="4"/>
  <c r="U3246" i="4"/>
  <c r="T3246" i="4"/>
  <c r="S3246" i="4"/>
  <c r="V3245" i="4"/>
  <c r="U3245" i="4"/>
  <c r="T3245" i="4"/>
  <c r="S3245" i="4"/>
  <c r="V3244" i="4"/>
  <c r="U3244" i="4"/>
  <c r="T3244" i="4"/>
  <c r="S3244" i="4"/>
  <c r="V3243" i="4"/>
  <c r="U3243" i="4"/>
  <c r="T3243" i="4"/>
  <c r="S3243" i="4"/>
  <c r="V3242" i="4"/>
  <c r="U3242" i="4"/>
  <c r="T3242" i="4"/>
  <c r="S3242" i="4"/>
  <c r="V3241" i="4"/>
  <c r="U3241" i="4"/>
  <c r="T3241" i="4"/>
  <c r="S3241" i="4"/>
  <c r="V3240" i="4"/>
  <c r="U3240" i="4"/>
  <c r="T3240" i="4"/>
  <c r="S3240" i="4"/>
  <c r="V3239" i="4"/>
  <c r="U3239" i="4"/>
  <c r="T3239" i="4"/>
  <c r="S3239" i="4"/>
  <c r="V3238" i="4"/>
  <c r="U3238" i="4"/>
  <c r="T3238" i="4"/>
  <c r="S3238" i="4"/>
  <c r="V3237" i="4"/>
  <c r="U3237" i="4"/>
  <c r="T3237" i="4"/>
  <c r="S3237" i="4"/>
  <c r="V3236" i="4"/>
  <c r="U3236" i="4"/>
  <c r="T3236" i="4"/>
  <c r="S3236" i="4"/>
  <c r="V3235" i="4"/>
  <c r="U3235" i="4"/>
  <c r="T3235" i="4"/>
  <c r="S3235" i="4"/>
  <c r="V3234" i="4"/>
  <c r="U3234" i="4"/>
  <c r="T3234" i="4"/>
  <c r="S3234" i="4"/>
  <c r="V3233" i="4"/>
  <c r="U3233" i="4"/>
  <c r="T3233" i="4"/>
  <c r="S3233" i="4"/>
  <c r="V3232" i="4"/>
  <c r="U3232" i="4"/>
  <c r="T3232" i="4"/>
  <c r="S3232" i="4"/>
  <c r="V3231" i="4"/>
  <c r="U3231" i="4"/>
  <c r="T3231" i="4"/>
  <c r="S3231" i="4"/>
  <c r="V3230" i="4"/>
  <c r="U3230" i="4"/>
  <c r="T3230" i="4"/>
  <c r="S3230" i="4"/>
  <c r="V3229" i="4"/>
  <c r="U3229" i="4"/>
  <c r="T3229" i="4"/>
  <c r="S3229" i="4"/>
  <c r="V3228" i="4"/>
  <c r="U3228" i="4"/>
  <c r="T3228" i="4"/>
  <c r="S3228" i="4"/>
  <c r="V3227" i="4"/>
  <c r="U3227" i="4"/>
  <c r="T3227" i="4"/>
  <c r="S3227" i="4"/>
  <c r="V3226" i="4"/>
  <c r="U3226" i="4"/>
  <c r="T3226" i="4"/>
  <c r="S3226" i="4"/>
  <c r="V3225" i="4"/>
  <c r="U3225" i="4"/>
  <c r="T3225" i="4"/>
  <c r="S3225" i="4"/>
  <c r="V3224" i="4"/>
  <c r="U3224" i="4"/>
  <c r="T3224" i="4"/>
  <c r="S3224" i="4"/>
  <c r="V3223" i="4"/>
  <c r="U3223" i="4"/>
  <c r="T3223" i="4"/>
  <c r="S3223" i="4"/>
  <c r="V3222" i="4"/>
  <c r="U3222" i="4"/>
  <c r="T3222" i="4"/>
  <c r="S3222" i="4"/>
  <c r="V3221" i="4"/>
  <c r="U3221" i="4"/>
  <c r="T3221" i="4"/>
  <c r="S3221" i="4"/>
  <c r="V3220" i="4"/>
  <c r="U3220" i="4"/>
  <c r="T3220" i="4"/>
  <c r="S3220" i="4"/>
  <c r="V3219" i="4"/>
  <c r="U3219" i="4"/>
  <c r="T3219" i="4"/>
  <c r="S3219" i="4"/>
  <c r="V3218" i="4"/>
  <c r="U3218" i="4"/>
  <c r="T3218" i="4"/>
  <c r="S3218" i="4"/>
  <c r="V3217" i="4"/>
  <c r="U3217" i="4"/>
  <c r="T3217" i="4"/>
  <c r="S3217" i="4"/>
  <c r="V3216" i="4"/>
  <c r="U3216" i="4"/>
  <c r="T3216" i="4"/>
  <c r="S3216" i="4"/>
  <c r="V3215" i="4"/>
  <c r="U3215" i="4"/>
  <c r="T3215" i="4"/>
  <c r="S3215" i="4"/>
  <c r="V3214" i="4"/>
  <c r="U3214" i="4"/>
  <c r="T3214" i="4"/>
  <c r="S3214" i="4"/>
  <c r="V3213" i="4"/>
  <c r="U3213" i="4"/>
  <c r="T3213" i="4"/>
  <c r="S3213" i="4"/>
  <c r="V3212" i="4"/>
  <c r="U3212" i="4"/>
  <c r="T3212" i="4"/>
  <c r="S3212" i="4"/>
  <c r="V3211" i="4"/>
  <c r="U3211" i="4"/>
  <c r="T3211" i="4"/>
  <c r="S3211" i="4"/>
  <c r="V3210" i="4"/>
  <c r="U3210" i="4"/>
  <c r="T3210" i="4"/>
  <c r="S3210" i="4"/>
  <c r="V3209" i="4"/>
  <c r="U3209" i="4"/>
  <c r="T3209" i="4"/>
  <c r="S3209" i="4"/>
  <c r="V3208" i="4"/>
  <c r="U3208" i="4"/>
  <c r="T3208" i="4"/>
  <c r="S3208" i="4"/>
  <c r="V3207" i="4"/>
  <c r="U3207" i="4"/>
  <c r="T3207" i="4"/>
  <c r="S3207" i="4"/>
  <c r="V3206" i="4"/>
  <c r="U3206" i="4"/>
  <c r="T3206" i="4"/>
  <c r="S3206" i="4"/>
  <c r="V3205" i="4"/>
  <c r="U3205" i="4"/>
  <c r="T3205" i="4"/>
  <c r="S3205" i="4"/>
  <c r="V3204" i="4"/>
  <c r="U3204" i="4"/>
  <c r="T3204" i="4"/>
  <c r="S3204" i="4"/>
  <c r="V3203" i="4"/>
  <c r="U3203" i="4"/>
  <c r="T3203" i="4"/>
  <c r="S3203" i="4"/>
  <c r="V3202" i="4"/>
  <c r="U3202" i="4"/>
  <c r="T3202" i="4"/>
  <c r="S3202" i="4"/>
  <c r="V3201" i="4"/>
  <c r="U3201" i="4"/>
  <c r="T3201" i="4"/>
  <c r="S3201" i="4"/>
  <c r="V3200" i="4"/>
  <c r="U3200" i="4"/>
  <c r="T3200" i="4"/>
  <c r="S3200" i="4"/>
  <c r="V3199" i="4"/>
  <c r="U3199" i="4"/>
  <c r="T3199" i="4"/>
  <c r="S3199" i="4"/>
  <c r="V3198" i="4"/>
  <c r="U3198" i="4"/>
  <c r="T3198" i="4"/>
  <c r="S3198" i="4"/>
  <c r="V3197" i="4"/>
  <c r="U3197" i="4"/>
  <c r="T3197" i="4"/>
  <c r="S3197" i="4"/>
  <c r="V3196" i="4"/>
  <c r="U3196" i="4"/>
  <c r="T3196" i="4"/>
  <c r="S3196" i="4"/>
  <c r="V3195" i="4"/>
  <c r="U3195" i="4"/>
  <c r="T3195" i="4"/>
  <c r="S3195" i="4"/>
  <c r="V3194" i="4"/>
  <c r="U3194" i="4"/>
  <c r="T3194" i="4"/>
  <c r="S3194" i="4"/>
  <c r="V3193" i="4"/>
  <c r="U3193" i="4"/>
  <c r="T3193" i="4"/>
  <c r="S3193" i="4"/>
  <c r="V3192" i="4"/>
  <c r="U3192" i="4"/>
  <c r="T3192" i="4"/>
  <c r="S3192" i="4"/>
  <c r="V3191" i="4"/>
  <c r="U3191" i="4"/>
  <c r="T3191" i="4"/>
  <c r="S3191" i="4"/>
  <c r="V3190" i="4"/>
  <c r="U3190" i="4"/>
  <c r="T3190" i="4"/>
  <c r="S3190" i="4"/>
  <c r="V3189" i="4"/>
  <c r="U3189" i="4"/>
  <c r="T3189" i="4"/>
  <c r="S3189" i="4"/>
  <c r="V3188" i="4"/>
  <c r="U3188" i="4"/>
  <c r="T3188" i="4"/>
  <c r="S3188" i="4"/>
  <c r="V3187" i="4"/>
  <c r="U3187" i="4"/>
  <c r="T3187" i="4"/>
  <c r="S3187" i="4"/>
  <c r="V3186" i="4"/>
  <c r="U3186" i="4"/>
  <c r="T3186" i="4"/>
  <c r="S3186" i="4"/>
  <c r="V3185" i="4"/>
  <c r="U3185" i="4"/>
  <c r="T3185" i="4"/>
  <c r="S3185" i="4"/>
  <c r="V3184" i="4"/>
  <c r="U3184" i="4"/>
  <c r="T3184" i="4"/>
  <c r="S3184" i="4"/>
  <c r="V3183" i="4"/>
  <c r="U3183" i="4"/>
  <c r="T3183" i="4"/>
  <c r="S3183" i="4"/>
  <c r="V3182" i="4"/>
  <c r="U3182" i="4"/>
  <c r="T3182" i="4"/>
  <c r="S3182" i="4"/>
  <c r="V3181" i="4"/>
  <c r="U3181" i="4"/>
  <c r="T3181" i="4"/>
  <c r="S3181" i="4"/>
  <c r="V3180" i="4"/>
  <c r="U3180" i="4"/>
  <c r="T3180" i="4"/>
  <c r="S3180" i="4"/>
  <c r="V3179" i="4"/>
  <c r="U3179" i="4"/>
  <c r="T3179" i="4"/>
  <c r="S3179" i="4"/>
  <c r="V3178" i="4"/>
  <c r="U3178" i="4"/>
  <c r="T3178" i="4"/>
  <c r="S3178" i="4"/>
  <c r="V3177" i="4"/>
  <c r="U3177" i="4"/>
  <c r="T3177" i="4"/>
  <c r="S3177" i="4"/>
  <c r="V3176" i="4"/>
  <c r="U3176" i="4"/>
  <c r="T3176" i="4"/>
  <c r="S3176" i="4"/>
  <c r="V3175" i="4"/>
  <c r="U3175" i="4"/>
  <c r="T3175" i="4"/>
  <c r="S3175" i="4"/>
  <c r="V3174" i="4"/>
  <c r="U3174" i="4"/>
  <c r="T3174" i="4"/>
  <c r="S3174" i="4"/>
  <c r="V3173" i="4"/>
  <c r="U3173" i="4"/>
  <c r="T3173" i="4"/>
  <c r="S3173" i="4"/>
  <c r="V3172" i="4"/>
  <c r="U3172" i="4"/>
  <c r="T3172" i="4"/>
  <c r="S3172" i="4"/>
  <c r="V3171" i="4"/>
  <c r="U3171" i="4"/>
  <c r="T3171" i="4"/>
  <c r="S3171" i="4"/>
  <c r="V3170" i="4"/>
  <c r="U3170" i="4"/>
  <c r="T3170" i="4"/>
  <c r="S3170" i="4"/>
  <c r="V3169" i="4"/>
  <c r="U3169" i="4"/>
  <c r="T3169" i="4"/>
  <c r="S3169" i="4"/>
  <c r="V3168" i="4"/>
  <c r="U3168" i="4"/>
  <c r="T3168" i="4"/>
  <c r="S3168" i="4"/>
  <c r="V3167" i="4"/>
  <c r="U3167" i="4"/>
  <c r="T3167" i="4"/>
  <c r="S3167" i="4"/>
  <c r="V3166" i="4"/>
  <c r="U3166" i="4"/>
  <c r="T3166" i="4"/>
  <c r="S3166" i="4"/>
  <c r="V3165" i="4"/>
  <c r="U3165" i="4"/>
  <c r="T3165" i="4"/>
  <c r="S3165" i="4"/>
  <c r="V3164" i="4"/>
  <c r="U3164" i="4"/>
  <c r="T3164" i="4"/>
  <c r="S3164" i="4"/>
  <c r="V3163" i="4"/>
  <c r="U3163" i="4"/>
  <c r="T3163" i="4"/>
  <c r="S3163" i="4"/>
  <c r="V3162" i="4"/>
  <c r="U3162" i="4"/>
  <c r="T3162" i="4"/>
  <c r="S3162" i="4"/>
  <c r="V3161" i="4"/>
  <c r="U3161" i="4"/>
  <c r="T3161" i="4"/>
  <c r="S3161" i="4"/>
  <c r="V3160" i="4"/>
  <c r="U3160" i="4"/>
  <c r="T3160" i="4"/>
  <c r="S3160" i="4"/>
  <c r="V3159" i="4"/>
  <c r="U3159" i="4"/>
  <c r="T3159" i="4"/>
  <c r="S3159" i="4"/>
  <c r="V3158" i="4"/>
  <c r="U3158" i="4"/>
  <c r="T3158" i="4"/>
  <c r="S3158" i="4"/>
  <c r="V3157" i="4"/>
  <c r="U3157" i="4"/>
  <c r="T3157" i="4"/>
  <c r="S3157" i="4"/>
  <c r="V3156" i="4"/>
  <c r="U3156" i="4"/>
  <c r="T3156" i="4"/>
  <c r="S3156" i="4"/>
  <c r="V3155" i="4"/>
  <c r="U3155" i="4"/>
  <c r="T3155" i="4"/>
  <c r="S3155" i="4"/>
  <c r="V3154" i="4"/>
  <c r="U3154" i="4"/>
  <c r="T3154" i="4"/>
  <c r="S3154" i="4"/>
  <c r="V3153" i="4"/>
  <c r="U3153" i="4"/>
  <c r="T3153" i="4"/>
  <c r="S3153" i="4"/>
  <c r="V3152" i="4"/>
  <c r="U3152" i="4"/>
  <c r="T3152" i="4"/>
  <c r="S3152" i="4"/>
  <c r="V3151" i="4"/>
  <c r="U3151" i="4"/>
  <c r="T3151" i="4"/>
  <c r="S3151" i="4"/>
  <c r="V3150" i="4"/>
  <c r="U3150" i="4"/>
  <c r="T3150" i="4"/>
  <c r="S3150" i="4"/>
  <c r="V3149" i="4"/>
  <c r="U3149" i="4"/>
  <c r="T3149" i="4"/>
  <c r="S3149" i="4"/>
  <c r="V3148" i="4"/>
  <c r="U3148" i="4"/>
  <c r="T3148" i="4"/>
  <c r="S3148" i="4"/>
  <c r="V3147" i="4"/>
  <c r="U3147" i="4"/>
  <c r="T3147" i="4"/>
  <c r="S3147" i="4"/>
  <c r="V3146" i="4"/>
  <c r="U3146" i="4"/>
  <c r="T3146" i="4"/>
  <c r="S3146" i="4"/>
  <c r="V3145" i="4"/>
  <c r="U3145" i="4"/>
  <c r="T3145" i="4"/>
  <c r="S3145" i="4"/>
  <c r="V3144" i="4"/>
  <c r="U3144" i="4"/>
  <c r="T3144" i="4"/>
  <c r="S3144" i="4"/>
  <c r="V3143" i="4"/>
  <c r="U3143" i="4"/>
  <c r="T3143" i="4"/>
  <c r="S3143" i="4"/>
  <c r="V3142" i="4"/>
  <c r="U3142" i="4"/>
  <c r="T3142" i="4"/>
  <c r="S3142" i="4"/>
  <c r="V3141" i="4"/>
  <c r="U3141" i="4"/>
  <c r="T3141" i="4"/>
  <c r="S3141" i="4"/>
  <c r="V3140" i="4"/>
  <c r="U3140" i="4"/>
  <c r="T3140" i="4"/>
  <c r="S3140" i="4"/>
  <c r="V3139" i="4"/>
  <c r="U3139" i="4"/>
  <c r="T3139" i="4"/>
  <c r="S3139" i="4"/>
  <c r="V3138" i="4"/>
  <c r="U3138" i="4"/>
  <c r="T3138" i="4"/>
  <c r="S3138" i="4"/>
  <c r="V3137" i="4"/>
  <c r="U3137" i="4"/>
  <c r="T3137" i="4"/>
  <c r="S3137" i="4"/>
  <c r="V3136" i="4"/>
  <c r="U3136" i="4"/>
  <c r="T3136" i="4"/>
  <c r="S3136" i="4"/>
  <c r="V3135" i="4"/>
  <c r="U3135" i="4"/>
  <c r="T3135" i="4"/>
  <c r="S3135" i="4"/>
  <c r="V3134" i="4"/>
  <c r="U3134" i="4"/>
  <c r="T3134" i="4"/>
  <c r="S3134" i="4"/>
  <c r="V3133" i="4"/>
  <c r="U3133" i="4"/>
  <c r="T3133" i="4"/>
  <c r="S3133" i="4"/>
  <c r="V3132" i="4"/>
  <c r="U3132" i="4"/>
  <c r="T3132" i="4"/>
  <c r="S3132" i="4"/>
  <c r="V3131" i="4"/>
  <c r="U3131" i="4"/>
  <c r="T3131" i="4"/>
  <c r="S3131" i="4"/>
  <c r="V3130" i="4"/>
  <c r="U3130" i="4"/>
  <c r="T3130" i="4"/>
  <c r="S3130" i="4"/>
  <c r="V3129" i="4"/>
  <c r="U3129" i="4"/>
  <c r="T3129" i="4"/>
  <c r="S3129" i="4"/>
  <c r="V3128" i="4"/>
  <c r="U3128" i="4"/>
  <c r="T3128" i="4"/>
  <c r="S3128" i="4"/>
  <c r="V3127" i="4"/>
  <c r="U3127" i="4"/>
  <c r="T3127" i="4"/>
  <c r="S3127" i="4"/>
  <c r="V3126" i="4"/>
  <c r="U3126" i="4"/>
  <c r="T3126" i="4"/>
  <c r="S3126" i="4"/>
  <c r="V3125" i="4"/>
  <c r="U3125" i="4"/>
  <c r="T3125" i="4"/>
  <c r="S3125" i="4"/>
  <c r="V3124" i="4"/>
  <c r="U3124" i="4"/>
  <c r="T3124" i="4"/>
  <c r="S3124" i="4"/>
  <c r="V3123" i="4"/>
  <c r="U3123" i="4"/>
  <c r="T3123" i="4"/>
  <c r="S3123" i="4"/>
  <c r="V3122" i="4"/>
  <c r="U3122" i="4"/>
  <c r="T3122" i="4"/>
  <c r="S3122" i="4"/>
  <c r="V3121" i="4"/>
  <c r="U3121" i="4"/>
  <c r="T3121" i="4"/>
  <c r="S3121" i="4"/>
  <c r="V3120" i="4"/>
  <c r="U3120" i="4"/>
  <c r="T3120" i="4"/>
  <c r="S3120" i="4"/>
  <c r="V3119" i="4"/>
  <c r="U3119" i="4"/>
  <c r="T3119" i="4"/>
  <c r="S3119" i="4"/>
  <c r="V3118" i="4"/>
  <c r="U3118" i="4"/>
  <c r="T3118" i="4"/>
  <c r="S3118" i="4"/>
  <c r="V3117" i="4"/>
  <c r="U3117" i="4"/>
  <c r="T3117" i="4"/>
  <c r="S3117" i="4"/>
  <c r="V3116" i="4"/>
  <c r="U3116" i="4"/>
  <c r="T3116" i="4"/>
  <c r="S3116" i="4"/>
  <c r="V3115" i="4"/>
  <c r="U3115" i="4"/>
  <c r="T3115" i="4"/>
  <c r="S3115" i="4"/>
  <c r="V3114" i="4"/>
  <c r="U3114" i="4"/>
  <c r="T3114" i="4"/>
  <c r="S3114" i="4"/>
  <c r="V3113" i="4"/>
  <c r="U3113" i="4"/>
  <c r="T3113" i="4"/>
  <c r="S3113" i="4"/>
  <c r="V3112" i="4"/>
  <c r="U3112" i="4"/>
  <c r="T3112" i="4"/>
  <c r="S3112" i="4"/>
  <c r="V3111" i="4"/>
  <c r="U3111" i="4"/>
  <c r="T3111" i="4"/>
  <c r="S3111" i="4"/>
  <c r="V3110" i="4"/>
  <c r="U3110" i="4"/>
  <c r="T3110" i="4"/>
  <c r="S3110" i="4"/>
  <c r="V3109" i="4"/>
  <c r="U3109" i="4"/>
  <c r="T3109" i="4"/>
  <c r="S3109" i="4"/>
  <c r="V3108" i="4"/>
  <c r="U3108" i="4"/>
  <c r="T3108" i="4"/>
  <c r="S3108" i="4"/>
  <c r="V3107" i="4"/>
  <c r="U3107" i="4"/>
  <c r="T3107" i="4"/>
  <c r="S3107" i="4"/>
  <c r="V3106" i="4"/>
  <c r="U3106" i="4"/>
  <c r="T3106" i="4"/>
  <c r="S3106" i="4"/>
  <c r="V3105" i="4"/>
  <c r="U3105" i="4"/>
  <c r="T3105" i="4"/>
  <c r="S3105" i="4"/>
  <c r="V3104" i="4"/>
  <c r="U3104" i="4"/>
  <c r="T3104" i="4"/>
  <c r="S3104" i="4"/>
  <c r="V3103" i="4"/>
  <c r="U3103" i="4"/>
  <c r="T3103" i="4"/>
  <c r="S3103" i="4"/>
  <c r="V3102" i="4"/>
  <c r="U3102" i="4"/>
  <c r="T3102" i="4"/>
  <c r="S3102" i="4"/>
  <c r="V3101" i="4"/>
  <c r="U3101" i="4"/>
  <c r="T3101" i="4"/>
  <c r="S3101" i="4"/>
  <c r="V3100" i="4"/>
  <c r="U3100" i="4"/>
  <c r="T3100" i="4"/>
  <c r="S3100" i="4"/>
  <c r="V3099" i="4"/>
  <c r="U3099" i="4"/>
  <c r="T3099" i="4"/>
  <c r="S3099" i="4"/>
  <c r="V3098" i="4"/>
  <c r="U3098" i="4"/>
  <c r="T3098" i="4"/>
  <c r="S3098" i="4"/>
  <c r="V3097" i="4"/>
  <c r="U3097" i="4"/>
  <c r="T3097" i="4"/>
  <c r="S3097" i="4"/>
  <c r="V3096" i="4"/>
  <c r="U3096" i="4"/>
  <c r="T3096" i="4"/>
  <c r="S3096" i="4"/>
  <c r="V3095" i="4"/>
  <c r="U3095" i="4"/>
  <c r="T3095" i="4"/>
  <c r="S3095" i="4"/>
  <c r="V3094" i="4"/>
  <c r="U3094" i="4"/>
  <c r="T3094" i="4"/>
  <c r="S3094" i="4"/>
  <c r="V3093" i="4"/>
  <c r="U3093" i="4"/>
  <c r="T3093" i="4"/>
  <c r="S3093" i="4"/>
  <c r="V3092" i="4"/>
  <c r="U3092" i="4"/>
  <c r="T3092" i="4"/>
  <c r="S3092" i="4"/>
  <c r="V3091" i="4"/>
  <c r="U3091" i="4"/>
  <c r="T3091" i="4"/>
  <c r="S3091" i="4"/>
  <c r="V3090" i="4"/>
  <c r="U3090" i="4"/>
  <c r="T3090" i="4"/>
  <c r="S3090" i="4"/>
  <c r="V3089" i="4"/>
  <c r="U3089" i="4"/>
  <c r="T3089" i="4"/>
  <c r="S3089" i="4"/>
  <c r="V3088" i="4"/>
  <c r="U3088" i="4"/>
  <c r="T3088" i="4"/>
  <c r="S3088" i="4"/>
  <c r="V3087" i="4"/>
  <c r="U3087" i="4"/>
  <c r="T3087" i="4"/>
  <c r="S3087" i="4"/>
  <c r="V3086" i="4"/>
  <c r="U3086" i="4"/>
  <c r="T3086" i="4"/>
  <c r="S3086" i="4"/>
  <c r="V3085" i="4"/>
  <c r="U3085" i="4"/>
  <c r="T3085" i="4"/>
  <c r="S3085" i="4"/>
  <c r="V3084" i="4"/>
  <c r="U3084" i="4"/>
  <c r="T3084" i="4"/>
  <c r="S3084" i="4"/>
  <c r="V3083" i="4"/>
  <c r="U3083" i="4"/>
  <c r="T3083" i="4"/>
  <c r="S3083" i="4"/>
  <c r="V3082" i="4"/>
  <c r="U3082" i="4"/>
  <c r="T3082" i="4"/>
  <c r="S3082" i="4"/>
  <c r="V3081" i="4"/>
  <c r="U3081" i="4"/>
  <c r="T3081" i="4"/>
  <c r="S3081" i="4"/>
  <c r="V3080" i="4"/>
  <c r="U3080" i="4"/>
  <c r="T3080" i="4"/>
  <c r="S3080" i="4"/>
  <c r="V3079" i="4"/>
  <c r="U3079" i="4"/>
  <c r="T3079" i="4"/>
  <c r="S3079" i="4"/>
  <c r="V3078" i="4"/>
  <c r="U3078" i="4"/>
  <c r="T3078" i="4"/>
  <c r="S3078" i="4"/>
  <c r="V3077" i="4"/>
  <c r="U3077" i="4"/>
  <c r="T3077" i="4"/>
  <c r="S3077" i="4"/>
  <c r="V3076" i="4"/>
  <c r="U3076" i="4"/>
  <c r="T3076" i="4"/>
  <c r="S3076" i="4"/>
  <c r="V3075" i="4"/>
  <c r="U3075" i="4"/>
  <c r="T3075" i="4"/>
  <c r="S3075" i="4"/>
  <c r="V3074" i="4"/>
  <c r="U3074" i="4"/>
  <c r="T3074" i="4"/>
  <c r="S3074" i="4"/>
  <c r="V3073" i="4"/>
  <c r="U3073" i="4"/>
  <c r="T3073" i="4"/>
  <c r="S3073" i="4"/>
  <c r="V3072" i="4"/>
  <c r="U3072" i="4"/>
  <c r="T3072" i="4"/>
  <c r="S3072" i="4"/>
  <c r="V3071" i="4"/>
  <c r="U3071" i="4"/>
  <c r="T3071" i="4"/>
  <c r="S3071" i="4"/>
  <c r="V3070" i="4"/>
  <c r="U3070" i="4"/>
  <c r="T3070" i="4"/>
  <c r="S3070" i="4"/>
  <c r="V3069" i="4"/>
  <c r="U3069" i="4"/>
  <c r="T3069" i="4"/>
  <c r="S3069" i="4"/>
  <c r="V3068" i="4"/>
  <c r="U3068" i="4"/>
  <c r="T3068" i="4"/>
  <c r="S3068" i="4"/>
  <c r="V3067" i="4"/>
  <c r="U3067" i="4"/>
  <c r="T3067" i="4"/>
  <c r="S3067" i="4"/>
  <c r="V3066" i="4"/>
  <c r="U3066" i="4"/>
  <c r="T3066" i="4"/>
  <c r="S3066" i="4"/>
  <c r="V3065" i="4"/>
  <c r="U3065" i="4"/>
  <c r="T3065" i="4"/>
  <c r="S3065" i="4"/>
  <c r="V3064" i="4"/>
  <c r="U3064" i="4"/>
  <c r="T3064" i="4"/>
  <c r="S3064" i="4"/>
  <c r="V3063" i="4"/>
  <c r="U3063" i="4"/>
  <c r="T3063" i="4"/>
  <c r="S3063" i="4"/>
  <c r="V3062" i="4"/>
  <c r="U3062" i="4"/>
  <c r="T3062" i="4"/>
  <c r="S3062" i="4"/>
  <c r="V3061" i="4"/>
  <c r="U3061" i="4"/>
  <c r="T3061" i="4"/>
  <c r="S3061" i="4"/>
  <c r="V3060" i="4"/>
  <c r="U3060" i="4"/>
  <c r="T3060" i="4"/>
  <c r="S3060" i="4"/>
  <c r="V3059" i="4"/>
  <c r="U3059" i="4"/>
  <c r="T3059" i="4"/>
  <c r="S3059" i="4"/>
  <c r="V3058" i="4"/>
  <c r="U3058" i="4"/>
  <c r="T3058" i="4"/>
  <c r="S3058" i="4"/>
  <c r="V3057" i="4"/>
  <c r="U3057" i="4"/>
  <c r="T3057" i="4"/>
  <c r="S3057" i="4"/>
  <c r="V3056" i="4"/>
  <c r="U3056" i="4"/>
  <c r="T3056" i="4"/>
  <c r="S3056" i="4"/>
  <c r="V3055" i="4"/>
  <c r="U3055" i="4"/>
  <c r="T3055" i="4"/>
  <c r="S3055" i="4"/>
  <c r="V3054" i="4"/>
  <c r="U3054" i="4"/>
  <c r="T3054" i="4"/>
  <c r="S3054" i="4"/>
  <c r="V3053" i="4"/>
  <c r="U3053" i="4"/>
  <c r="T3053" i="4"/>
  <c r="S3053" i="4"/>
  <c r="V3052" i="4"/>
  <c r="U3052" i="4"/>
  <c r="T3052" i="4"/>
  <c r="S3052" i="4"/>
  <c r="V3051" i="4"/>
  <c r="U3051" i="4"/>
  <c r="T3051" i="4"/>
  <c r="S3051" i="4"/>
  <c r="V3050" i="4"/>
  <c r="U3050" i="4"/>
  <c r="T3050" i="4"/>
  <c r="S3050" i="4"/>
  <c r="V3049" i="4"/>
  <c r="U3049" i="4"/>
  <c r="T3049" i="4"/>
  <c r="S3049" i="4"/>
  <c r="V3048" i="4"/>
  <c r="U3048" i="4"/>
  <c r="T3048" i="4"/>
  <c r="S3048" i="4"/>
  <c r="V3047" i="4"/>
  <c r="U3047" i="4"/>
  <c r="T3047" i="4"/>
  <c r="S3047" i="4"/>
  <c r="V3046" i="4"/>
  <c r="U3046" i="4"/>
  <c r="T3046" i="4"/>
  <c r="S3046" i="4"/>
  <c r="V3045" i="4"/>
  <c r="U3045" i="4"/>
  <c r="T3045" i="4"/>
  <c r="S3045" i="4"/>
  <c r="V3044" i="4"/>
  <c r="U3044" i="4"/>
  <c r="T3044" i="4"/>
  <c r="S3044" i="4"/>
  <c r="V3043" i="4"/>
  <c r="U3043" i="4"/>
  <c r="T3043" i="4"/>
  <c r="S3043" i="4"/>
  <c r="V3042" i="4"/>
  <c r="U3042" i="4"/>
  <c r="T3042" i="4"/>
  <c r="S3042" i="4"/>
  <c r="V3041" i="4"/>
  <c r="U3041" i="4"/>
  <c r="T3041" i="4"/>
  <c r="S3041" i="4"/>
  <c r="V3040" i="4"/>
  <c r="U3040" i="4"/>
  <c r="T3040" i="4"/>
  <c r="S3040" i="4"/>
  <c r="V3039" i="4"/>
  <c r="U3039" i="4"/>
  <c r="T3039" i="4"/>
  <c r="S3039" i="4"/>
  <c r="V3038" i="4"/>
  <c r="U3038" i="4"/>
  <c r="T3038" i="4"/>
  <c r="S3038" i="4"/>
  <c r="V3037" i="4"/>
  <c r="U3037" i="4"/>
  <c r="T3037" i="4"/>
  <c r="S3037" i="4"/>
  <c r="V3036" i="4"/>
  <c r="U3036" i="4"/>
  <c r="T3036" i="4"/>
  <c r="S3036" i="4"/>
  <c r="V3035" i="4"/>
  <c r="U3035" i="4"/>
  <c r="T3035" i="4"/>
  <c r="S3035" i="4"/>
  <c r="V3034" i="4"/>
  <c r="U3034" i="4"/>
  <c r="T3034" i="4"/>
  <c r="S3034" i="4"/>
  <c r="V3033" i="4"/>
  <c r="U3033" i="4"/>
  <c r="T3033" i="4"/>
  <c r="S3033" i="4"/>
  <c r="V3032" i="4"/>
  <c r="U3032" i="4"/>
  <c r="T3032" i="4"/>
  <c r="S3032" i="4"/>
  <c r="V3031" i="4"/>
  <c r="U3031" i="4"/>
  <c r="T3031" i="4"/>
  <c r="S3031" i="4"/>
  <c r="V3030" i="4"/>
  <c r="U3030" i="4"/>
  <c r="T3030" i="4"/>
  <c r="S3030" i="4"/>
  <c r="V3029" i="4"/>
  <c r="U3029" i="4"/>
  <c r="T3029" i="4"/>
  <c r="S3029" i="4"/>
  <c r="V3028" i="4"/>
  <c r="U3028" i="4"/>
  <c r="T3028" i="4"/>
  <c r="S3028" i="4"/>
  <c r="V3027" i="4"/>
  <c r="U3027" i="4"/>
  <c r="T3027" i="4"/>
  <c r="S3027" i="4"/>
  <c r="V3026" i="4"/>
  <c r="U3026" i="4"/>
  <c r="T3026" i="4"/>
  <c r="S3026" i="4"/>
  <c r="V3025" i="4"/>
  <c r="U3025" i="4"/>
  <c r="T3025" i="4"/>
  <c r="S3025" i="4"/>
  <c r="V3024" i="4"/>
  <c r="U3024" i="4"/>
  <c r="T3024" i="4"/>
  <c r="S3024" i="4"/>
  <c r="V3023" i="4"/>
  <c r="U3023" i="4"/>
  <c r="T3023" i="4"/>
  <c r="S3023" i="4"/>
  <c r="V3022" i="4"/>
  <c r="U3022" i="4"/>
  <c r="T3022" i="4"/>
  <c r="S3022" i="4"/>
  <c r="V3021" i="4"/>
  <c r="U3021" i="4"/>
  <c r="T3021" i="4"/>
  <c r="S3021" i="4"/>
  <c r="V3020" i="4"/>
  <c r="U3020" i="4"/>
  <c r="T3020" i="4"/>
  <c r="S3020" i="4"/>
  <c r="V3019" i="4"/>
  <c r="U3019" i="4"/>
  <c r="T3019" i="4"/>
  <c r="S3019" i="4"/>
  <c r="V3018" i="4"/>
  <c r="U3018" i="4"/>
  <c r="T3018" i="4"/>
  <c r="S3018" i="4"/>
  <c r="V3017" i="4"/>
  <c r="U3017" i="4"/>
  <c r="T3017" i="4"/>
  <c r="S3017" i="4"/>
  <c r="V3016" i="4"/>
  <c r="U3016" i="4"/>
  <c r="T3016" i="4"/>
  <c r="S3016" i="4"/>
  <c r="V3015" i="4"/>
  <c r="U3015" i="4"/>
  <c r="T3015" i="4"/>
  <c r="S3015" i="4"/>
  <c r="V3014" i="4"/>
  <c r="U3014" i="4"/>
  <c r="T3014" i="4"/>
  <c r="S3014" i="4"/>
  <c r="V3013" i="4"/>
  <c r="U3013" i="4"/>
  <c r="T3013" i="4"/>
  <c r="S3013" i="4"/>
  <c r="V3012" i="4"/>
  <c r="U3012" i="4"/>
  <c r="T3012" i="4"/>
  <c r="S3012" i="4"/>
  <c r="V3011" i="4"/>
  <c r="U3011" i="4"/>
  <c r="T3011" i="4"/>
  <c r="S3011" i="4"/>
  <c r="V3010" i="4"/>
  <c r="U3010" i="4"/>
  <c r="T3010" i="4"/>
  <c r="S3010" i="4"/>
  <c r="V3009" i="4"/>
  <c r="U3009" i="4"/>
  <c r="T3009" i="4"/>
  <c r="S3009" i="4"/>
  <c r="V3008" i="4"/>
  <c r="U3008" i="4"/>
  <c r="T3008" i="4"/>
  <c r="S3008" i="4"/>
  <c r="V3007" i="4"/>
  <c r="U3007" i="4"/>
  <c r="T3007" i="4"/>
  <c r="S3007" i="4"/>
  <c r="V3006" i="4"/>
  <c r="U3006" i="4"/>
  <c r="T3006" i="4"/>
  <c r="S3006" i="4"/>
  <c r="V3005" i="4"/>
  <c r="U3005" i="4"/>
  <c r="T3005" i="4"/>
  <c r="S3005" i="4"/>
  <c r="V3004" i="4"/>
  <c r="U3004" i="4"/>
  <c r="T3004" i="4"/>
  <c r="S3004" i="4"/>
  <c r="V3003" i="4"/>
  <c r="U3003" i="4"/>
  <c r="T3003" i="4"/>
  <c r="S3003" i="4"/>
  <c r="V3002" i="4"/>
  <c r="U3002" i="4"/>
  <c r="T3002" i="4"/>
  <c r="S3002" i="4"/>
  <c r="V3001" i="4"/>
  <c r="U3001" i="4"/>
  <c r="T3001" i="4"/>
  <c r="S3001" i="4"/>
  <c r="V3000" i="4"/>
  <c r="U3000" i="4"/>
  <c r="T3000" i="4"/>
  <c r="S3000" i="4"/>
  <c r="V2999" i="4"/>
  <c r="U2999" i="4"/>
  <c r="T2999" i="4"/>
  <c r="S2999" i="4"/>
  <c r="V2998" i="4"/>
  <c r="U2998" i="4"/>
  <c r="T2998" i="4"/>
  <c r="S2998" i="4"/>
  <c r="V2997" i="4"/>
  <c r="U2997" i="4"/>
  <c r="T2997" i="4"/>
  <c r="S2997" i="4"/>
  <c r="V2996" i="4"/>
  <c r="U2996" i="4"/>
  <c r="T2996" i="4"/>
  <c r="S2996" i="4"/>
  <c r="V2995" i="4"/>
  <c r="U2995" i="4"/>
  <c r="T2995" i="4"/>
  <c r="S2995" i="4"/>
  <c r="V2994" i="4"/>
  <c r="U2994" i="4"/>
  <c r="T2994" i="4"/>
  <c r="S2994" i="4"/>
  <c r="V2993" i="4"/>
  <c r="U2993" i="4"/>
  <c r="T2993" i="4"/>
  <c r="S2993" i="4"/>
  <c r="V2992" i="4"/>
  <c r="U2992" i="4"/>
  <c r="T2992" i="4"/>
  <c r="S2992" i="4"/>
  <c r="V2991" i="4"/>
  <c r="U2991" i="4"/>
  <c r="T2991" i="4"/>
  <c r="S2991" i="4"/>
  <c r="V2990" i="4"/>
  <c r="U2990" i="4"/>
  <c r="T2990" i="4"/>
  <c r="S2990" i="4"/>
  <c r="V2989" i="4"/>
  <c r="U2989" i="4"/>
  <c r="T2989" i="4"/>
  <c r="S2989" i="4"/>
  <c r="V2988" i="4"/>
  <c r="U2988" i="4"/>
  <c r="T2988" i="4"/>
  <c r="S2988" i="4"/>
  <c r="V2987" i="4"/>
  <c r="U2987" i="4"/>
  <c r="T2987" i="4"/>
  <c r="S2987" i="4"/>
  <c r="V2986" i="4"/>
  <c r="U2986" i="4"/>
  <c r="T2986" i="4"/>
  <c r="S2986" i="4"/>
  <c r="V2985" i="4"/>
  <c r="U2985" i="4"/>
  <c r="T2985" i="4"/>
  <c r="S2985" i="4"/>
  <c r="V2984" i="4"/>
  <c r="U2984" i="4"/>
  <c r="T2984" i="4"/>
  <c r="S2984" i="4"/>
  <c r="V2983" i="4"/>
  <c r="U2983" i="4"/>
  <c r="T2983" i="4"/>
  <c r="S2983" i="4"/>
  <c r="V2982" i="4"/>
  <c r="U2982" i="4"/>
  <c r="T2982" i="4"/>
  <c r="S2982" i="4"/>
  <c r="V2981" i="4"/>
  <c r="U2981" i="4"/>
  <c r="T2981" i="4"/>
  <c r="S2981" i="4"/>
  <c r="V2980" i="4"/>
  <c r="U2980" i="4"/>
  <c r="T2980" i="4"/>
  <c r="S2980" i="4"/>
  <c r="V2979" i="4"/>
  <c r="U2979" i="4"/>
  <c r="T2979" i="4"/>
  <c r="S2979" i="4"/>
  <c r="V2978" i="4"/>
  <c r="U2978" i="4"/>
  <c r="T2978" i="4"/>
  <c r="S2978" i="4"/>
  <c r="V2977" i="4"/>
  <c r="U2977" i="4"/>
  <c r="T2977" i="4"/>
  <c r="S2977" i="4"/>
  <c r="V2976" i="4"/>
  <c r="U2976" i="4"/>
  <c r="T2976" i="4"/>
  <c r="S2976" i="4"/>
  <c r="V2975" i="4"/>
  <c r="U2975" i="4"/>
  <c r="T2975" i="4"/>
  <c r="S2975" i="4"/>
  <c r="V2974" i="4"/>
  <c r="U2974" i="4"/>
  <c r="T2974" i="4"/>
  <c r="S2974" i="4"/>
  <c r="V2973" i="4"/>
  <c r="U2973" i="4"/>
  <c r="T2973" i="4"/>
  <c r="S2973" i="4"/>
  <c r="V2972" i="4"/>
  <c r="U2972" i="4"/>
  <c r="T2972" i="4"/>
  <c r="S2972" i="4"/>
  <c r="V2971" i="4"/>
  <c r="U2971" i="4"/>
  <c r="T2971" i="4"/>
  <c r="S2971" i="4"/>
  <c r="V2970" i="4"/>
  <c r="U2970" i="4"/>
  <c r="T2970" i="4"/>
  <c r="S2970" i="4"/>
  <c r="V2969" i="4"/>
  <c r="U2969" i="4"/>
  <c r="T2969" i="4"/>
  <c r="S2969" i="4"/>
  <c r="V2968" i="4"/>
  <c r="U2968" i="4"/>
  <c r="T2968" i="4"/>
  <c r="S2968" i="4"/>
  <c r="V2967" i="4"/>
  <c r="U2967" i="4"/>
  <c r="T2967" i="4"/>
  <c r="S2967" i="4"/>
  <c r="V2966" i="4"/>
  <c r="U2966" i="4"/>
  <c r="T2966" i="4"/>
  <c r="S2966" i="4"/>
  <c r="V2965" i="4"/>
  <c r="U2965" i="4"/>
  <c r="T2965" i="4"/>
  <c r="S2965" i="4"/>
  <c r="V2964" i="4"/>
  <c r="U2964" i="4"/>
  <c r="T2964" i="4"/>
  <c r="S2964" i="4"/>
  <c r="V2963" i="4"/>
  <c r="U2963" i="4"/>
  <c r="T2963" i="4"/>
  <c r="S2963" i="4"/>
  <c r="V2962" i="4"/>
  <c r="U2962" i="4"/>
  <c r="T2962" i="4"/>
  <c r="S2962" i="4"/>
  <c r="V2961" i="4"/>
  <c r="U2961" i="4"/>
  <c r="T2961" i="4"/>
  <c r="S2961" i="4"/>
  <c r="V2960" i="4"/>
  <c r="U2960" i="4"/>
  <c r="T2960" i="4"/>
  <c r="S2960" i="4"/>
  <c r="V2959" i="4"/>
  <c r="U2959" i="4"/>
  <c r="T2959" i="4"/>
  <c r="S2959" i="4"/>
  <c r="V2958" i="4"/>
  <c r="U2958" i="4"/>
  <c r="T2958" i="4"/>
  <c r="S2958" i="4"/>
  <c r="V2957" i="4"/>
  <c r="U2957" i="4"/>
  <c r="T2957" i="4"/>
  <c r="S2957" i="4"/>
  <c r="V2956" i="4"/>
  <c r="U2956" i="4"/>
  <c r="T2956" i="4"/>
  <c r="S2956" i="4"/>
  <c r="V2955" i="4"/>
  <c r="U2955" i="4"/>
  <c r="T2955" i="4"/>
  <c r="S2955" i="4"/>
  <c r="V2954" i="4"/>
  <c r="U2954" i="4"/>
  <c r="T2954" i="4"/>
  <c r="S2954" i="4"/>
  <c r="V2953" i="4"/>
  <c r="U2953" i="4"/>
  <c r="T2953" i="4"/>
  <c r="S2953" i="4"/>
  <c r="V2952" i="4"/>
  <c r="U2952" i="4"/>
  <c r="T2952" i="4"/>
  <c r="S2952" i="4"/>
  <c r="V2951" i="4"/>
  <c r="U2951" i="4"/>
  <c r="T2951" i="4"/>
  <c r="S2951" i="4"/>
  <c r="V2950" i="4"/>
  <c r="U2950" i="4"/>
  <c r="T2950" i="4"/>
  <c r="S2950" i="4"/>
  <c r="V2949" i="4"/>
  <c r="U2949" i="4"/>
  <c r="T2949" i="4"/>
  <c r="S2949" i="4"/>
  <c r="V2948" i="4"/>
  <c r="U2948" i="4"/>
  <c r="T2948" i="4"/>
  <c r="S2948" i="4"/>
  <c r="V2947" i="4"/>
  <c r="U2947" i="4"/>
  <c r="T2947" i="4"/>
  <c r="S2947" i="4"/>
  <c r="V2946" i="4"/>
  <c r="U2946" i="4"/>
  <c r="T2946" i="4"/>
  <c r="S2946" i="4"/>
  <c r="V2945" i="4"/>
  <c r="U2945" i="4"/>
  <c r="T2945" i="4"/>
  <c r="S2945" i="4"/>
  <c r="V2944" i="4"/>
  <c r="U2944" i="4"/>
  <c r="T2944" i="4"/>
  <c r="S2944" i="4"/>
  <c r="V2943" i="4"/>
  <c r="U2943" i="4"/>
  <c r="T2943" i="4"/>
  <c r="S2943" i="4"/>
  <c r="V2942" i="4"/>
  <c r="U2942" i="4"/>
  <c r="T2942" i="4"/>
  <c r="S2942" i="4"/>
  <c r="V2941" i="4"/>
  <c r="U2941" i="4"/>
  <c r="T2941" i="4"/>
  <c r="S2941" i="4"/>
  <c r="V2940" i="4"/>
  <c r="U2940" i="4"/>
  <c r="T2940" i="4"/>
  <c r="S2940" i="4"/>
  <c r="V2939" i="4"/>
  <c r="U2939" i="4"/>
  <c r="T2939" i="4"/>
  <c r="S2939" i="4"/>
  <c r="V2938" i="4"/>
  <c r="U2938" i="4"/>
  <c r="T2938" i="4"/>
  <c r="S2938" i="4"/>
  <c r="V2937" i="4"/>
  <c r="U2937" i="4"/>
  <c r="T2937" i="4"/>
  <c r="S2937" i="4"/>
  <c r="V2936" i="4"/>
  <c r="U2936" i="4"/>
  <c r="T2936" i="4"/>
  <c r="S2936" i="4"/>
  <c r="V2935" i="4"/>
  <c r="U2935" i="4"/>
  <c r="T2935" i="4"/>
  <c r="S2935" i="4"/>
  <c r="V2934" i="4"/>
  <c r="U2934" i="4"/>
  <c r="T2934" i="4"/>
  <c r="S2934" i="4"/>
  <c r="V2933" i="4"/>
  <c r="U2933" i="4"/>
  <c r="T2933" i="4"/>
  <c r="S2933" i="4"/>
  <c r="V2932" i="4"/>
  <c r="U2932" i="4"/>
  <c r="T2932" i="4"/>
  <c r="S2932" i="4"/>
  <c r="V2931" i="4"/>
  <c r="U2931" i="4"/>
  <c r="T2931" i="4"/>
  <c r="S2931" i="4"/>
  <c r="V2930" i="4"/>
  <c r="U2930" i="4"/>
  <c r="T2930" i="4"/>
  <c r="S2930" i="4"/>
  <c r="V2929" i="4"/>
  <c r="U2929" i="4"/>
  <c r="T2929" i="4"/>
  <c r="S2929" i="4"/>
  <c r="V2928" i="4"/>
  <c r="U2928" i="4"/>
  <c r="T2928" i="4"/>
  <c r="S2928" i="4"/>
  <c r="V2927" i="4"/>
  <c r="U2927" i="4"/>
  <c r="T2927" i="4"/>
  <c r="S2927" i="4"/>
  <c r="V2926" i="4"/>
  <c r="U2926" i="4"/>
  <c r="T2926" i="4"/>
  <c r="S2926" i="4"/>
  <c r="V2925" i="4"/>
  <c r="U2925" i="4"/>
  <c r="T2925" i="4"/>
  <c r="S2925" i="4"/>
  <c r="V2924" i="4"/>
  <c r="U2924" i="4"/>
  <c r="T2924" i="4"/>
  <c r="S2924" i="4"/>
  <c r="V2923" i="4"/>
  <c r="U2923" i="4"/>
  <c r="T2923" i="4"/>
  <c r="S2923" i="4"/>
  <c r="V2922" i="4"/>
  <c r="U2922" i="4"/>
  <c r="T2922" i="4"/>
  <c r="S2922" i="4"/>
  <c r="V2921" i="4"/>
  <c r="U2921" i="4"/>
  <c r="T2921" i="4"/>
  <c r="S2921" i="4"/>
  <c r="V2920" i="4"/>
  <c r="U2920" i="4"/>
  <c r="T2920" i="4"/>
  <c r="S2920" i="4"/>
  <c r="V2919" i="4"/>
  <c r="U2919" i="4"/>
  <c r="T2919" i="4"/>
  <c r="S2919" i="4"/>
  <c r="V2918" i="4"/>
  <c r="U2918" i="4"/>
  <c r="T2918" i="4"/>
  <c r="S2918" i="4"/>
  <c r="V2917" i="4"/>
  <c r="U2917" i="4"/>
  <c r="T2917" i="4"/>
  <c r="S2917" i="4"/>
  <c r="V2916" i="4"/>
  <c r="U2916" i="4"/>
  <c r="T2916" i="4"/>
  <c r="S2916" i="4"/>
  <c r="V2915" i="4"/>
  <c r="U2915" i="4"/>
  <c r="T2915" i="4"/>
  <c r="S2915" i="4"/>
  <c r="V2914" i="4"/>
  <c r="U2914" i="4"/>
  <c r="T2914" i="4"/>
  <c r="S2914" i="4"/>
  <c r="V2913" i="4"/>
  <c r="U2913" i="4"/>
  <c r="T2913" i="4"/>
  <c r="S2913" i="4"/>
  <c r="V2912" i="4"/>
  <c r="U2912" i="4"/>
  <c r="T2912" i="4"/>
  <c r="S2912" i="4"/>
  <c r="V2911" i="4"/>
  <c r="U2911" i="4"/>
  <c r="T2911" i="4"/>
  <c r="S2911" i="4"/>
  <c r="V2910" i="4"/>
  <c r="U2910" i="4"/>
  <c r="T2910" i="4"/>
  <c r="S2910" i="4"/>
  <c r="V2909" i="4"/>
  <c r="U2909" i="4"/>
  <c r="T2909" i="4"/>
  <c r="S2909" i="4"/>
  <c r="V2908" i="4"/>
  <c r="U2908" i="4"/>
  <c r="T2908" i="4"/>
  <c r="S2908" i="4"/>
  <c r="V2907" i="4"/>
  <c r="U2907" i="4"/>
  <c r="T2907" i="4"/>
  <c r="S2907" i="4"/>
  <c r="V2906" i="4"/>
  <c r="U2906" i="4"/>
  <c r="T2906" i="4"/>
  <c r="S2906" i="4"/>
  <c r="V2905" i="4"/>
  <c r="U2905" i="4"/>
  <c r="T2905" i="4"/>
  <c r="S2905" i="4"/>
  <c r="V2904" i="4"/>
  <c r="U2904" i="4"/>
  <c r="T2904" i="4"/>
  <c r="S2904" i="4"/>
  <c r="V2903" i="4"/>
  <c r="U2903" i="4"/>
  <c r="T2903" i="4"/>
  <c r="S2903" i="4"/>
  <c r="V2902" i="4"/>
  <c r="U2902" i="4"/>
  <c r="T2902" i="4"/>
  <c r="S2902" i="4"/>
  <c r="V2901" i="4"/>
  <c r="U2901" i="4"/>
  <c r="T2901" i="4"/>
  <c r="S2901" i="4"/>
  <c r="V2900" i="4"/>
  <c r="U2900" i="4"/>
  <c r="T2900" i="4"/>
  <c r="S2900" i="4"/>
  <c r="V2899" i="4"/>
  <c r="U2899" i="4"/>
  <c r="T2899" i="4"/>
  <c r="S2899" i="4"/>
  <c r="V2898" i="4"/>
  <c r="U2898" i="4"/>
  <c r="T2898" i="4"/>
  <c r="S2898" i="4"/>
  <c r="V2897" i="4"/>
  <c r="U2897" i="4"/>
  <c r="T2897" i="4"/>
  <c r="S2897" i="4"/>
  <c r="V2896" i="4"/>
  <c r="U2896" i="4"/>
  <c r="T2896" i="4"/>
  <c r="S2896" i="4"/>
  <c r="V2895" i="4"/>
  <c r="U2895" i="4"/>
  <c r="T2895" i="4"/>
  <c r="S2895" i="4"/>
  <c r="V2894" i="4"/>
  <c r="U2894" i="4"/>
  <c r="T2894" i="4"/>
  <c r="S2894" i="4"/>
  <c r="V2893" i="4"/>
  <c r="U2893" i="4"/>
  <c r="T2893" i="4"/>
  <c r="S2893" i="4"/>
  <c r="V2892" i="4"/>
  <c r="U2892" i="4"/>
  <c r="T2892" i="4"/>
  <c r="S2892" i="4"/>
  <c r="V2891" i="4"/>
  <c r="U2891" i="4"/>
  <c r="T2891" i="4"/>
  <c r="S2891" i="4"/>
  <c r="V2890" i="4"/>
  <c r="U2890" i="4"/>
  <c r="T2890" i="4"/>
  <c r="S2890" i="4"/>
  <c r="V2889" i="4"/>
  <c r="U2889" i="4"/>
  <c r="T2889" i="4"/>
  <c r="S2889" i="4"/>
  <c r="V2888" i="4"/>
  <c r="U2888" i="4"/>
  <c r="T2888" i="4"/>
  <c r="S2888" i="4"/>
  <c r="V2887" i="4"/>
  <c r="U2887" i="4"/>
  <c r="T2887" i="4"/>
  <c r="S2887" i="4"/>
  <c r="V2886" i="4"/>
  <c r="U2886" i="4"/>
  <c r="T2886" i="4"/>
  <c r="S2886" i="4"/>
  <c r="V2885" i="4"/>
  <c r="U2885" i="4"/>
  <c r="T2885" i="4"/>
  <c r="S2885" i="4"/>
  <c r="V2884" i="4"/>
  <c r="U2884" i="4"/>
  <c r="T2884" i="4"/>
  <c r="S2884" i="4"/>
  <c r="V2883" i="4"/>
  <c r="U2883" i="4"/>
  <c r="T2883" i="4"/>
  <c r="S2883" i="4"/>
  <c r="V2882" i="4"/>
  <c r="U2882" i="4"/>
  <c r="T2882" i="4"/>
  <c r="S2882" i="4"/>
  <c r="V2881" i="4"/>
  <c r="U2881" i="4"/>
  <c r="T2881" i="4"/>
  <c r="S2881" i="4"/>
  <c r="V2880" i="4"/>
  <c r="U2880" i="4"/>
  <c r="T2880" i="4"/>
  <c r="S2880" i="4"/>
  <c r="V2879" i="4"/>
  <c r="U2879" i="4"/>
  <c r="T2879" i="4"/>
  <c r="S2879" i="4"/>
  <c r="V2878" i="4"/>
  <c r="U2878" i="4"/>
  <c r="T2878" i="4"/>
  <c r="S2878" i="4"/>
  <c r="V2877" i="4"/>
  <c r="U2877" i="4"/>
  <c r="T2877" i="4"/>
  <c r="S2877" i="4"/>
  <c r="V2876" i="4"/>
  <c r="U2876" i="4"/>
  <c r="T2876" i="4"/>
  <c r="S2876" i="4"/>
  <c r="V2875" i="4"/>
  <c r="U2875" i="4"/>
  <c r="T2875" i="4"/>
  <c r="S2875" i="4"/>
  <c r="V2874" i="4"/>
  <c r="U2874" i="4"/>
  <c r="T2874" i="4"/>
  <c r="S2874" i="4"/>
  <c r="V2873" i="4"/>
  <c r="U2873" i="4"/>
  <c r="T2873" i="4"/>
  <c r="S2873" i="4"/>
  <c r="V2872" i="4"/>
  <c r="U2872" i="4"/>
  <c r="T2872" i="4"/>
  <c r="S2872" i="4"/>
  <c r="V2871" i="4"/>
  <c r="U2871" i="4"/>
  <c r="T2871" i="4"/>
  <c r="S2871" i="4"/>
  <c r="V2870" i="4"/>
  <c r="U2870" i="4"/>
  <c r="T2870" i="4"/>
  <c r="S2870" i="4"/>
  <c r="V2869" i="4"/>
  <c r="U2869" i="4"/>
  <c r="T2869" i="4"/>
  <c r="S2869" i="4"/>
  <c r="V2868" i="4"/>
  <c r="U2868" i="4"/>
  <c r="T2868" i="4"/>
  <c r="S2868" i="4"/>
  <c r="V2867" i="4"/>
  <c r="U2867" i="4"/>
  <c r="T2867" i="4"/>
  <c r="S2867" i="4"/>
  <c r="V2866" i="4"/>
  <c r="U2866" i="4"/>
  <c r="T2866" i="4"/>
  <c r="S2866" i="4"/>
  <c r="V2865" i="4"/>
  <c r="U2865" i="4"/>
  <c r="T2865" i="4"/>
  <c r="S2865" i="4"/>
  <c r="V2864" i="4"/>
  <c r="U2864" i="4"/>
  <c r="T2864" i="4"/>
  <c r="S2864" i="4"/>
  <c r="V2863" i="4"/>
  <c r="U2863" i="4"/>
  <c r="T2863" i="4"/>
  <c r="S2863" i="4"/>
  <c r="V2862" i="4"/>
  <c r="U2862" i="4"/>
  <c r="T2862" i="4"/>
  <c r="S2862" i="4"/>
  <c r="V2861" i="4"/>
  <c r="U2861" i="4"/>
  <c r="T2861" i="4"/>
  <c r="S2861" i="4"/>
  <c r="V2860" i="4"/>
  <c r="U2860" i="4"/>
  <c r="T2860" i="4"/>
  <c r="S2860" i="4"/>
  <c r="V2859" i="4"/>
  <c r="U2859" i="4"/>
  <c r="T2859" i="4"/>
  <c r="S2859" i="4"/>
  <c r="V2858" i="4"/>
  <c r="U2858" i="4"/>
  <c r="T2858" i="4"/>
  <c r="S2858" i="4"/>
  <c r="V2857" i="4"/>
  <c r="U2857" i="4"/>
  <c r="T2857" i="4"/>
  <c r="S2857" i="4"/>
  <c r="V2856" i="4"/>
  <c r="U2856" i="4"/>
  <c r="T2856" i="4"/>
  <c r="S2856" i="4"/>
  <c r="V2855" i="4"/>
  <c r="U2855" i="4"/>
  <c r="T2855" i="4"/>
  <c r="S2855" i="4"/>
  <c r="V2854" i="4"/>
  <c r="U2854" i="4"/>
  <c r="T2854" i="4"/>
  <c r="S2854" i="4"/>
  <c r="V2853" i="4"/>
  <c r="U2853" i="4"/>
  <c r="T2853" i="4"/>
  <c r="S2853" i="4"/>
  <c r="V2852" i="4"/>
  <c r="U2852" i="4"/>
  <c r="T2852" i="4"/>
  <c r="S2852" i="4"/>
  <c r="V2851" i="4"/>
  <c r="U2851" i="4"/>
  <c r="T2851" i="4"/>
  <c r="S2851" i="4"/>
  <c r="V2850" i="4"/>
  <c r="U2850" i="4"/>
  <c r="T2850" i="4"/>
  <c r="S2850" i="4"/>
  <c r="V2849" i="4"/>
  <c r="U2849" i="4"/>
  <c r="T2849" i="4"/>
  <c r="S2849" i="4"/>
  <c r="V2848" i="4"/>
  <c r="U2848" i="4"/>
  <c r="T2848" i="4"/>
  <c r="S2848" i="4"/>
  <c r="V2847" i="4"/>
  <c r="U2847" i="4"/>
  <c r="T2847" i="4"/>
  <c r="S2847" i="4"/>
  <c r="V2846" i="4"/>
  <c r="U2846" i="4"/>
  <c r="T2846" i="4"/>
  <c r="S2846" i="4"/>
  <c r="V2845" i="4"/>
  <c r="U2845" i="4"/>
  <c r="T2845" i="4"/>
  <c r="S2845" i="4"/>
  <c r="V2844" i="4"/>
  <c r="U2844" i="4"/>
  <c r="T2844" i="4"/>
  <c r="S2844" i="4"/>
  <c r="V2843" i="4"/>
  <c r="U2843" i="4"/>
  <c r="T2843" i="4"/>
  <c r="S2843" i="4"/>
  <c r="V2842" i="4"/>
  <c r="U2842" i="4"/>
  <c r="T2842" i="4"/>
  <c r="S2842" i="4"/>
  <c r="V2841" i="4"/>
  <c r="U2841" i="4"/>
  <c r="T2841" i="4"/>
  <c r="S2841" i="4"/>
  <c r="V2840" i="4"/>
  <c r="U2840" i="4"/>
  <c r="T2840" i="4"/>
  <c r="S2840" i="4"/>
  <c r="V2839" i="4"/>
  <c r="U2839" i="4"/>
  <c r="T2839" i="4"/>
  <c r="S2839" i="4"/>
  <c r="V2838" i="4"/>
  <c r="U2838" i="4"/>
  <c r="T2838" i="4"/>
  <c r="S2838" i="4"/>
  <c r="V2837" i="4"/>
  <c r="U2837" i="4"/>
  <c r="T2837" i="4"/>
  <c r="S2837" i="4"/>
  <c r="V2836" i="4"/>
  <c r="U2836" i="4"/>
  <c r="T2836" i="4"/>
  <c r="S2836" i="4"/>
  <c r="V2835" i="4"/>
  <c r="U2835" i="4"/>
  <c r="T2835" i="4"/>
  <c r="S2835" i="4"/>
  <c r="V2834" i="4"/>
  <c r="U2834" i="4"/>
  <c r="T2834" i="4"/>
  <c r="S2834" i="4"/>
  <c r="V2833" i="4"/>
  <c r="U2833" i="4"/>
  <c r="T2833" i="4"/>
  <c r="S2833" i="4"/>
  <c r="V2832" i="4"/>
  <c r="U2832" i="4"/>
  <c r="T2832" i="4"/>
  <c r="S2832" i="4"/>
  <c r="V2831" i="4"/>
  <c r="U2831" i="4"/>
  <c r="T2831" i="4"/>
  <c r="S2831" i="4"/>
  <c r="V2830" i="4"/>
  <c r="U2830" i="4"/>
  <c r="T2830" i="4"/>
  <c r="S2830" i="4"/>
  <c r="V2829" i="4"/>
  <c r="U2829" i="4"/>
  <c r="T2829" i="4"/>
  <c r="S2829" i="4"/>
  <c r="V2828" i="4"/>
  <c r="U2828" i="4"/>
  <c r="T2828" i="4"/>
  <c r="S2828" i="4"/>
  <c r="V2827" i="4"/>
  <c r="U2827" i="4"/>
  <c r="T2827" i="4"/>
  <c r="S2827" i="4"/>
  <c r="V2826" i="4"/>
  <c r="U2826" i="4"/>
  <c r="T2826" i="4"/>
  <c r="S2826" i="4"/>
  <c r="V2825" i="4"/>
  <c r="U2825" i="4"/>
  <c r="T2825" i="4"/>
  <c r="S2825" i="4"/>
  <c r="V2824" i="4"/>
  <c r="U2824" i="4"/>
  <c r="T2824" i="4"/>
  <c r="S2824" i="4"/>
  <c r="V2823" i="4"/>
  <c r="U2823" i="4"/>
  <c r="T2823" i="4"/>
  <c r="S2823" i="4"/>
  <c r="V2822" i="4"/>
  <c r="U2822" i="4"/>
  <c r="T2822" i="4"/>
  <c r="S2822" i="4"/>
  <c r="V2821" i="4"/>
  <c r="U2821" i="4"/>
  <c r="T2821" i="4"/>
  <c r="S2821" i="4"/>
  <c r="V2820" i="4"/>
  <c r="U2820" i="4"/>
  <c r="T2820" i="4"/>
  <c r="S2820" i="4"/>
  <c r="V2819" i="4"/>
  <c r="U2819" i="4"/>
  <c r="T2819" i="4"/>
  <c r="S2819" i="4"/>
  <c r="V2818" i="4"/>
  <c r="U2818" i="4"/>
  <c r="T2818" i="4"/>
  <c r="S2818" i="4"/>
  <c r="V2817" i="4"/>
  <c r="U2817" i="4"/>
  <c r="T2817" i="4"/>
  <c r="S2817" i="4"/>
  <c r="V2816" i="4"/>
  <c r="U2816" i="4"/>
  <c r="T2816" i="4"/>
  <c r="S2816" i="4"/>
  <c r="V2815" i="4"/>
  <c r="U2815" i="4"/>
  <c r="T2815" i="4"/>
  <c r="S2815" i="4"/>
  <c r="V2814" i="4"/>
  <c r="U2814" i="4"/>
  <c r="T2814" i="4"/>
  <c r="S2814" i="4"/>
  <c r="V2813" i="4"/>
  <c r="U2813" i="4"/>
  <c r="T2813" i="4"/>
  <c r="S2813" i="4"/>
  <c r="V2812" i="4"/>
  <c r="U2812" i="4"/>
  <c r="T2812" i="4"/>
  <c r="S2812" i="4"/>
  <c r="V2811" i="4"/>
  <c r="U2811" i="4"/>
  <c r="T2811" i="4"/>
  <c r="S2811" i="4"/>
  <c r="V2810" i="4"/>
  <c r="U2810" i="4"/>
  <c r="T2810" i="4"/>
  <c r="S2810" i="4"/>
  <c r="V2809" i="4"/>
  <c r="U2809" i="4"/>
  <c r="T2809" i="4"/>
  <c r="S2809" i="4"/>
  <c r="V2808" i="4"/>
  <c r="U2808" i="4"/>
  <c r="T2808" i="4"/>
  <c r="S2808" i="4"/>
  <c r="V2807" i="4"/>
  <c r="U2807" i="4"/>
  <c r="T2807" i="4"/>
  <c r="S2807" i="4"/>
  <c r="V2806" i="4"/>
  <c r="U2806" i="4"/>
  <c r="T2806" i="4"/>
  <c r="S2806" i="4"/>
  <c r="V2805" i="4"/>
  <c r="U2805" i="4"/>
  <c r="T2805" i="4"/>
  <c r="S2805" i="4"/>
  <c r="V2804" i="4"/>
  <c r="U2804" i="4"/>
  <c r="T2804" i="4"/>
  <c r="S2804" i="4"/>
  <c r="V2803" i="4"/>
  <c r="U2803" i="4"/>
  <c r="T2803" i="4"/>
  <c r="S2803" i="4"/>
  <c r="V2802" i="4"/>
  <c r="U2802" i="4"/>
  <c r="T2802" i="4"/>
  <c r="S2802" i="4"/>
  <c r="V2801" i="4"/>
  <c r="U2801" i="4"/>
  <c r="T2801" i="4"/>
  <c r="S2801" i="4"/>
  <c r="V2800" i="4"/>
  <c r="U2800" i="4"/>
  <c r="T2800" i="4"/>
  <c r="S2800" i="4"/>
  <c r="V2799" i="4"/>
  <c r="U2799" i="4"/>
  <c r="T2799" i="4"/>
  <c r="S2799" i="4"/>
  <c r="V2798" i="4"/>
  <c r="U2798" i="4"/>
  <c r="T2798" i="4"/>
  <c r="S2798" i="4"/>
  <c r="V2797" i="4"/>
  <c r="U2797" i="4"/>
  <c r="T2797" i="4"/>
  <c r="S2797" i="4"/>
  <c r="V2796" i="4"/>
  <c r="U2796" i="4"/>
  <c r="T2796" i="4"/>
  <c r="S2796" i="4"/>
  <c r="V2795" i="4"/>
  <c r="U2795" i="4"/>
  <c r="T2795" i="4"/>
  <c r="S2795" i="4"/>
  <c r="V2794" i="4"/>
  <c r="U2794" i="4"/>
  <c r="T2794" i="4"/>
  <c r="S2794" i="4"/>
  <c r="V2793" i="4"/>
  <c r="U2793" i="4"/>
  <c r="T2793" i="4"/>
  <c r="S2793" i="4"/>
  <c r="V2792" i="4"/>
  <c r="U2792" i="4"/>
  <c r="T2792" i="4"/>
  <c r="S2792" i="4"/>
  <c r="V2791" i="4"/>
  <c r="U2791" i="4"/>
  <c r="T2791" i="4"/>
  <c r="S2791" i="4"/>
  <c r="V2790" i="4"/>
  <c r="U2790" i="4"/>
  <c r="T2790" i="4"/>
  <c r="S2790" i="4"/>
  <c r="V2789" i="4"/>
  <c r="U2789" i="4"/>
  <c r="T2789" i="4"/>
  <c r="S2789" i="4"/>
  <c r="V2788" i="4"/>
  <c r="U2788" i="4"/>
  <c r="T2788" i="4"/>
  <c r="S2788" i="4"/>
  <c r="V2787" i="4"/>
  <c r="U2787" i="4"/>
  <c r="T2787" i="4"/>
  <c r="S2787" i="4"/>
  <c r="V2786" i="4"/>
  <c r="U2786" i="4"/>
  <c r="T2786" i="4"/>
  <c r="S2786" i="4"/>
  <c r="V2785" i="4"/>
  <c r="U2785" i="4"/>
  <c r="T2785" i="4"/>
  <c r="S2785" i="4"/>
  <c r="V2784" i="4"/>
  <c r="U2784" i="4"/>
  <c r="T2784" i="4"/>
  <c r="S2784" i="4"/>
  <c r="V2783" i="4"/>
  <c r="U2783" i="4"/>
  <c r="T2783" i="4"/>
  <c r="S2783" i="4"/>
  <c r="V2782" i="4"/>
  <c r="U2782" i="4"/>
  <c r="T2782" i="4"/>
  <c r="S2782" i="4"/>
  <c r="V2781" i="4"/>
  <c r="U2781" i="4"/>
  <c r="T2781" i="4"/>
  <c r="S2781" i="4"/>
  <c r="V2780" i="4"/>
  <c r="U2780" i="4"/>
  <c r="T2780" i="4"/>
  <c r="S2780" i="4"/>
  <c r="V2779" i="4"/>
  <c r="U2779" i="4"/>
  <c r="T2779" i="4"/>
  <c r="S2779" i="4"/>
  <c r="V2778" i="4"/>
  <c r="U2778" i="4"/>
  <c r="T2778" i="4"/>
  <c r="S2778" i="4"/>
  <c r="V2777" i="4"/>
  <c r="U2777" i="4"/>
  <c r="T2777" i="4"/>
  <c r="S2777" i="4"/>
  <c r="V2776" i="4"/>
  <c r="U2776" i="4"/>
  <c r="T2776" i="4"/>
  <c r="S2776" i="4"/>
  <c r="V2775" i="4"/>
  <c r="U2775" i="4"/>
  <c r="T2775" i="4"/>
  <c r="S2775" i="4"/>
  <c r="V2774" i="4"/>
  <c r="U2774" i="4"/>
  <c r="T2774" i="4"/>
  <c r="S2774" i="4"/>
  <c r="V2773" i="4"/>
  <c r="U2773" i="4"/>
  <c r="T2773" i="4"/>
  <c r="S2773" i="4"/>
  <c r="V2772" i="4"/>
  <c r="U2772" i="4"/>
  <c r="T2772" i="4"/>
  <c r="S2772" i="4"/>
  <c r="V2771" i="4"/>
  <c r="U2771" i="4"/>
  <c r="T2771" i="4"/>
  <c r="S2771" i="4"/>
  <c r="V2770" i="4"/>
  <c r="U2770" i="4"/>
  <c r="T2770" i="4"/>
  <c r="S2770" i="4"/>
  <c r="V2769" i="4"/>
  <c r="U2769" i="4"/>
  <c r="T2769" i="4"/>
  <c r="S2769" i="4"/>
  <c r="V2768" i="4"/>
  <c r="U2768" i="4"/>
  <c r="T2768" i="4"/>
  <c r="S2768" i="4"/>
  <c r="V2767" i="4"/>
  <c r="U2767" i="4"/>
  <c r="T2767" i="4"/>
  <c r="S2767" i="4"/>
  <c r="V2766" i="4"/>
  <c r="U2766" i="4"/>
  <c r="T2766" i="4"/>
  <c r="S2766" i="4"/>
  <c r="V2765" i="4"/>
  <c r="U2765" i="4"/>
  <c r="T2765" i="4"/>
  <c r="S2765" i="4"/>
  <c r="V2764" i="4"/>
  <c r="U2764" i="4"/>
  <c r="T2764" i="4"/>
  <c r="S2764" i="4"/>
  <c r="V2763" i="4"/>
  <c r="U2763" i="4"/>
  <c r="T2763" i="4"/>
  <c r="S2763" i="4"/>
  <c r="V2762" i="4"/>
  <c r="U2762" i="4"/>
  <c r="T2762" i="4"/>
  <c r="S2762" i="4"/>
  <c r="V2761" i="4"/>
  <c r="U2761" i="4"/>
  <c r="T2761" i="4"/>
  <c r="S2761" i="4"/>
  <c r="V2760" i="4"/>
  <c r="U2760" i="4"/>
  <c r="T2760" i="4"/>
  <c r="S2760" i="4"/>
  <c r="V2759" i="4"/>
  <c r="U2759" i="4"/>
  <c r="T2759" i="4"/>
  <c r="S2759" i="4"/>
  <c r="V2758" i="4"/>
  <c r="U2758" i="4"/>
  <c r="T2758" i="4"/>
  <c r="S2758" i="4"/>
  <c r="V2757" i="4"/>
  <c r="U2757" i="4"/>
  <c r="T2757" i="4"/>
  <c r="S2757" i="4"/>
  <c r="V2756" i="4"/>
  <c r="U2756" i="4"/>
  <c r="T2756" i="4"/>
  <c r="S2756" i="4"/>
  <c r="V2755" i="4"/>
  <c r="U2755" i="4"/>
  <c r="T2755" i="4"/>
  <c r="S2755" i="4"/>
  <c r="V2754" i="4"/>
  <c r="U2754" i="4"/>
  <c r="T2754" i="4"/>
  <c r="S2754" i="4"/>
  <c r="V2753" i="4"/>
  <c r="U2753" i="4"/>
  <c r="T2753" i="4"/>
  <c r="S2753" i="4"/>
  <c r="V2752" i="4"/>
  <c r="U2752" i="4"/>
  <c r="T2752" i="4"/>
  <c r="S2752" i="4"/>
  <c r="V2751" i="4"/>
  <c r="U2751" i="4"/>
  <c r="T2751" i="4"/>
  <c r="S2751" i="4"/>
  <c r="V2750" i="4"/>
  <c r="U2750" i="4"/>
  <c r="T2750" i="4"/>
  <c r="S2750" i="4"/>
  <c r="V2749" i="4"/>
  <c r="U2749" i="4"/>
  <c r="T2749" i="4"/>
  <c r="S2749" i="4"/>
  <c r="V2748" i="4"/>
  <c r="U2748" i="4"/>
  <c r="T2748" i="4"/>
  <c r="S2748" i="4"/>
  <c r="V2747" i="4"/>
  <c r="U2747" i="4"/>
  <c r="T2747" i="4"/>
  <c r="S2747" i="4"/>
  <c r="V2746" i="4"/>
  <c r="U2746" i="4"/>
  <c r="T2746" i="4"/>
  <c r="S2746" i="4"/>
  <c r="V2745" i="4"/>
  <c r="U2745" i="4"/>
  <c r="T2745" i="4"/>
  <c r="S2745" i="4"/>
  <c r="V2744" i="4"/>
  <c r="U2744" i="4"/>
  <c r="T2744" i="4"/>
  <c r="S2744" i="4"/>
  <c r="V2743" i="4"/>
  <c r="U2743" i="4"/>
  <c r="T2743" i="4"/>
  <c r="S2743" i="4"/>
  <c r="V2742" i="4"/>
  <c r="U2742" i="4"/>
  <c r="T2742" i="4"/>
  <c r="S2742" i="4"/>
  <c r="V2741" i="4"/>
  <c r="U2741" i="4"/>
  <c r="T2741" i="4"/>
  <c r="S2741" i="4"/>
  <c r="V2740" i="4"/>
  <c r="U2740" i="4"/>
  <c r="T2740" i="4"/>
  <c r="S2740" i="4"/>
  <c r="V2739" i="4"/>
  <c r="U2739" i="4"/>
  <c r="T2739" i="4"/>
  <c r="S2739" i="4"/>
  <c r="V2738" i="4"/>
  <c r="U2738" i="4"/>
  <c r="T2738" i="4"/>
  <c r="S2738" i="4"/>
  <c r="V2737" i="4"/>
  <c r="U2737" i="4"/>
  <c r="T2737" i="4"/>
  <c r="S2737" i="4"/>
  <c r="V2736" i="4"/>
  <c r="U2736" i="4"/>
  <c r="T2736" i="4"/>
  <c r="S2736" i="4"/>
  <c r="V2735" i="4"/>
  <c r="U2735" i="4"/>
  <c r="T2735" i="4"/>
  <c r="S2735" i="4"/>
  <c r="V2734" i="4"/>
  <c r="U2734" i="4"/>
  <c r="T2734" i="4"/>
  <c r="S2734" i="4"/>
  <c r="V2733" i="4"/>
  <c r="U2733" i="4"/>
  <c r="T2733" i="4"/>
  <c r="S2733" i="4"/>
  <c r="V2732" i="4"/>
  <c r="U2732" i="4"/>
  <c r="T2732" i="4"/>
  <c r="S2732" i="4"/>
  <c r="V2731" i="4"/>
  <c r="U2731" i="4"/>
  <c r="T2731" i="4"/>
  <c r="S2731" i="4"/>
  <c r="V2730" i="4"/>
  <c r="U2730" i="4"/>
  <c r="T2730" i="4"/>
  <c r="S2730" i="4"/>
  <c r="V2729" i="4"/>
  <c r="U2729" i="4"/>
  <c r="T2729" i="4"/>
  <c r="S2729" i="4"/>
  <c r="V2728" i="4"/>
  <c r="U2728" i="4"/>
  <c r="T2728" i="4"/>
  <c r="S2728" i="4"/>
  <c r="V2727" i="4"/>
  <c r="U2727" i="4"/>
  <c r="T2727" i="4"/>
  <c r="S2727" i="4"/>
  <c r="V2726" i="4"/>
  <c r="U2726" i="4"/>
  <c r="T2726" i="4"/>
  <c r="S2726" i="4"/>
  <c r="V2725" i="4"/>
  <c r="U2725" i="4"/>
  <c r="T2725" i="4"/>
  <c r="S2725" i="4"/>
  <c r="V2724" i="4"/>
  <c r="U2724" i="4"/>
  <c r="T2724" i="4"/>
  <c r="S2724" i="4"/>
  <c r="V2723" i="4"/>
  <c r="U2723" i="4"/>
  <c r="T2723" i="4"/>
  <c r="S2723" i="4"/>
  <c r="V2722" i="4"/>
  <c r="U2722" i="4"/>
  <c r="T2722" i="4"/>
  <c r="S2722" i="4"/>
  <c r="V2721" i="4"/>
  <c r="U2721" i="4"/>
  <c r="T2721" i="4"/>
  <c r="S2721" i="4"/>
  <c r="V2720" i="4"/>
  <c r="U2720" i="4"/>
  <c r="T2720" i="4"/>
  <c r="S2720" i="4"/>
  <c r="V2719" i="4"/>
  <c r="U2719" i="4"/>
  <c r="T2719" i="4"/>
  <c r="S2719" i="4"/>
  <c r="V2718" i="4"/>
  <c r="U2718" i="4"/>
  <c r="T2718" i="4"/>
  <c r="S2718" i="4"/>
  <c r="V2717" i="4"/>
  <c r="U2717" i="4"/>
  <c r="T2717" i="4"/>
  <c r="S2717" i="4"/>
  <c r="V2716" i="4"/>
  <c r="U2716" i="4"/>
  <c r="T2716" i="4"/>
  <c r="S2716" i="4"/>
  <c r="V2715" i="4"/>
  <c r="U2715" i="4"/>
  <c r="T2715" i="4"/>
  <c r="S2715" i="4"/>
  <c r="V2714" i="4"/>
  <c r="U2714" i="4"/>
  <c r="T2714" i="4"/>
  <c r="S2714" i="4"/>
  <c r="V2713" i="4"/>
  <c r="U2713" i="4"/>
  <c r="T2713" i="4"/>
  <c r="S2713" i="4"/>
  <c r="V2712" i="4"/>
  <c r="U2712" i="4"/>
  <c r="T2712" i="4"/>
  <c r="S2712" i="4"/>
  <c r="V2711" i="4"/>
  <c r="U2711" i="4"/>
  <c r="T2711" i="4"/>
  <c r="S2711" i="4"/>
  <c r="V2710" i="4"/>
  <c r="U2710" i="4"/>
  <c r="T2710" i="4"/>
  <c r="S2710" i="4"/>
  <c r="V2709" i="4"/>
  <c r="U2709" i="4"/>
  <c r="T2709" i="4"/>
  <c r="S2709" i="4"/>
  <c r="V2708" i="4"/>
  <c r="U2708" i="4"/>
  <c r="T2708" i="4"/>
  <c r="S2708" i="4"/>
  <c r="V2707" i="4"/>
  <c r="U2707" i="4"/>
  <c r="T2707" i="4"/>
  <c r="S2707" i="4"/>
  <c r="V2706" i="4"/>
  <c r="U2706" i="4"/>
  <c r="T2706" i="4"/>
  <c r="S2706" i="4"/>
  <c r="V2705" i="4"/>
  <c r="U2705" i="4"/>
  <c r="T2705" i="4"/>
  <c r="S2705" i="4"/>
  <c r="V2704" i="4"/>
  <c r="U2704" i="4"/>
  <c r="T2704" i="4"/>
  <c r="S2704" i="4"/>
  <c r="V2703" i="4"/>
  <c r="U2703" i="4"/>
  <c r="T2703" i="4"/>
  <c r="S2703" i="4"/>
  <c r="V2702" i="4"/>
  <c r="U2702" i="4"/>
  <c r="T2702" i="4"/>
  <c r="S2702" i="4"/>
  <c r="V2701" i="4"/>
  <c r="U2701" i="4"/>
  <c r="T2701" i="4"/>
  <c r="S2701" i="4"/>
  <c r="V2700" i="4"/>
  <c r="U2700" i="4"/>
  <c r="T2700" i="4"/>
  <c r="S2700" i="4"/>
  <c r="V2699" i="4"/>
  <c r="U2699" i="4"/>
  <c r="T2699" i="4"/>
  <c r="S2699" i="4"/>
  <c r="V2698" i="4"/>
  <c r="U2698" i="4"/>
  <c r="T2698" i="4"/>
  <c r="S2698" i="4"/>
  <c r="V2697" i="4"/>
  <c r="U2697" i="4"/>
  <c r="T2697" i="4"/>
  <c r="S2697" i="4"/>
  <c r="V2696" i="4"/>
  <c r="U2696" i="4"/>
  <c r="T2696" i="4"/>
  <c r="S2696" i="4"/>
  <c r="V2695" i="4"/>
  <c r="U2695" i="4"/>
  <c r="T2695" i="4"/>
  <c r="S2695" i="4"/>
  <c r="V2694" i="4"/>
  <c r="U2694" i="4"/>
  <c r="T2694" i="4"/>
  <c r="S2694" i="4"/>
  <c r="V2693" i="4"/>
  <c r="U2693" i="4"/>
  <c r="T2693" i="4"/>
  <c r="S2693" i="4"/>
  <c r="V2692" i="4"/>
  <c r="U2692" i="4"/>
  <c r="T2692" i="4"/>
  <c r="S2692" i="4"/>
  <c r="V2691" i="4"/>
  <c r="U2691" i="4"/>
  <c r="T2691" i="4"/>
  <c r="S2691" i="4"/>
  <c r="V2690" i="4"/>
  <c r="U2690" i="4"/>
  <c r="T2690" i="4"/>
  <c r="S2690" i="4"/>
  <c r="V2689" i="4"/>
  <c r="U2689" i="4"/>
  <c r="T2689" i="4"/>
  <c r="S2689" i="4"/>
  <c r="V2688" i="4"/>
  <c r="U2688" i="4"/>
  <c r="T2688" i="4"/>
  <c r="S2688" i="4"/>
  <c r="V2687" i="4"/>
  <c r="U2687" i="4"/>
  <c r="T2687" i="4"/>
  <c r="S2687" i="4"/>
  <c r="V2686" i="4"/>
  <c r="U2686" i="4"/>
  <c r="T2686" i="4"/>
  <c r="S2686" i="4"/>
  <c r="V2685" i="4"/>
  <c r="U2685" i="4"/>
  <c r="T2685" i="4"/>
  <c r="S2685" i="4"/>
  <c r="V2684" i="4"/>
  <c r="U2684" i="4"/>
  <c r="T2684" i="4"/>
  <c r="S2684" i="4"/>
  <c r="V2683" i="4"/>
  <c r="U2683" i="4"/>
  <c r="T2683" i="4"/>
  <c r="S2683" i="4"/>
  <c r="V2682" i="4"/>
  <c r="U2682" i="4"/>
  <c r="T2682" i="4"/>
  <c r="S2682" i="4"/>
  <c r="V2681" i="4"/>
  <c r="U2681" i="4"/>
  <c r="T2681" i="4"/>
  <c r="S2681" i="4"/>
  <c r="V2680" i="4"/>
  <c r="U2680" i="4"/>
  <c r="T2680" i="4"/>
  <c r="S2680" i="4"/>
  <c r="V2679" i="4"/>
  <c r="U2679" i="4"/>
  <c r="T2679" i="4"/>
  <c r="S2679" i="4"/>
  <c r="V2678" i="4"/>
  <c r="U2678" i="4"/>
  <c r="T2678" i="4"/>
  <c r="S2678" i="4"/>
  <c r="V2677" i="4"/>
  <c r="U2677" i="4"/>
  <c r="T2677" i="4"/>
  <c r="S2677" i="4"/>
  <c r="V2676" i="4"/>
  <c r="U2676" i="4"/>
  <c r="T2676" i="4"/>
  <c r="S2676" i="4"/>
  <c r="V2675" i="4"/>
  <c r="U2675" i="4"/>
  <c r="T2675" i="4"/>
  <c r="S2675" i="4"/>
  <c r="V2674" i="4"/>
  <c r="U2674" i="4"/>
  <c r="T2674" i="4"/>
  <c r="S2674" i="4"/>
  <c r="V2673" i="4"/>
  <c r="U2673" i="4"/>
  <c r="T2673" i="4"/>
  <c r="S2673" i="4"/>
  <c r="V2672" i="4"/>
  <c r="U2672" i="4"/>
  <c r="T2672" i="4"/>
  <c r="S2672" i="4"/>
  <c r="V2671" i="4"/>
  <c r="U2671" i="4"/>
  <c r="T2671" i="4"/>
  <c r="S2671" i="4"/>
  <c r="V2670" i="4"/>
  <c r="U2670" i="4"/>
  <c r="T2670" i="4"/>
  <c r="S2670" i="4"/>
  <c r="V2669" i="4"/>
  <c r="U2669" i="4"/>
  <c r="T2669" i="4"/>
  <c r="S2669" i="4"/>
  <c r="V2668" i="4"/>
  <c r="U2668" i="4"/>
  <c r="T2668" i="4"/>
  <c r="S2668" i="4"/>
  <c r="V2667" i="4"/>
  <c r="U2667" i="4"/>
  <c r="T2667" i="4"/>
  <c r="S2667" i="4"/>
  <c r="V2666" i="4"/>
  <c r="U2666" i="4"/>
  <c r="T2666" i="4"/>
  <c r="S2666" i="4"/>
  <c r="V2665" i="4"/>
  <c r="U2665" i="4"/>
  <c r="T2665" i="4"/>
  <c r="S2665" i="4"/>
  <c r="V2664" i="4"/>
  <c r="U2664" i="4"/>
  <c r="T2664" i="4"/>
  <c r="S2664" i="4"/>
  <c r="V2663" i="4"/>
  <c r="U2663" i="4"/>
  <c r="T2663" i="4"/>
  <c r="S2663" i="4"/>
  <c r="V2662" i="4"/>
  <c r="U2662" i="4"/>
  <c r="T2662" i="4"/>
  <c r="S2662" i="4"/>
  <c r="V2661" i="4"/>
  <c r="U2661" i="4"/>
  <c r="T2661" i="4"/>
  <c r="S2661" i="4"/>
  <c r="V2660" i="4"/>
  <c r="U2660" i="4"/>
  <c r="T2660" i="4"/>
  <c r="S2660" i="4"/>
  <c r="V2659" i="4"/>
  <c r="U2659" i="4"/>
  <c r="T2659" i="4"/>
  <c r="S2659" i="4"/>
  <c r="V2658" i="4"/>
  <c r="U2658" i="4"/>
  <c r="T2658" i="4"/>
  <c r="S2658" i="4"/>
  <c r="V2657" i="4"/>
  <c r="U2657" i="4"/>
  <c r="T2657" i="4"/>
  <c r="S2657" i="4"/>
  <c r="V2656" i="4"/>
  <c r="U2656" i="4"/>
  <c r="T2656" i="4"/>
  <c r="S2656" i="4"/>
  <c r="V2655" i="4"/>
  <c r="U2655" i="4"/>
  <c r="T2655" i="4"/>
  <c r="S2655" i="4"/>
  <c r="V2654" i="4"/>
  <c r="U2654" i="4"/>
  <c r="T2654" i="4"/>
  <c r="S2654" i="4"/>
  <c r="V2653" i="4"/>
  <c r="U2653" i="4"/>
  <c r="T2653" i="4"/>
  <c r="S2653" i="4"/>
  <c r="V2652" i="4"/>
  <c r="U2652" i="4"/>
  <c r="T2652" i="4"/>
  <c r="S2652" i="4"/>
  <c r="V2651" i="4"/>
  <c r="U2651" i="4"/>
  <c r="T2651" i="4"/>
  <c r="S2651" i="4"/>
  <c r="V2650" i="4"/>
  <c r="U2650" i="4"/>
  <c r="T2650" i="4"/>
  <c r="S2650" i="4"/>
  <c r="V2649" i="4"/>
  <c r="U2649" i="4"/>
  <c r="T2649" i="4"/>
  <c r="S2649" i="4"/>
  <c r="V2648" i="4"/>
  <c r="U2648" i="4"/>
  <c r="T2648" i="4"/>
  <c r="S2648" i="4"/>
  <c r="V2647" i="4"/>
  <c r="U2647" i="4"/>
  <c r="T2647" i="4"/>
  <c r="S2647" i="4"/>
  <c r="V2646" i="4"/>
  <c r="U2646" i="4"/>
  <c r="T2646" i="4"/>
  <c r="S2646" i="4"/>
  <c r="V2645" i="4"/>
  <c r="U2645" i="4"/>
  <c r="T2645" i="4"/>
  <c r="S2645" i="4"/>
  <c r="V2644" i="4"/>
  <c r="U2644" i="4"/>
  <c r="T2644" i="4"/>
  <c r="S2644" i="4"/>
  <c r="V2643" i="4"/>
  <c r="U2643" i="4"/>
  <c r="T2643" i="4"/>
  <c r="S2643" i="4"/>
  <c r="V2642" i="4"/>
  <c r="U2642" i="4"/>
  <c r="T2642" i="4"/>
  <c r="S2642" i="4"/>
  <c r="V2641" i="4"/>
  <c r="U2641" i="4"/>
  <c r="T2641" i="4"/>
  <c r="S2641" i="4"/>
  <c r="V2640" i="4"/>
  <c r="U2640" i="4"/>
  <c r="T2640" i="4"/>
  <c r="S2640" i="4"/>
  <c r="V2639" i="4"/>
  <c r="U2639" i="4"/>
  <c r="T2639" i="4"/>
  <c r="S2639" i="4"/>
  <c r="V2638" i="4"/>
  <c r="U2638" i="4"/>
  <c r="T2638" i="4"/>
  <c r="S2638" i="4"/>
  <c r="V2637" i="4"/>
  <c r="U2637" i="4"/>
  <c r="T2637" i="4"/>
  <c r="S2637" i="4"/>
  <c r="V2636" i="4"/>
  <c r="U2636" i="4"/>
  <c r="T2636" i="4"/>
  <c r="S2636" i="4"/>
  <c r="V2635" i="4"/>
  <c r="U2635" i="4"/>
  <c r="T2635" i="4"/>
  <c r="S2635" i="4"/>
  <c r="V2634" i="4"/>
  <c r="U2634" i="4"/>
  <c r="T2634" i="4"/>
  <c r="S2634" i="4"/>
  <c r="V2633" i="4"/>
  <c r="U2633" i="4"/>
  <c r="T2633" i="4"/>
  <c r="S2633" i="4"/>
  <c r="V2632" i="4"/>
  <c r="U2632" i="4"/>
  <c r="T2632" i="4"/>
  <c r="S2632" i="4"/>
  <c r="V2631" i="4"/>
  <c r="U2631" i="4"/>
  <c r="T2631" i="4"/>
  <c r="S2631" i="4"/>
  <c r="V2630" i="4"/>
  <c r="U2630" i="4"/>
  <c r="T2630" i="4"/>
  <c r="S2630" i="4"/>
  <c r="V2629" i="4"/>
  <c r="U2629" i="4"/>
  <c r="T2629" i="4"/>
  <c r="S2629" i="4"/>
  <c r="V2628" i="4"/>
  <c r="U2628" i="4"/>
  <c r="T2628" i="4"/>
  <c r="S2628" i="4"/>
  <c r="V2627" i="4"/>
  <c r="U2627" i="4"/>
  <c r="T2627" i="4"/>
  <c r="S2627" i="4"/>
  <c r="V2626" i="4"/>
  <c r="U2626" i="4"/>
  <c r="T2626" i="4"/>
  <c r="S2626" i="4"/>
  <c r="V2625" i="4"/>
  <c r="U2625" i="4"/>
  <c r="T2625" i="4"/>
  <c r="S2625" i="4"/>
  <c r="V2624" i="4"/>
  <c r="U2624" i="4"/>
  <c r="T2624" i="4"/>
  <c r="S2624" i="4"/>
  <c r="V2623" i="4"/>
  <c r="U2623" i="4"/>
  <c r="T2623" i="4"/>
  <c r="S2623" i="4"/>
  <c r="V2622" i="4"/>
  <c r="U2622" i="4"/>
  <c r="T2622" i="4"/>
  <c r="S2622" i="4"/>
  <c r="V2621" i="4"/>
  <c r="U2621" i="4"/>
  <c r="T2621" i="4"/>
  <c r="S2621" i="4"/>
  <c r="V2620" i="4"/>
  <c r="U2620" i="4"/>
  <c r="T2620" i="4"/>
  <c r="S2620" i="4"/>
  <c r="V2619" i="4"/>
  <c r="U2619" i="4"/>
  <c r="T2619" i="4"/>
  <c r="S2619" i="4"/>
  <c r="V2618" i="4"/>
  <c r="U2618" i="4"/>
  <c r="T2618" i="4"/>
  <c r="S2618" i="4"/>
  <c r="V2617" i="4"/>
  <c r="U2617" i="4"/>
  <c r="T2617" i="4"/>
  <c r="S2617" i="4"/>
  <c r="V2616" i="4"/>
  <c r="U2616" i="4"/>
  <c r="T2616" i="4"/>
  <c r="S2616" i="4"/>
  <c r="V2615" i="4"/>
  <c r="U2615" i="4"/>
  <c r="T2615" i="4"/>
  <c r="S2615" i="4"/>
  <c r="V2614" i="4"/>
  <c r="U2614" i="4"/>
  <c r="T2614" i="4"/>
  <c r="S2614" i="4"/>
  <c r="V2613" i="4"/>
  <c r="U2613" i="4"/>
  <c r="T2613" i="4"/>
  <c r="S2613" i="4"/>
  <c r="V2612" i="4"/>
  <c r="U2612" i="4"/>
  <c r="T2612" i="4"/>
  <c r="S2612" i="4"/>
  <c r="V2611" i="4"/>
  <c r="U2611" i="4"/>
  <c r="T2611" i="4"/>
  <c r="S2611" i="4"/>
  <c r="V2610" i="4"/>
  <c r="U2610" i="4"/>
  <c r="T2610" i="4"/>
  <c r="S2610" i="4"/>
  <c r="V2609" i="4"/>
  <c r="U2609" i="4"/>
  <c r="T2609" i="4"/>
  <c r="S2609" i="4"/>
  <c r="V2608" i="4"/>
  <c r="U2608" i="4"/>
  <c r="T2608" i="4"/>
  <c r="S2608" i="4"/>
  <c r="V2607" i="4"/>
  <c r="U2607" i="4"/>
  <c r="T2607" i="4"/>
  <c r="S2607" i="4"/>
  <c r="V2606" i="4"/>
  <c r="U2606" i="4"/>
  <c r="T2606" i="4"/>
  <c r="S2606" i="4"/>
  <c r="V2605" i="4"/>
  <c r="U2605" i="4"/>
  <c r="T2605" i="4"/>
  <c r="S2605" i="4"/>
  <c r="V2604" i="4"/>
  <c r="U2604" i="4"/>
  <c r="T2604" i="4"/>
  <c r="S2604" i="4"/>
  <c r="V2603" i="4"/>
  <c r="U2603" i="4"/>
  <c r="T2603" i="4"/>
  <c r="S2603" i="4"/>
  <c r="V2602" i="4"/>
  <c r="U2602" i="4"/>
  <c r="T2602" i="4"/>
  <c r="S2602" i="4"/>
  <c r="V2601" i="4"/>
  <c r="U2601" i="4"/>
  <c r="T2601" i="4"/>
  <c r="S2601" i="4"/>
  <c r="V2600" i="4"/>
  <c r="U2600" i="4"/>
  <c r="T2600" i="4"/>
  <c r="S2600" i="4"/>
  <c r="V2599" i="4"/>
  <c r="U2599" i="4"/>
  <c r="T2599" i="4"/>
  <c r="S2599" i="4"/>
  <c r="V2598" i="4"/>
  <c r="U2598" i="4"/>
  <c r="T2598" i="4"/>
  <c r="S2598" i="4"/>
  <c r="V2597" i="4"/>
  <c r="U2597" i="4"/>
  <c r="T2597" i="4"/>
  <c r="S2597" i="4"/>
  <c r="V2596" i="4"/>
  <c r="U2596" i="4"/>
  <c r="T2596" i="4"/>
  <c r="S2596" i="4"/>
  <c r="V2595" i="4"/>
  <c r="U2595" i="4"/>
  <c r="T2595" i="4"/>
  <c r="S2595" i="4"/>
  <c r="V2594" i="4"/>
  <c r="U2594" i="4"/>
  <c r="T2594" i="4"/>
  <c r="S2594" i="4"/>
  <c r="V2593" i="4"/>
  <c r="U2593" i="4"/>
  <c r="T2593" i="4"/>
  <c r="S2593" i="4"/>
  <c r="V2592" i="4"/>
  <c r="U2592" i="4"/>
  <c r="T2592" i="4"/>
  <c r="S2592" i="4"/>
  <c r="V2591" i="4"/>
  <c r="U2591" i="4"/>
  <c r="T2591" i="4"/>
  <c r="S2591" i="4"/>
  <c r="V2590" i="4"/>
  <c r="U2590" i="4"/>
  <c r="T2590" i="4"/>
  <c r="S2590" i="4"/>
  <c r="V2589" i="4"/>
  <c r="U2589" i="4"/>
  <c r="T2589" i="4"/>
  <c r="S2589" i="4"/>
  <c r="V2588" i="4"/>
  <c r="U2588" i="4"/>
  <c r="T2588" i="4"/>
  <c r="S2588" i="4"/>
  <c r="V2587" i="4"/>
  <c r="U2587" i="4"/>
  <c r="T2587" i="4"/>
  <c r="S2587" i="4"/>
  <c r="V2586" i="4"/>
  <c r="U2586" i="4"/>
  <c r="T2586" i="4"/>
  <c r="S2586" i="4"/>
  <c r="V2585" i="4"/>
  <c r="U2585" i="4"/>
  <c r="T2585" i="4"/>
  <c r="S2585" i="4"/>
  <c r="V2584" i="4"/>
  <c r="U2584" i="4"/>
  <c r="T2584" i="4"/>
  <c r="S2584" i="4"/>
  <c r="V2583" i="4"/>
  <c r="U2583" i="4"/>
  <c r="T2583" i="4"/>
  <c r="S2583" i="4"/>
  <c r="V2582" i="4"/>
  <c r="U2582" i="4"/>
  <c r="T2582" i="4"/>
  <c r="S2582" i="4"/>
  <c r="V2581" i="4"/>
  <c r="U2581" i="4"/>
  <c r="T2581" i="4"/>
  <c r="S2581" i="4"/>
  <c r="V2580" i="4"/>
  <c r="U2580" i="4"/>
  <c r="T2580" i="4"/>
  <c r="S2580" i="4"/>
  <c r="V2579" i="4"/>
  <c r="U2579" i="4"/>
  <c r="T2579" i="4"/>
  <c r="S2579" i="4"/>
  <c r="V2578" i="4"/>
  <c r="U2578" i="4"/>
  <c r="T2578" i="4"/>
  <c r="S2578" i="4"/>
  <c r="V2577" i="4"/>
  <c r="U2577" i="4"/>
  <c r="T2577" i="4"/>
  <c r="S2577" i="4"/>
  <c r="V2576" i="4"/>
  <c r="U2576" i="4"/>
  <c r="T2576" i="4"/>
  <c r="S2576" i="4"/>
  <c r="V2575" i="4"/>
  <c r="U2575" i="4"/>
  <c r="T2575" i="4"/>
  <c r="S2575" i="4"/>
  <c r="V2574" i="4"/>
  <c r="U2574" i="4"/>
  <c r="T2574" i="4"/>
  <c r="S2574" i="4"/>
  <c r="V2573" i="4"/>
  <c r="U2573" i="4"/>
  <c r="T2573" i="4"/>
  <c r="S2573" i="4"/>
  <c r="V2572" i="4"/>
  <c r="U2572" i="4"/>
  <c r="T2572" i="4"/>
  <c r="S2572" i="4"/>
  <c r="V2571" i="4"/>
  <c r="U2571" i="4"/>
  <c r="T2571" i="4"/>
  <c r="S2571" i="4"/>
  <c r="V2570" i="4"/>
  <c r="U2570" i="4"/>
  <c r="T2570" i="4"/>
  <c r="S2570" i="4"/>
  <c r="V2569" i="4"/>
  <c r="U2569" i="4"/>
  <c r="T2569" i="4"/>
  <c r="S2569" i="4"/>
  <c r="V2568" i="4"/>
  <c r="U2568" i="4"/>
  <c r="T2568" i="4"/>
  <c r="S2568" i="4"/>
  <c r="V2567" i="4"/>
  <c r="U2567" i="4"/>
  <c r="T2567" i="4"/>
  <c r="S2567" i="4"/>
  <c r="V2566" i="4"/>
  <c r="U2566" i="4"/>
  <c r="T2566" i="4"/>
  <c r="S2566" i="4"/>
  <c r="V2565" i="4"/>
  <c r="U2565" i="4"/>
  <c r="T2565" i="4"/>
  <c r="S2565" i="4"/>
  <c r="V2564" i="4"/>
  <c r="U2564" i="4"/>
  <c r="T2564" i="4"/>
  <c r="S2564" i="4"/>
  <c r="V2563" i="4"/>
  <c r="U2563" i="4"/>
  <c r="T2563" i="4"/>
  <c r="S2563" i="4"/>
  <c r="V2562" i="4"/>
  <c r="U2562" i="4"/>
  <c r="T2562" i="4"/>
  <c r="S2562" i="4"/>
  <c r="V2561" i="4"/>
  <c r="U2561" i="4"/>
  <c r="T2561" i="4"/>
  <c r="S2561" i="4"/>
  <c r="V2560" i="4"/>
  <c r="U2560" i="4"/>
  <c r="T2560" i="4"/>
  <c r="S2560" i="4"/>
  <c r="V2559" i="4"/>
  <c r="U2559" i="4"/>
  <c r="T2559" i="4"/>
  <c r="S2559" i="4"/>
  <c r="V2558" i="4"/>
  <c r="U2558" i="4"/>
  <c r="T2558" i="4"/>
  <c r="S2558" i="4"/>
  <c r="V2557" i="4"/>
  <c r="U2557" i="4"/>
  <c r="T2557" i="4"/>
  <c r="S2557" i="4"/>
  <c r="V2556" i="4"/>
  <c r="U2556" i="4"/>
  <c r="T2556" i="4"/>
  <c r="S2556" i="4"/>
  <c r="V2555" i="4"/>
  <c r="U2555" i="4"/>
  <c r="T2555" i="4"/>
  <c r="S2555" i="4"/>
  <c r="V2554" i="4"/>
  <c r="U2554" i="4"/>
  <c r="T2554" i="4"/>
  <c r="S2554" i="4"/>
  <c r="V2553" i="4"/>
  <c r="U2553" i="4"/>
  <c r="T2553" i="4"/>
  <c r="S2553" i="4"/>
  <c r="V2552" i="4"/>
  <c r="U2552" i="4"/>
  <c r="T2552" i="4"/>
  <c r="S2552" i="4"/>
  <c r="V2551" i="4"/>
  <c r="U2551" i="4"/>
  <c r="T2551" i="4"/>
  <c r="S2551" i="4"/>
  <c r="V2550" i="4"/>
  <c r="U2550" i="4"/>
  <c r="T2550" i="4"/>
  <c r="S2550" i="4"/>
  <c r="V2549" i="4"/>
  <c r="U2549" i="4"/>
  <c r="T2549" i="4"/>
  <c r="S2549" i="4"/>
  <c r="V2548" i="4"/>
  <c r="U2548" i="4"/>
  <c r="T2548" i="4"/>
  <c r="S2548" i="4"/>
  <c r="V2547" i="4"/>
  <c r="U2547" i="4"/>
  <c r="T2547" i="4"/>
  <c r="S2547" i="4"/>
  <c r="V2546" i="4"/>
  <c r="U2546" i="4"/>
  <c r="T2546" i="4"/>
  <c r="S2546" i="4"/>
  <c r="V2545" i="4"/>
  <c r="U2545" i="4"/>
  <c r="T2545" i="4"/>
  <c r="S2545" i="4"/>
  <c r="V2544" i="4"/>
  <c r="U2544" i="4"/>
  <c r="T2544" i="4"/>
  <c r="S2544" i="4"/>
  <c r="V2543" i="4"/>
  <c r="U2543" i="4"/>
  <c r="T2543" i="4"/>
  <c r="S2543" i="4"/>
  <c r="V2542" i="4"/>
  <c r="U2542" i="4"/>
  <c r="T2542" i="4"/>
  <c r="S2542" i="4"/>
  <c r="V2541" i="4"/>
  <c r="U2541" i="4"/>
  <c r="T2541" i="4"/>
  <c r="S2541" i="4"/>
  <c r="V2540" i="4"/>
  <c r="U2540" i="4"/>
  <c r="T2540" i="4"/>
  <c r="S2540" i="4"/>
  <c r="V2539" i="4"/>
  <c r="U2539" i="4"/>
  <c r="T2539" i="4"/>
  <c r="S2539" i="4"/>
  <c r="V2538" i="4"/>
  <c r="U2538" i="4"/>
  <c r="T2538" i="4"/>
  <c r="S2538" i="4"/>
  <c r="V2537" i="4"/>
  <c r="U2537" i="4"/>
  <c r="T2537" i="4"/>
  <c r="S2537" i="4"/>
  <c r="V2536" i="4"/>
  <c r="U2536" i="4"/>
  <c r="T2536" i="4"/>
  <c r="S2536" i="4"/>
  <c r="V2535" i="4"/>
  <c r="U2535" i="4"/>
  <c r="T2535" i="4"/>
  <c r="S2535" i="4"/>
  <c r="V2534" i="4"/>
  <c r="U2534" i="4"/>
  <c r="T2534" i="4"/>
  <c r="S2534" i="4"/>
  <c r="V2533" i="4"/>
  <c r="U2533" i="4"/>
  <c r="T2533" i="4"/>
  <c r="S2533" i="4"/>
  <c r="V2532" i="4"/>
  <c r="U2532" i="4"/>
  <c r="T2532" i="4"/>
  <c r="S2532" i="4"/>
  <c r="V2531" i="4"/>
  <c r="U2531" i="4"/>
  <c r="T2531" i="4"/>
  <c r="S2531" i="4"/>
  <c r="V2530" i="4"/>
  <c r="U2530" i="4"/>
  <c r="T2530" i="4"/>
  <c r="S2530" i="4"/>
  <c r="V2529" i="4"/>
  <c r="U2529" i="4"/>
  <c r="T2529" i="4"/>
  <c r="S2529" i="4"/>
  <c r="V2528" i="4"/>
  <c r="U2528" i="4"/>
  <c r="T2528" i="4"/>
  <c r="S2528" i="4"/>
  <c r="V2527" i="4"/>
  <c r="U2527" i="4"/>
  <c r="T2527" i="4"/>
  <c r="S2527" i="4"/>
  <c r="V2526" i="4"/>
  <c r="U2526" i="4"/>
  <c r="T2526" i="4"/>
  <c r="S2526" i="4"/>
  <c r="V2525" i="4"/>
  <c r="U2525" i="4"/>
  <c r="T2525" i="4"/>
  <c r="S2525" i="4"/>
  <c r="V2524" i="4"/>
  <c r="U2524" i="4"/>
  <c r="T2524" i="4"/>
  <c r="S2524" i="4"/>
  <c r="V2523" i="4"/>
  <c r="U2523" i="4"/>
  <c r="T2523" i="4"/>
  <c r="S2523" i="4"/>
  <c r="V2522" i="4"/>
  <c r="U2522" i="4"/>
  <c r="T2522" i="4"/>
  <c r="S2522" i="4"/>
  <c r="V2521" i="4"/>
  <c r="U2521" i="4"/>
  <c r="T2521" i="4"/>
  <c r="S2521" i="4"/>
  <c r="V2520" i="4"/>
  <c r="U2520" i="4"/>
  <c r="T2520" i="4"/>
  <c r="S2520" i="4"/>
  <c r="V2519" i="4"/>
  <c r="U2519" i="4"/>
  <c r="T2519" i="4"/>
  <c r="S2519" i="4"/>
  <c r="V2518" i="4"/>
  <c r="U2518" i="4"/>
  <c r="T2518" i="4"/>
  <c r="S2518" i="4"/>
  <c r="V2517" i="4"/>
  <c r="U2517" i="4"/>
  <c r="T2517" i="4"/>
  <c r="S2517" i="4"/>
  <c r="V2516" i="4"/>
  <c r="U2516" i="4"/>
  <c r="T2516" i="4"/>
  <c r="S2516" i="4"/>
  <c r="V2515" i="4"/>
  <c r="U2515" i="4"/>
  <c r="T2515" i="4"/>
  <c r="S2515" i="4"/>
  <c r="V2514" i="4"/>
  <c r="U2514" i="4"/>
  <c r="T2514" i="4"/>
  <c r="S2514" i="4"/>
  <c r="V2513" i="4"/>
  <c r="U2513" i="4"/>
  <c r="T2513" i="4"/>
  <c r="S2513" i="4"/>
  <c r="V2512" i="4"/>
  <c r="U2512" i="4"/>
  <c r="T2512" i="4"/>
  <c r="S2512" i="4"/>
  <c r="V2511" i="4"/>
  <c r="U2511" i="4"/>
  <c r="T2511" i="4"/>
  <c r="S2511" i="4"/>
  <c r="V2510" i="4"/>
  <c r="U2510" i="4"/>
  <c r="T2510" i="4"/>
  <c r="S2510" i="4"/>
  <c r="V2509" i="4"/>
  <c r="U2509" i="4"/>
  <c r="T2509" i="4"/>
  <c r="S2509" i="4"/>
  <c r="V2508" i="4"/>
  <c r="U2508" i="4"/>
  <c r="T2508" i="4"/>
  <c r="S2508" i="4"/>
  <c r="V2507" i="4"/>
  <c r="U2507" i="4"/>
  <c r="T2507" i="4"/>
  <c r="S2507" i="4"/>
  <c r="V2506" i="4"/>
  <c r="U2506" i="4"/>
  <c r="T2506" i="4"/>
  <c r="S2506" i="4"/>
  <c r="V2505" i="4"/>
  <c r="U2505" i="4"/>
  <c r="T2505" i="4"/>
  <c r="S2505" i="4"/>
  <c r="V2504" i="4"/>
  <c r="U2504" i="4"/>
  <c r="T2504" i="4"/>
  <c r="S2504" i="4"/>
  <c r="V2503" i="4"/>
  <c r="U2503" i="4"/>
  <c r="T2503" i="4"/>
  <c r="S2503" i="4"/>
  <c r="V2502" i="4"/>
  <c r="U2502" i="4"/>
  <c r="T2502" i="4"/>
  <c r="S2502" i="4"/>
  <c r="V2501" i="4"/>
  <c r="U2501" i="4"/>
  <c r="T2501" i="4"/>
  <c r="S2501" i="4"/>
  <c r="V2500" i="4"/>
  <c r="U2500" i="4"/>
  <c r="T2500" i="4"/>
  <c r="S2500" i="4"/>
  <c r="V2499" i="4"/>
  <c r="U2499" i="4"/>
  <c r="T2499" i="4"/>
  <c r="S2499" i="4"/>
  <c r="V2498" i="4"/>
  <c r="U2498" i="4"/>
  <c r="T2498" i="4"/>
  <c r="S2498" i="4"/>
  <c r="V2497" i="4"/>
  <c r="U2497" i="4"/>
  <c r="T2497" i="4"/>
  <c r="S2497" i="4"/>
  <c r="V2496" i="4"/>
  <c r="U2496" i="4"/>
  <c r="T2496" i="4"/>
  <c r="S2496" i="4"/>
  <c r="V2495" i="4"/>
  <c r="U2495" i="4"/>
  <c r="T2495" i="4"/>
  <c r="S2495" i="4"/>
  <c r="V2494" i="4"/>
  <c r="U2494" i="4"/>
  <c r="T2494" i="4"/>
  <c r="S2494" i="4"/>
  <c r="V2493" i="4"/>
  <c r="U2493" i="4"/>
  <c r="T2493" i="4"/>
  <c r="S2493" i="4"/>
  <c r="V2492" i="4"/>
  <c r="U2492" i="4"/>
  <c r="T2492" i="4"/>
  <c r="S2492" i="4"/>
  <c r="V2491" i="4"/>
  <c r="U2491" i="4"/>
  <c r="T2491" i="4"/>
  <c r="S2491" i="4"/>
  <c r="V2490" i="4"/>
  <c r="U2490" i="4"/>
  <c r="T2490" i="4"/>
  <c r="S2490" i="4"/>
  <c r="V2489" i="4"/>
  <c r="U2489" i="4"/>
  <c r="T2489" i="4"/>
  <c r="S2489" i="4"/>
  <c r="V2488" i="4"/>
  <c r="U2488" i="4"/>
  <c r="T2488" i="4"/>
  <c r="S2488" i="4"/>
  <c r="V2487" i="4"/>
  <c r="U2487" i="4"/>
  <c r="T2487" i="4"/>
  <c r="S2487" i="4"/>
  <c r="V2486" i="4"/>
  <c r="U2486" i="4"/>
  <c r="T2486" i="4"/>
  <c r="S2486" i="4"/>
  <c r="V2485" i="4"/>
  <c r="U2485" i="4"/>
  <c r="T2485" i="4"/>
  <c r="S2485" i="4"/>
  <c r="V2484" i="4"/>
  <c r="U2484" i="4"/>
  <c r="T2484" i="4"/>
  <c r="S2484" i="4"/>
  <c r="V2483" i="4"/>
  <c r="U2483" i="4"/>
  <c r="T2483" i="4"/>
  <c r="S2483" i="4"/>
  <c r="V2482" i="4"/>
  <c r="U2482" i="4"/>
  <c r="T2482" i="4"/>
  <c r="S2482" i="4"/>
  <c r="V2481" i="4"/>
  <c r="U2481" i="4"/>
  <c r="T2481" i="4"/>
  <c r="S2481" i="4"/>
  <c r="V2480" i="4"/>
  <c r="U2480" i="4"/>
  <c r="T2480" i="4"/>
  <c r="S2480" i="4"/>
  <c r="V2479" i="4"/>
  <c r="U2479" i="4"/>
  <c r="T2479" i="4"/>
  <c r="S2479" i="4"/>
  <c r="V2478" i="4"/>
  <c r="U2478" i="4"/>
  <c r="T2478" i="4"/>
  <c r="S2478" i="4"/>
  <c r="V2477" i="4"/>
  <c r="U2477" i="4"/>
  <c r="T2477" i="4"/>
  <c r="S2477" i="4"/>
  <c r="V2476" i="4"/>
  <c r="U2476" i="4"/>
  <c r="T2476" i="4"/>
  <c r="S2476" i="4"/>
  <c r="V2475" i="4"/>
  <c r="U2475" i="4"/>
  <c r="T2475" i="4"/>
  <c r="S2475" i="4"/>
  <c r="V2474" i="4"/>
  <c r="U2474" i="4"/>
  <c r="T2474" i="4"/>
  <c r="S2474" i="4"/>
  <c r="V2473" i="4"/>
  <c r="U2473" i="4"/>
  <c r="T2473" i="4"/>
  <c r="S2473" i="4"/>
  <c r="V2472" i="4"/>
  <c r="U2472" i="4"/>
  <c r="T2472" i="4"/>
  <c r="S2472" i="4"/>
  <c r="V2471" i="4"/>
  <c r="U2471" i="4"/>
  <c r="T2471" i="4"/>
  <c r="S2471" i="4"/>
  <c r="V2470" i="4"/>
  <c r="U2470" i="4"/>
  <c r="T2470" i="4"/>
  <c r="S2470" i="4"/>
  <c r="V2469" i="4"/>
  <c r="U2469" i="4"/>
  <c r="T2469" i="4"/>
  <c r="S2469" i="4"/>
  <c r="V2468" i="4"/>
  <c r="U2468" i="4"/>
  <c r="T2468" i="4"/>
  <c r="S2468" i="4"/>
  <c r="V2467" i="4"/>
  <c r="U2467" i="4"/>
  <c r="T2467" i="4"/>
  <c r="S2467" i="4"/>
  <c r="V2466" i="4"/>
  <c r="U2466" i="4"/>
  <c r="T2466" i="4"/>
  <c r="S2466" i="4"/>
  <c r="V2465" i="4"/>
  <c r="U2465" i="4"/>
  <c r="T2465" i="4"/>
  <c r="S2465" i="4"/>
  <c r="V2464" i="4"/>
  <c r="U2464" i="4"/>
  <c r="T2464" i="4"/>
  <c r="S2464" i="4"/>
  <c r="V2463" i="4"/>
  <c r="U2463" i="4"/>
  <c r="T2463" i="4"/>
  <c r="S2463" i="4"/>
  <c r="V2462" i="4"/>
  <c r="U2462" i="4"/>
  <c r="T2462" i="4"/>
  <c r="S2462" i="4"/>
  <c r="V2461" i="4"/>
  <c r="U2461" i="4"/>
  <c r="T2461" i="4"/>
  <c r="S2461" i="4"/>
  <c r="V2460" i="4"/>
  <c r="U2460" i="4"/>
  <c r="T2460" i="4"/>
  <c r="S2460" i="4"/>
  <c r="V2459" i="4"/>
  <c r="U2459" i="4"/>
  <c r="T2459" i="4"/>
  <c r="S2459" i="4"/>
  <c r="V2458" i="4"/>
  <c r="U2458" i="4"/>
  <c r="T2458" i="4"/>
  <c r="S2458" i="4"/>
  <c r="V2457" i="4"/>
  <c r="U2457" i="4"/>
  <c r="T2457" i="4"/>
  <c r="S2457" i="4"/>
  <c r="V2456" i="4"/>
  <c r="U2456" i="4"/>
  <c r="T2456" i="4"/>
  <c r="S2456" i="4"/>
  <c r="V2455" i="4"/>
  <c r="U2455" i="4"/>
  <c r="T2455" i="4"/>
  <c r="S2455" i="4"/>
  <c r="V2454" i="4"/>
  <c r="U2454" i="4"/>
  <c r="T2454" i="4"/>
  <c r="S2454" i="4"/>
  <c r="V2453" i="4"/>
  <c r="U2453" i="4"/>
  <c r="T2453" i="4"/>
  <c r="S2453" i="4"/>
  <c r="V2452" i="4"/>
  <c r="U2452" i="4"/>
  <c r="T2452" i="4"/>
  <c r="S2452" i="4"/>
  <c r="V2451" i="4"/>
  <c r="U2451" i="4"/>
  <c r="T2451" i="4"/>
  <c r="S2451" i="4"/>
  <c r="V2450" i="4"/>
  <c r="U2450" i="4"/>
  <c r="T2450" i="4"/>
  <c r="S2450" i="4"/>
  <c r="V2449" i="4"/>
  <c r="U2449" i="4"/>
  <c r="T2449" i="4"/>
  <c r="S2449" i="4"/>
  <c r="V2448" i="4"/>
  <c r="U2448" i="4"/>
  <c r="T2448" i="4"/>
  <c r="S2448" i="4"/>
  <c r="V2447" i="4"/>
  <c r="U2447" i="4"/>
  <c r="T2447" i="4"/>
  <c r="S2447" i="4"/>
  <c r="V2446" i="4"/>
  <c r="U2446" i="4"/>
  <c r="T2446" i="4"/>
  <c r="S2446" i="4"/>
  <c r="V2445" i="4"/>
  <c r="U2445" i="4"/>
  <c r="T2445" i="4"/>
  <c r="S2445" i="4"/>
  <c r="V2444" i="4"/>
  <c r="U2444" i="4"/>
  <c r="T2444" i="4"/>
  <c r="S2444" i="4"/>
  <c r="V2443" i="4"/>
  <c r="U2443" i="4"/>
  <c r="T2443" i="4"/>
  <c r="S2443" i="4"/>
  <c r="V2442" i="4"/>
  <c r="U2442" i="4"/>
  <c r="T2442" i="4"/>
  <c r="S2442" i="4"/>
  <c r="V2441" i="4"/>
  <c r="U2441" i="4"/>
  <c r="T2441" i="4"/>
  <c r="S2441" i="4"/>
  <c r="V2440" i="4"/>
  <c r="U2440" i="4"/>
  <c r="T2440" i="4"/>
  <c r="S2440" i="4"/>
  <c r="V2439" i="4"/>
  <c r="U2439" i="4"/>
  <c r="T2439" i="4"/>
  <c r="S2439" i="4"/>
  <c r="V2438" i="4"/>
  <c r="U2438" i="4"/>
  <c r="T2438" i="4"/>
  <c r="S2438" i="4"/>
  <c r="V2437" i="4"/>
  <c r="U2437" i="4"/>
  <c r="T2437" i="4"/>
  <c r="S2437" i="4"/>
  <c r="V2436" i="4"/>
  <c r="U2436" i="4"/>
  <c r="T2436" i="4"/>
  <c r="S2436" i="4"/>
  <c r="V2435" i="4"/>
  <c r="U2435" i="4"/>
  <c r="T2435" i="4"/>
  <c r="S2435" i="4"/>
  <c r="V2434" i="4"/>
  <c r="U2434" i="4"/>
  <c r="T2434" i="4"/>
  <c r="S2434" i="4"/>
  <c r="V2433" i="4"/>
  <c r="U2433" i="4"/>
  <c r="T2433" i="4"/>
  <c r="S2433" i="4"/>
  <c r="V2432" i="4"/>
  <c r="U2432" i="4"/>
  <c r="T2432" i="4"/>
  <c r="S2432" i="4"/>
  <c r="V2431" i="4"/>
  <c r="U2431" i="4"/>
  <c r="T2431" i="4"/>
  <c r="S2431" i="4"/>
  <c r="V2430" i="4"/>
  <c r="U2430" i="4"/>
  <c r="T2430" i="4"/>
  <c r="S2430" i="4"/>
  <c r="V2429" i="4"/>
  <c r="U2429" i="4"/>
  <c r="T2429" i="4"/>
  <c r="S2429" i="4"/>
  <c r="V2428" i="4"/>
  <c r="U2428" i="4"/>
  <c r="T2428" i="4"/>
  <c r="S2428" i="4"/>
  <c r="V2427" i="4"/>
  <c r="U2427" i="4"/>
  <c r="T2427" i="4"/>
  <c r="S2427" i="4"/>
  <c r="V2426" i="4"/>
  <c r="U2426" i="4"/>
  <c r="T2426" i="4"/>
  <c r="S2426" i="4"/>
  <c r="V2425" i="4"/>
  <c r="U2425" i="4"/>
  <c r="T2425" i="4"/>
  <c r="S2425" i="4"/>
  <c r="V2424" i="4"/>
  <c r="U2424" i="4"/>
  <c r="T2424" i="4"/>
  <c r="S2424" i="4"/>
  <c r="V2423" i="4"/>
  <c r="U2423" i="4"/>
  <c r="T2423" i="4"/>
  <c r="S2423" i="4"/>
  <c r="V2422" i="4"/>
  <c r="U2422" i="4"/>
  <c r="T2422" i="4"/>
  <c r="S2422" i="4"/>
  <c r="V2421" i="4"/>
  <c r="U2421" i="4"/>
  <c r="T2421" i="4"/>
  <c r="S2421" i="4"/>
  <c r="V2420" i="4"/>
  <c r="U2420" i="4"/>
  <c r="T2420" i="4"/>
  <c r="S2420" i="4"/>
  <c r="V2419" i="4"/>
  <c r="U2419" i="4"/>
  <c r="T2419" i="4"/>
  <c r="S2419" i="4"/>
  <c r="V2418" i="4"/>
  <c r="U2418" i="4"/>
  <c r="T2418" i="4"/>
  <c r="S2418" i="4"/>
  <c r="V2417" i="4"/>
  <c r="U2417" i="4"/>
  <c r="T2417" i="4"/>
  <c r="S2417" i="4"/>
  <c r="V2416" i="4"/>
  <c r="U2416" i="4"/>
  <c r="T2416" i="4"/>
  <c r="S2416" i="4"/>
  <c r="V2415" i="4"/>
  <c r="U2415" i="4"/>
  <c r="T2415" i="4"/>
  <c r="S2415" i="4"/>
  <c r="V2414" i="4"/>
  <c r="U2414" i="4"/>
  <c r="T2414" i="4"/>
  <c r="S2414" i="4"/>
  <c r="V2413" i="4"/>
  <c r="U2413" i="4"/>
  <c r="T2413" i="4"/>
  <c r="S2413" i="4"/>
  <c r="V2412" i="4"/>
  <c r="U2412" i="4"/>
  <c r="T2412" i="4"/>
  <c r="S2412" i="4"/>
  <c r="V2411" i="4"/>
  <c r="U2411" i="4"/>
  <c r="T2411" i="4"/>
  <c r="S2411" i="4"/>
  <c r="V2410" i="4"/>
  <c r="U2410" i="4"/>
  <c r="T2410" i="4"/>
  <c r="S2410" i="4"/>
  <c r="V2409" i="4"/>
  <c r="U2409" i="4"/>
  <c r="T2409" i="4"/>
  <c r="S2409" i="4"/>
  <c r="V2408" i="4"/>
  <c r="U2408" i="4"/>
  <c r="T2408" i="4"/>
  <c r="S2408" i="4"/>
  <c r="V2407" i="4"/>
  <c r="U2407" i="4"/>
  <c r="T2407" i="4"/>
  <c r="S2407" i="4"/>
  <c r="V2406" i="4"/>
  <c r="U2406" i="4"/>
  <c r="T2406" i="4"/>
  <c r="S2406" i="4"/>
  <c r="V2405" i="4"/>
  <c r="U2405" i="4"/>
  <c r="T2405" i="4"/>
  <c r="S2405" i="4"/>
  <c r="V2404" i="4"/>
  <c r="U2404" i="4"/>
  <c r="T2404" i="4"/>
  <c r="S2404" i="4"/>
  <c r="V2403" i="4"/>
  <c r="U2403" i="4"/>
  <c r="T2403" i="4"/>
  <c r="S2403" i="4"/>
  <c r="V2402" i="4"/>
  <c r="U2402" i="4"/>
  <c r="T2402" i="4"/>
  <c r="S2402" i="4"/>
  <c r="V2401" i="4"/>
  <c r="U2401" i="4"/>
  <c r="T2401" i="4"/>
  <c r="S2401" i="4"/>
  <c r="V2400" i="4"/>
  <c r="U2400" i="4"/>
  <c r="T2400" i="4"/>
  <c r="S2400" i="4"/>
  <c r="V2399" i="4"/>
  <c r="U2399" i="4"/>
  <c r="T2399" i="4"/>
  <c r="S2399" i="4"/>
  <c r="V2398" i="4"/>
  <c r="U2398" i="4"/>
  <c r="T2398" i="4"/>
  <c r="S2398" i="4"/>
  <c r="V2397" i="4"/>
  <c r="U2397" i="4"/>
  <c r="T2397" i="4"/>
  <c r="S2397" i="4"/>
  <c r="V2396" i="4"/>
  <c r="U2396" i="4"/>
  <c r="T2396" i="4"/>
  <c r="S2396" i="4"/>
  <c r="V2395" i="4"/>
  <c r="U2395" i="4"/>
  <c r="T2395" i="4"/>
  <c r="S2395" i="4"/>
  <c r="V2394" i="4"/>
  <c r="U2394" i="4"/>
  <c r="T2394" i="4"/>
  <c r="S2394" i="4"/>
  <c r="V2393" i="4"/>
  <c r="U2393" i="4"/>
  <c r="T2393" i="4"/>
  <c r="S2393" i="4"/>
  <c r="V2392" i="4"/>
  <c r="U2392" i="4"/>
  <c r="T2392" i="4"/>
  <c r="S2392" i="4"/>
  <c r="V2391" i="4"/>
  <c r="U2391" i="4"/>
  <c r="T2391" i="4"/>
  <c r="S2391" i="4"/>
  <c r="V2390" i="4"/>
  <c r="U2390" i="4"/>
  <c r="T2390" i="4"/>
  <c r="S2390" i="4"/>
  <c r="V2389" i="4"/>
  <c r="U2389" i="4"/>
  <c r="T2389" i="4"/>
  <c r="S2389" i="4"/>
  <c r="V2388" i="4"/>
  <c r="U2388" i="4"/>
  <c r="T2388" i="4"/>
  <c r="S2388" i="4"/>
  <c r="V2387" i="4"/>
  <c r="U2387" i="4"/>
  <c r="T2387" i="4"/>
  <c r="S2387" i="4"/>
  <c r="V2386" i="4"/>
  <c r="U2386" i="4"/>
  <c r="T2386" i="4"/>
  <c r="S2386" i="4"/>
  <c r="V2385" i="4"/>
  <c r="U2385" i="4"/>
  <c r="T2385" i="4"/>
  <c r="S2385" i="4"/>
  <c r="V2384" i="4"/>
  <c r="U2384" i="4"/>
  <c r="T2384" i="4"/>
  <c r="S2384" i="4"/>
  <c r="V2383" i="4"/>
  <c r="U2383" i="4"/>
  <c r="T2383" i="4"/>
  <c r="S2383" i="4"/>
  <c r="V2382" i="4"/>
  <c r="U2382" i="4"/>
  <c r="T2382" i="4"/>
  <c r="S2382" i="4"/>
  <c r="V2381" i="4"/>
  <c r="U2381" i="4"/>
  <c r="T2381" i="4"/>
  <c r="S2381" i="4"/>
  <c r="V2380" i="4"/>
  <c r="U2380" i="4"/>
  <c r="T2380" i="4"/>
  <c r="S2380" i="4"/>
  <c r="V2379" i="4"/>
  <c r="U2379" i="4"/>
  <c r="T2379" i="4"/>
  <c r="S2379" i="4"/>
  <c r="V2378" i="4"/>
  <c r="U2378" i="4"/>
  <c r="T2378" i="4"/>
  <c r="S2378" i="4"/>
  <c r="V2377" i="4"/>
  <c r="U2377" i="4"/>
  <c r="T2377" i="4"/>
  <c r="S2377" i="4"/>
  <c r="V2376" i="4"/>
  <c r="U2376" i="4"/>
  <c r="T2376" i="4"/>
  <c r="S2376" i="4"/>
  <c r="V2375" i="4"/>
  <c r="U2375" i="4"/>
  <c r="T2375" i="4"/>
  <c r="S2375" i="4"/>
  <c r="V2374" i="4"/>
  <c r="U2374" i="4"/>
  <c r="T2374" i="4"/>
  <c r="S2374" i="4"/>
  <c r="V2373" i="4"/>
  <c r="U2373" i="4"/>
  <c r="T2373" i="4"/>
  <c r="S2373" i="4"/>
  <c r="V2372" i="4"/>
  <c r="U2372" i="4"/>
  <c r="T2372" i="4"/>
  <c r="S2372" i="4"/>
  <c r="V2371" i="4"/>
  <c r="U2371" i="4"/>
  <c r="T2371" i="4"/>
  <c r="S2371" i="4"/>
  <c r="V2370" i="4"/>
  <c r="U2370" i="4"/>
  <c r="T2370" i="4"/>
  <c r="S2370" i="4"/>
  <c r="V2369" i="4"/>
  <c r="U2369" i="4"/>
  <c r="T2369" i="4"/>
  <c r="S2369" i="4"/>
  <c r="V2368" i="4"/>
  <c r="U2368" i="4"/>
  <c r="T2368" i="4"/>
  <c r="S2368" i="4"/>
  <c r="V2367" i="4"/>
  <c r="U2367" i="4"/>
  <c r="T2367" i="4"/>
  <c r="S2367" i="4"/>
  <c r="V2366" i="4"/>
  <c r="U2366" i="4"/>
  <c r="T2366" i="4"/>
  <c r="S2366" i="4"/>
  <c r="V2365" i="4"/>
  <c r="U2365" i="4"/>
  <c r="T2365" i="4"/>
  <c r="S2365" i="4"/>
  <c r="V2364" i="4"/>
  <c r="U2364" i="4"/>
  <c r="T2364" i="4"/>
  <c r="S2364" i="4"/>
  <c r="V2363" i="4"/>
  <c r="U2363" i="4"/>
  <c r="T2363" i="4"/>
  <c r="S2363" i="4"/>
  <c r="V2362" i="4"/>
  <c r="U2362" i="4"/>
  <c r="T2362" i="4"/>
  <c r="S2362" i="4"/>
  <c r="V2361" i="4"/>
  <c r="U2361" i="4"/>
  <c r="T2361" i="4"/>
  <c r="S2361" i="4"/>
  <c r="V2360" i="4"/>
  <c r="U2360" i="4"/>
  <c r="T2360" i="4"/>
  <c r="S2360" i="4"/>
  <c r="V2359" i="4"/>
  <c r="U2359" i="4"/>
  <c r="T2359" i="4"/>
  <c r="S2359" i="4"/>
  <c r="V2358" i="4"/>
  <c r="U2358" i="4"/>
  <c r="T2358" i="4"/>
  <c r="S2358" i="4"/>
  <c r="V2357" i="4"/>
  <c r="U2357" i="4"/>
  <c r="T2357" i="4"/>
  <c r="S2357" i="4"/>
  <c r="V2356" i="4"/>
  <c r="U2356" i="4"/>
  <c r="T2356" i="4"/>
  <c r="S2356" i="4"/>
  <c r="V2355" i="4"/>
  <c r="U2355" i="4"/>
  <c r="T2355" i="4"/>
  <c r="S2355" i="4"/>
  <c r="V2354" i="4"/>
  <c r="U2354" i="4"/>
  <c r="T2354" i="4"/>
  <c r="S2354" i="4"/>
  <c r="V2353" i="4"/>
  <c r="U2353" i="4"/>
  <c r="T2353" i="4"/>
  <c r="S2353" i="4"/>
  <c r="V2352" i="4"/>
  <c r="U2352" i="4"/>
  <c r="T2352" i="4"/>
  <c r="S2352" i="4"/>
  <c r="V2351" i="4"/>
  <c r="U2351" i="4"/>
  <c r="T2351" i="4"/>
  <c r="S2351" i="4"/>
  <c r="V2350" i="4"/>
  <c r="U2350" i="4"/>
  <c r="T2350" i="4"/>
  <c r="S2350" i="4"/>
  <c r="V2349" i="4"/>
  <c r="U2349" i="4"/>
  <c r="T2349" i="4"/>
  <c r="S2349" i="4"/>
  <c r="V2348" i="4"/>
  <c r="U2348" i="4"/>
  <c r="T2348" i="4"/>
  <c r="S2348" i="4"/>
  <c r="V2347" i="4"/>
  <c r="U2347" i="4"/>
  <c r="T2347" i="4"/>
  <c r="S2347" i="4"/>
  <c r="V2346" i="4"/>
  <c r="U2346" i="4"/>
  <c r="T2346" i="4"/>
  <c r="S2346" i="4"/>
  <c r="V2345" i="4"/>
  <c r="U2345" i="4"/>
  <c r="T2345" i="4"/>
  <c r="S2345" i="4"/>
  <c r="V2344" i="4"/>
  <c r="U2344" i="4"/>
  <c r="T2344" i="4"/>
  <c r="S2344" i="4"/>
  <c r="V2343" i="4"/>
  <c r="U2343" i="4"/>
  <c r="T2343" i="4"/>
  <c r="S2343" i="4"/>
  <c r="V2342" i="4"/>
  <c r="U2342" i="4"/>
  <c r="T2342" i="4"/>
  <c r="S2342" i="4"/>
  <c r="V2341" i="4"/>
  <c r="U2341" i="4"/>
  <c r="T2341" i="4"/>
  <c r="S2341" i="4"/>
  <c r="V2340" i="4"/>
  <c r="U2340" i="4"/>
  <c r="T2340" i="4"/>
  <c r="S2340" i="4"/>
  <c r="V2339" i="4"/>
  <c r="U2339" i="4"/>
  <c r="T2339" i="4"/>
  <c r="S2339" i="4"/>
  <c r="V2338" i="4"/>
  <c r="U2338" i="4"/>
  <c r="T2338" i="4"/>
  <c r="S2338" i="4"/>
  <c r="V2337" i="4"/>
  <c r="U2337" i="4"/>
  <c r="T2337" i="4"/>
  <c r="S2337" i="4"/>
  <c r="V2336" i="4"/>
  <c r="U2336" i="4"/>
  <c r="T2336" i="4"/>
  <c r="S2336" i="4"/>
  <c r="V2335" i="4"/>
  <c r="U2335" i="4"/>
  <c r="T2335" i="4"/>
  <c r="S2335" i="4"/>
  <c r="V2334" i="4"/>
  <c r="U2334" i="4"/>
  <c r="T2334" i="4"/>
  <c r="S2334" i="4"/>
  <c r="V2333" i="4"/>
  <c r="U2333" i="4"/>
  <c r="T2333" i="4"/>
  <c r="S2333" i="4"/>
  <c r="V2332" i="4"/>
  <c r="U2332" i="4"/>
  <c r="T2332" i="4"/>
  <c r="S2332" i="4"/>
  <c r="V2331" i="4"/>
  <c r="U2331" i="4"/>
  <c r="T2331" i="4"/>
  <c r="S2331" i="4"/>
  <c r="V2330" i="4"/>
  <c r="U2330" i="4"/>
  <c r="T2330" i="4"/>
  <c r="S2330" i="4"/>
  <c r="V2329" i="4"/>
  <c r="U2329" i="4"/>
  <c r="T2329" i="4"/>
  <c r="S2329" i="4"/>
  <c r="V2328" i="4"/>
  <c r="U2328" i="4"/>
  <c r="T2328" i="4"/>
  <c r="S2328" i="4"/>
  <c r="V2327" i="4"/>
  <c r="U2327" i="4"/>
  <c r="T2327" i="4"/>
  <c r="S2327" i="4"/>
  <c r="V2326" i="4"/>
  <c r="U2326" i="4"/>
  <c r="T2326" i="4"/>
  <c r="S2326" i="4"/>
  <c r="V2325" i="4"/>
  <c r="U2325" i="4"/>
  <c r="T2325" i="4"/>
  <c r="S2325" i="4"/>
  <c r="V2324" i="4"/>
  <c r="U2324" i="4"/>
  <c r="T2324" i="4"/>
  <c r="S2324" i="4"/>
  <c r="V2323" i="4"/>
  <c r="U2323" i="4"/>
  <c r="T2323" i="4"/>
  <c r="S2323" i="4"/>
  <c r="V2322" i="4"/>
  <c r="U2322" i="4"/>
  <c r="T2322" i="4"/>
  <c r="S2322" i="4"/>
  <c r="V2321" i="4"/>
  <c r="U2321" i="4"/>
  <c r="T2321" i="4"/>
  <c r="S2321" i="4"/>
  <c r="V2320" i="4"/>
  <c r="U2320" i="4"/>
  <c r="T2320" i="4"/>
  <c r="S2320" i="4"/>
  <c r="V2319" i="4"/>
  <c r="U2319" i="4"/>
  <c r="T2319" i="4"/>
  <c r="S2319" i="4"/>
  <c r="V2318" i="4"/>
  <c r="U2318" i="4"/>
  <c r="T2318" i="4"/>
  <c r="S2318" i="4"/>
  <c r="V2317" i="4"/>
  <c r="U2317" i="4"/>
  <c r="T2317" i="4"/>
  <c r="S2317" i="4"/>
  <c r="V2316" i="4"/>
  <c r="U2316" i="4"/>
  <c r="T2316" i="4"/>
  <c r="S2316" i="4"/>
  <c r="V2315" i="4"/>
  <c r="U2315" i="4"/>
  <c r="T2315" i="4"/>
  <c r="S2315" i="4"/>
  <c r="V2314" i="4"/>
  <c r="U2314" i="4"/>
  <c r="T2314" i="4"/>
  <c r="S2314" i="4"/>
  <c r="V2313" i="4"/>
  <c r="U2313" i="4"/>
  <c r="T2313" i="4"/>
  <c r="S2313" i="4"/>
  <c r="V2312" i="4"/>
  <c r="U2312" i="4"/>
  <c r="T2312" i="4"/>
  <c r="S2312" i="4"/>
  <c r="V2311" i="4"/>
  <c r="U2311" i="4"/>
  <c r="T2311" i="4"/>
  <c r="S2311" i="4"/>
  <c r="V2310" i="4"/>
  <c r="U2310" i="4"/>
  <c r="T2310" i="4"/>
  <c r="S2310" i="4"/>
  <c r="V2309" i="4"/>
  <c r="U2309" i="4"/>
  <c r="T2309" i="4"/>
  <c r="S2309" i="4"/>
  <c r="V2308" i="4"/>
  <c r="U2308" i="4"/>
  <c r="T2308" i="4"/>
  <c r="S2308" i="4"/>
  <c r="V2307" i="4"/>
  <c r="U2307" i="4"/>
  <c r="T2307" i="4"/>
  <c r="S2307" i="4"/>
  <c r="V2306" i="4"/>
  <c r="U2306" i="4"/>
  <c r="T2306" i="4"/>
  <c r="S2306" i="4"/>
  <c r="V2305" i="4"/>
  <c r="U2305" i="4"/>
  <c r="T2305" i="4"/>
  <c r="S2305" i="4"/>
  <c r="V2304" i="4"/>
  <c r="U2304" i="4"/>
  <c r="T2304" i="4"/>
  <c r="S2304" i="4"/>
  <c r="V2303" i="4"/>
  <c r="U2303" i="4"/>
  <c r="T2303" i="4"/>
  <c r="S2303" i="4"/>
  <c r="V2302" i="4"/>
  <c r="U2302" i="4"/>
  <c r="T2302" i="4"/>
  <c r="S2302" i="4"/>
  <c r="V2301" i="4"/>
  <c r="U2301" i="4"/>
  <c r="T2301" i="4"/>
  <c r="S2301" i="4"/>
  <c r="V2300" i="4"/>
  <c r="U2300" i="4"/>
  <c r="T2300" i="4"/>
  <c r="S2300" i="4"/>
  <c r="V2299" i="4"/>
  <c r="U2299" i="4"/>
  <c r="T2299" i="4"/>
  <c r="S2299" i="4"/>
  <c r="V2298" i="4"/>
  <c r="U2298" i="4"/>
  <c r="T2298" i="4"/>
  <c r="S2298" i="4"/>
  <c r="V2297" i="4"/>
  <c r="U2297" i="4"/>
  <c r="T2297" i="4"/>
  <c r="S2297" i="4"/>
  <c r="V2296" i="4"/>
  <c r="U2296" i="4"/>
  <c r="T2296" i="4"/>
  <c r="S2296" i="4"/>
  <c r="V2295" i="4"/>
  <c r="U2295" i="4"/>
  <c r="T2295" i="4"/>
  <c r="S2295" i="4"/>
  <c r="V2294" i="4"/>
  <c r="U2294" i="4"/>
  <c r="T2294" i="4"/>
  <c r="S2294" i="4"/>
  <c r="V2293" i="4"/>
  <c r="U2293" i="4"/>
  <c r="T2293" i="4"/>
  <c r="S2293" i="4"/>
  <c r="V2292" i="4"/>
  <c r="U2292" i="4"/>
  <c r="T2292" i="4"/>
  <c r="S2292" i="4"/>
  <c r="V2291" i="4"/>
  <c r="U2291" i="4"/>
  <c r="T2291" i="4"/>
  <c r="S2291" i="4"/>
  <c r="V2290" i="4"/>
  <c r="U2290" i="4"/>
  <c r="T2290" i="4"/>
  <c r="S2290" i="4"/>
  <c r="V2289" i="4"/>
  <c r="U2289" i="4"/>
  <c r="T2289" i="4"/>
  <c r="S2289" i="4"/>
  <c r="V2288" i="4"/>
  <c r="U2288" i="4"/>
  <c r="T2288" i="4"/>
  <c r="S2288" i="4"/>
  <c r="V2287" i="4"/>
  <c r="U2287" i="4"/>
  <c r="T2287" i="4"/>
  <c r="S2287" i="4"/>
  <c r="V2286" i="4"/>
  <c r="U2286" i="4"/>
  <c r="T2286" i="4"/>
  <c r="S2286" i="4"/>
  <c r="V2285" i="4"/>
  <c r="U2285" i="4"/>
  <c r="T2285" i="4"/>
  <c r="S2285" i="4"/>
  <c r="V2284" i="4"/>
  <c r="U2284" i="4"/>
  <c r="T2284" i="4"/>
  <c r="S2284" i="4"/>
  <c r="V2283" i="4"/>
  <c r="U2283" i="4"/>
  <c r="T2283" i="4"/>
  <c r="S2283" i="4"/>
  <c r="V2282" i="4"/>
  <c r="U2282" i="4"/>
  <c r="T2282" i="4"/>
  <c r="S2282" i="4"/>
  <c r="V2281" i="4"/>
  <c r="U2281" i="4"/>
  <c r="T2281" i="4"/>
  <c r="S2281" i="4"/>
  <c r="V2280" i="4"/>
  <c r="U2280" i="4"/>
  <c r="T2280" i="4"/>
  <c r="S2280" i="4"/>
  <c r="V2279" i="4"/>
  <c r="U2279" i="4"/>
  <c r="T2279" i="4"/>
  <c r="S2279" i="4"/>
  <c r="V2278" i="4"/>
  <c r="U2278" i="4"/>
  <c r="T2278" i="4"/>
  <c r="S2278" i="4"/>
  <c r="V2277" i="4"/>
  <c r="U2277" i="4"/>
  <c r="T2277" i="4"/>
  <c r="S2277" i="4"/>
  <c r="V2276" i="4"/>
  <c r="U2276" i="4"/>
  <c r="T2276" i="4"/>
  <c r="S2276" i="4"/>
  <c r="V2275" i="4"/>
  <c r="U2275" i="4"/>
  <c r="T2275" i="4"/>
  <c r="S2275" i="4"/>
  <c r="V2274" i="4"/>
  <c r="U2274" i="4"/>
  <c r="T2274" i="4"/>
  <c r="S2274" i="4"/>
  <c r="V2273" i="4"/>
  <c r="U2273" i="4"/>
  <c r="T2273" i="4"/>
  <c r="S2273" i="4"/>
  <c r="V2272" i="4"/>
  <c r="U2272" i="4"/>
  <c r="T2272" i="4"/>
  <c r="S2272" i="4"/>
  <c r="V2271" i="4"/>
  <c r="U2271" i="4"/>
  <c r="T2271" i="4"/>
  <c r="S2271" i="4"/>
  <c r="V2270" i="4"/>
  <c r="U2270" i="4"/>
  <c r="T2270" i="4"/>
  <c r="S2270" i="4"/>
  <c r="V2269" i="4"/>
  <c r="U2269" i="4"/>
  <c r="T2269" i="4"/>
  <c r="S2269" i="4"/>
  <c r="V2268" i="4"/>
  <c r="U2268" i="4"/>
  <c r="T2268" i="4"/>
  <c r="S2268" i="4"/>
  <c r="V2267" i="4"/>
  <c r="U2267" i="4"/>
  <c r="T2267" i="4"/>
  <c r="S2267" i="4"/>
  <c r="V2266" i="4"/>
  <c r="U2266" i="4"/>
  <c r="T2266" i="4"/>
  <c r="S2266" i="4"/>
  <c r="V2265" i="4"/>
  <c r="U2265" i="4"/>
  <c r="T2265" i="4"/>
  <c r="S2265" i="4"/>
  <c r="V2264" i="4"/>
  <c r="U2264" i="4"/>
  <c r="T2264" i="4"/>
  <c r="S2264" i="4"/>
  <c r="V2263" i="4"/>
  <c r="U2263" i="4"/>
  <c r="T2263" i="4"/>
  <c r="S2263" i="4"/>
  <c r="V2262" i="4"/>
  <c r="U2262" i="4"/>
  <c r="T2262" i="4"/>
  <c r="S2262" i="4"/>
  <c r="V2261" i="4"/>
  <c r="U2261" i="4"/>
  <c r="T2261" i="4"/>
  <c r="S2261" i="4"/>
  <c r="V2260" i="4"/>
  <c r="U2260" i="4"/>
  <c r="T2260" i="4"/>
  <c r="S2260" i="4"/>
  <c r="V2259" i="4"/>
  <c r="U2259" i="4"/>
  <c r="T2259" i="4"/>
  <c r="S2259" i="4"/>
  <c r="V2258" i="4"/>
  <c r="U2258" i="4"/>
  <c r="T2258" i="4"/>
  <c r="S2258" i="4"/>
  <c r="V2257" i="4"/>
  <c r="U2257" i="4"/>
  <c r="T2257" i="4"/>
  <c r="S2257" i="4"/>
  <c r="V2256" i="4"/>
  <c r="U2256" i="4"/>
  <c r="T2256" i="4"/>
  <c r="S2256" i="4"/>
  <c r="V2255" i="4"/>
  <c r="U2255" i="4"/>
  <c r="T2255" i="4"/>
  <c r="S2255" i="4"/>
  <c r="V2254" i="4"/>
  <c r="U2254" i="4"/>
  <c r="T2254" i="4"/>
  <c r="S2254" i="4"/>
  <c r="V2253" i="4"/>
  <c r="U2253" i="4"/>
  <c r="T2253" i="4"/>
  <c r="S2253" i="4"/>
  <c r="V2252" i="4"/>
  <c r="U2252" i="4"/>
  <c r="T2252" i="4"/>
  <c r="S2252" i="4"/>
  <c r="V2251" i="4"/>
  <c r="U2251" i="4"/>
  <c r="T2251" i="4"/>
  <c r="S2251" i="4"/>
  <c r="V2250" i="4"/>
  <c r="U2250" i="4"/>
  <c r="T2250" i="4"/>
  <c r="S2250" i="4"/>
  <c r="V2249" i="4"/>
  <c r="U2249" i="4"/>
  <c r="T2249" i="4"/>
  <c r="S2249" i="4"/>
  <c r="V2248" i="4"/>
  <c r="U2248" i="4"/>
  <c r="T2248" i="4"/>
  <c r="S2248" i="4"/>
  <c r="V2247" i="4"/>
  <c r="U2247" i="4"/>
  <c r="T2247" i="4"/>
  <c r="S2247" i="4"/>
  <c r="V2246" i="4"/>
  <c r="U2246" i="4"/>
  <c r="T2246" i="4"/>
  <c r="S2246" i="4"/>
  <c r="V2245" i="4"/>
  <c r="U2245" i="4"/>
  <c r="T2245" i="4"/>
  <c r="S2245" i="4"/>
  <c r="V2244" i="4"/>
  <c r="U2244" i="4"/>
  <c r="T2244" i="4"/>
  <c r="S2244" i="4"/>
  <c r="V2243" i="4"/>
  <c r="U2243" i="4"/>
  <c r="T2243" i="4"/>
  <c r="S2243" i="4"/>
  <c r="V2242" i="4"/>
  <c r="U2242" i="4"/>
  <c r="T2242" i="4"/>
  <c r="S2242" i="4"/>
  <c r="V2241" i="4"/>
  <c r="U2241" i="4"/>
  <c r="T2241" i="4"/>
  <c r="S2241" i="4"/>
  <c r="V2240" i="4"/>
  <c r="U2240" i="4"/>
  <c r="T2240" i="4"/>
  <c r="S2240" i="4"/>
  <c r="V2239" i="4"/>
  <c r="U2239" i="4"/>
  <c r="T2239" i="4"/>
  <c r="S2239" i="4"/>
  <c r="V2238" i="4"/>
  <c r="U2238" i="4"/>
  <c r="T2238" i="4"/>
  <c r="S2238" i="4"/>
  <c r="V2237" i="4"/>
  <c r="U2237" i="4"/>
  <c r="T2237" i="4"/>
  <c r="S2237" i="4"/>
  <c r="V2236" i="4"/>
  <c r="U2236" i="4"/>
  <c r="T2236" i="4"/>
  <c r="S2236" i="4"/>
  <c r="V2235" i="4"/>
  <c r="U2235" i="4"/>
  <c r="T2235" i="4"/>
  <c r="S2235" i="4"/>
  <c r="V2234" i="4"/>
  <c r="U2234" i="4"/>
  <c r="T2234" i="4"/>
  <c r="S2234" i="4"/>
  <c r="V2233" i="4"/>
  <c r="U2233" i="4"/>
  <c r="T2233" i="4"/>
  <c r="S2233" i="4"/>
  <c r="V2232" i="4"/>
  <c r="U2232" i="4"/>
  <c r="T2232" i="4"/>
  <c r="S2232" i="4"/>
  <c r="V2231" i="4"/>
  <c r="U2231" i="4"/>
  <c r="T2231" i="4"/>
  <c r="S2231" i="4"/>
  <c r="V2230" i="4"/>
  <c r="U2230" i="4"/>
  <c r="T2230" i="4"/>
  <c r="S2230" i="4"/>
  <c r="V2229" i="4"/>
  <c r="U2229" i="4"/>
  <c r="T2229" i="4"/>
  <c r="S2229" i="4"/>
  <c r="V2228" i="4"/>
  <c r="U2228" i="4"/>
  <c r="T2228" i="4"/>
  <c r="S2228" i="4"/>
  <c r="V2227" i="4"/>
  <c r="U2227" i="4"/>
  <c r="T2227" i="4"/>
  <c r="S2227" i="4"/>
  <c r="V2226" i="4"/>
  <c r="U2226" i="4"/>
  <c r="T2226" i="4"/>
  <c r="S2226" i="4"/>
  <c r="V2225" i="4"/>
  <c r="U2225" i="4"/>
  <c r="T2225" i="4"/>
  <c r="S2225" i="4"/>
  <c r="V2224" i="4"/>
  <c r="U2224" i="4"/>
  <c r="T2224" i="4"/>
  <c r="S2224" i="4"/>
  <c r="V2223" i="4"/>
  <c r="U2223" i="4"/>
  <c r="T2223" i="4"/>
  <c r="S2223" i="4"/>
  <c r="V2222" i="4"/>
  <c r="U2222" i="4"/>
  <c r="T2222" i="4"/>
  <c r="S2222" i="4"/>
  <c r="V2221" i="4"/>
  <c r="U2221" i="4"/>
  <c r="T2221" i="4"/>
  <c r="S2221" i="4"/>
  <c r="V2220" i="4"/>
  <c r="U2220" i="4"/>
  <c r="T2220" i="4"/>
  <c r="S2220" i="4"/>
  <c r="V2219" i="4"/>
  <c r="U2219" i="4"/>
  <c r="T2219" i="4"/>
  <c r="S2219" i="4"/>
  <c r="V2218" i="4"/>
  <c r="U2218" i="4"/>
  <c r="T2218" i="4"/>
  <c r="S2218" i="4"/>
  <c r="V2217" i="4"/>
  <c r="U2217" i="4"/>
  <c r="T2217" i="4"/>
  <c r="S2217" i="4"/>
  <c r="V2216" i="4"/>
  <c r="U2216" i="4"/>
  <c r="T2216" i="4"/>
  <c r="S2216" i="4"/>
  <c r="V2215" i="4"/>
  <c r="U2215" i="4"/>
  <c r="T2215" i="4"/>
  <c r="S2215" i="4"/>
  <c r="V2214" i="4"/>
  <c r="U2214" i="4"/>
  <c r="T2214" i="4"/>
  <c r="S2214" i="4"/>
  <c r="V2213" i="4"/>
  <c r="U2213" i="4"/>
  <c r="T2213" i="4"/>
  <c r="S2213" i="4"/>
  <c r="V2212" i="4"/>
  <c r="U2212" i="4"/>
  <c r="T2212" i="4"/>
  <c r="S2212" i="4"/>
  <c r="V2211" i="4"/>
  <c r="U2211" i="4"/>
  <c r="T2211" i="4"/>
  <c r="S2211" i="4"/>
  <c r="V2210" i="4"/>
  <c r="U2210" i="4"/>
  <c r="T2210" i="4"/>
  <c r="S2210" i="4"/>
  <c r="V2209" i="4"/>
  <c r="U2209" i="4"/>
  <c r="T2209" i="4"/>
  <c r="S2209" i="4"/>
  <c r="V2208" i="4"/>
  <c r="U2208" i="4"/>
  <c r="T2208" i="4"/>
  <c r="S2208" i="4"/>
  <c r="V2207" i="4"/>
  <c r="U2207" i="4"/>
  <c r="T2207" i="4"/>
  <c r="S2207" i="4"/>
  <c r="V2206" i="4"/>
  <c r="U2206" i="4"/>
  <c r="T2206" i="4"/>
  <c r="S2206" i="4"/>
  <c r="V2205" i="4"/>
  <c r="U2205" i="4"/>
  <c r="T2205" i="4"/>
  <c r="S2205" i="4"/>
  <c r="V2204" i="4"/>
  <c r="U2204" i="4"/>
  <c r="T2204" i="4"/>
  <c r="S2204" i="4"/>
  <c r="V2203" i="4"/>
  <c r="U2203" i="4"/>
  <c r="T2203" i="4"/>
  <c r="S2203" i="4"/>
  <c r="V2202" i="4"/>
  <c r="U2202" i="4"/>
  <c r="T2202" i="4"/>
  <c r="S2202" i="4"/>
  <c r="V2201" i="4"/>
  <c r="U2201" i="4"/>
  <c r="T2201" i="4"/>
  <c r="S2201" i="4"/>
  <c r="V2200" i="4"/>
  <c r="U2200" i="4"/>
  <c r="T2200" i="4"/>
  <c r="S2200" i="4"/>
  <c r="V2199" i="4"/>
  <c r="U2199" i="4"/>
  <c r="T2199" i="4"/>
  <c r="S2199" i="4"/>
  <c r="V2198" i="4"/>
  <c r="U2198" i="4"/>
  <c r="T2198" i="4"/>
  <c r="S2198" i="4"/>
  <c r="V2197" i="4"/>
  <c r="U2197" i="4"/>
  <c r="T2197" i="4"/>
  <c r="S2197" i="4"/>
  <c r="V2196" i="4"/>
  <c r="U2196" i="4"/>
  <c r="T2196" i="4"/>
  <c r="S2196" i="4"/>
  <c r="V2195" i="4"/>
  <c r="U2195" i="4"/>
  <c r="T2195" i="4"/>
  <c r="S2195" i="4"/>
  <c r="V2194" i="4"/>
  <c r="U2194" i="4"/>
  <c r="T2194" i="4"/>
  <c r="S2194" i="4"/>
  <c r="V2193" i="4"/>
  <c r="U2193" i="4"/>
  <c r="T2193" i="4"/>
  <c r="S2193" i="4"/>
  <c r="V2192" i="4"/>
  <c r="U2192" i="4"/>
  <c r="T2192" i="4"/>
  <c r="S2192" i="4"/>
  <c r="V2191" i="4"/>
  <c r="U2191" i="4"/>
  <c r="T2191" i="4"/>
  <c r="S2191" i="4"/>
  <c r="V2190" i="4"/>
  <c r="U2190" i="4"/>
  <c r="T2190" i="4"/>
  <c r="S2190" i="4"/>
  <c r="V2189" i="4"/>
  <c r="U2189" i="4"/>
  <c r="T2189" i="4"/>
  <c r="S2189" i="4"/>
  <c r="V2188" i="4"/>
  <c r="U2188" i="4"/>
  <c r="T2188" i="4"/>
  <c r="S2188" i="4"/>
  <c r="V2187" i="4"/>
  <c r="U2187" i="4"/>
  <c r="T2187" i="4"/>
  <c r="S2187" i="4"/>
  <c r="V2186" i="4"/>
  <c r="U2186" i="4"/>
  <c r="T2186" i="4"/>
  <c r="S2186" i="4"/>
  <c r="V2185" i="4"/>
  <c r="U2185" i="4"/>
  <c r="T2185" i="4"/>
  <c r="S2185" i="4"/>
  <c r="V2184" i="4"/>
  <c r="U2184" i="4"/>
  <c r="T2184" i="4"/>
  <c r="S2184" i="4"/>
  <c r="V2183" i="4"/>
  <c r="U2183" i="4"/>
  <c r="T2183" i="4"/>
  <c r="S2183" i="4"/>
  <c r="V2182" i="4"/>
  <c r="U2182" i="4"/>
  <c r="T2182" i="4"/>
  <c r="S2182" i="4"/>
  <c r="V2181" i="4"/>
  <c r="U2181" i="4"/>
  <c r="T2181" i="4"/>
  <c r="S2181" i="4"/>
  <c r="V2180" i="4"/>
  <c r="U2180" i="4"/>
  <c r="T2180" i="4"/>
  <c r="S2180" i="4"/>
  <c r="V2179" i="4"/>
  <c r="U2179" i="4"/>
  <c r="T2179" i="4"/>
  <c r="S2179" i="4"/>
  <c r="V2178" i="4"/>
  <c r="U2178" i="4"/>
  <c r="T2178" i="4"/>
  <c r="S2178" i="4"/>
  <c r="V2177" i="4"/>
  <c r="U2177" i="4"/>
  <c r="T2177" i="4"/>
  <c r="S2177" i="4"/>
  <c r="V2176" i="4"/>
  <c r="U2176" i="4"/>
  <c r="T2176" i="4"/>
  <c r="S2176" i="4"/>
  <c r="V2175" i="4"/>
  <c r="U2175" i="4"/>
  <c r="T2175" i="4"/>
  <c r="S2175" i="4"/>
  <c r="V2174" i="4"/>
  <c r="U2174" i="4"/>
  <c r="T2174" i="4"/>
  <c r="S2174" i="4"/>
  <c r="V2173" i="4"/>
  <c r="U2173" i="4"/>
  <c r="T2173" i="4"/>
  <c r="S2173" i="4"/>
  <c r="V2172" i="4"/>
  <c r="U2172" i="4"/>
  <c r="T2172" i="4"/>
  <c r="S2172" i="4"/>
  <c r="V2171" i="4"/>
  <c r="U2171" i="4"/>
  <c r="T2171" i="4"/>
  <c r="S2171" i="4"/>
  <c r="V2170" i="4"/>
  <c r="U2170" i="4"/>
  <c r="T2170" i="4"/>
  <c r="S2170" i="4"/>
  <c r="V2169" i="4"/>
  <c r="U2169" i="4"/>
  <c r="T2169" i="4"/>
  <c r="S2169" i="4"/>
  <c r="V2168" i="4"/>
  <c r="U2168" i="4"/>
  <c r="T2168" i="4"/>
  <c r="S2168" i="4"/>
  <c r="V2167" i="4"/>
  <c r="U2167" i="4"/>
  <c r="T2167" i="4"/>
  <c r="S2167" i="4"/>
  <c r="V2166" i="4"/>
  <c r="U2166" i="4"/>
  <c r="T2166" i="4"/>
  <c r="S2166" i="4"/>
  <c r="V2165" i="4"/>
  <c r="U2165" i="4"/>
  <c r="T2165" i="4"/>
  <c r="S2165" i="4"/>
  <c r="V2164" i="4"/>
  <c r="U2164" i="4"/>
  <c r="T2164" i="4"/>
  <c r="S2164" i="4"/>
  <c r="V2163" i="4"/>
  <c r="U2163" i="4"/>
  <c r="T2163" i="4"/>
  <c r="S2163" i="4"/>
  <c r="V2162" i="4"/>
  <c r="U2162" i="4"/>
  <c r="T2162" i="4"/>
  <c r="S2162" i="4"/>
  <c r="V2161" i="4"/>
  <c r="U2161" i="4"/>
  <c r="T2161" i="4"/>
  <c r="S2161" i="4"/>
  <c r="V2160" i="4"/>
  <c r="U2160" i="4"/>
  <c r="T2160" i="4"/>
  <c r="S2160" i="4"/>
  <c r="V2159" i="4"/>
  <c r="U2159" i="4"/>
  <c r="T2159" i="4"/>
  <c r="S2159" i="4"/>
  <c r="V2158" i="4"/>
  <c r="U2158" i="4"/>
  <c r="T2158" i="4"/>
  <c r="S2158" i="4"/>
  <c r="V2157" i="4"/>
  <c r="U2157" i="4"/>
  <c r="T2157" i="4"/>
  <c r="S2157" i="4"/>
  <c r="V2156" i="4"/>
  <c r="U2156" i="4"/>
  <c r="T2156" i="4"/>
  <c r="S2156" i="4"/>
  <c r="V2155" i="4"/>
  <c r="U2155" i="4"/>
  <c r="T2155" i="4"/>
  <c r="S2155" i="4"/>
  <c r="V2154" i="4"/>
  <c r="U2154" i="4"/>
  <c r="T2154" i="4"/>
  <c r="S2154" i="4"/>
  <c r="V2153" i="4"/>
  <c r="U2153" i="4"/>
  <c r="T2153" i="4"/>
  <c r="S2153" i="4"/>
  <c r="V2152" i="4"/>
  <c r="U2152" i="4"/>
  <c r="T2152" i="4"/>
  <c r="S2152" i="4"/>
  <c r="V2151" i="4"/>
  <c r="U2151" i="4"/>
  <c r="T2151" i="4"/>
  <c r="S2151" i="4"/>
  <c r="V2150" i="4"/>
  <c r="U2150" i="4"/>
  <c r="T2150" i="4"/>
  <c r="S2150" i="4"/>
  <c r="V2149" i="4"/>
  <c r="U2149" i="4"/>
  <c r="T2149" i="4"/>
  <c r="S2149" i="4"/>
  <c r="V2148" i="4"/>
  <c r="U2148" i="4"/>
  <c r="T2148" i="4"/>
  <c r="S2148" i="4"/>
  <c r="V2147" i="4"/>
  <c r="U2147" i="4"/>
  <c r="T2147" i="4"/>
  <c r="S2147" i="4"/>
  <c r="V2146" i="4"/>
  <c r="U2146" i="4"/>
  <c r="T2146" i="4"/>
  <c r="S2146" i="4"/>
  <c r="V2145" i="4"/>
  <c r="U2145" i="4"/>
  <c r="T2145" i="4"/>
  <c r="S2145" i="4"/>
  <c r="V2144" i="4"/>
  <c r="U2144" i="4"/>
  <c r="T2144" i="4"/>
  <c r="S2144" i="4"/>
  <c r="V2143" i="4"/>
  <c r="U2143" i="4"/>
  <c r="T2143" i="4"/>
  <c r="S2143" i="4"/>
  <c r="V2142" i="4"/>
  <c r="U2142" i="4"/>
  <c r="T2142" i="4"/>
  <c r="S2142" i="4"/>
  <c r="V2141" i="4"/>
  <c r="U2141" i="4"/>
  <c r="T2141" i="4"/>
  <c r="S2141" i="4"/>
  <c r="V2140" i="4"/>
  <c r="U2140" i="4"/>
  <c r="T2140" i="4"/>
  <c r="S2140" i="4"/>
  <c r="V2139" i="4"/>
  <c r="U2139" i="4"/>
  <c r="T2139" i="4"/>
  <c r="S2139" i="4"/>
  <c r="V2138" i="4"/>
  <c r="U2138" i="4"/>
  <c r="T2138" i="4"/>
  <c r="S2138" i="4"/>
  <c r="V2137" i="4"/>
  <c r="U2137" i="4"/>
  <c r="T2137" i="4"/>
  <c r="S2137" i="4"/>
  <c r="V2136" i="4"/>
  <c r="U2136" i="4"/>
  <c r="T2136" i="4"/>
  <c r="S2136" i="4"/>
  <c r="V2135" i="4"/>
  <c r="U2135" i="4"/>
  <c r="T2135" i="4"/>
  <c r="S2135" i="4"/>
  <c r="V2134" i="4"/>
  <c r="U2134" i="4"/>
  <c r="T2134" i="4"/>
  <c r="S2134" i="4"/>
  <c r="V2133" i="4"/>
  <c r="U2133" i="4"/>
  <c r="T2133" i="4"/>
  <c r="S2133" i="4"/>
  <c r="V2132" i="4"/>
  <c r="U2132" i="4"/>
  <c r="T2132" i="4"/>
  <c r="S2132" i="4"/>
  <c r="V2131" i="4"/>
  <c r="U2131" i="4"/>
  <c r="T2131" i="4"/>
  <c r="S2131" i="4"/>
  <c r="V2130" i="4"/>
  <c r="U2130" i="4"/>
  <c r="T2130" i="4"/>
  <c r="S2130" i="4"/>
  <c r="V2129" i="4"/>
  <c r="U2129" i="4"/>
  <c r="T2129" i="4"/>
  <c r="S2129" i="4"/>
  <c r="V2128" i="4"/>
  <c r="U2128" i="4"/>
  <c r="T2128" i="4"/>
  <c r="S2128" i="4"/>
  <c r="V2127" i="4"/>
  <c r="U2127" i="4"/>
  <c r="T2127" i="4"/>
  <c r="S2127" i="4"/>
  <c r="V2126" i="4"/>
  <c r="U2126" i="4"/>
  <c r="T2126" i="4"/>
  <c r="S2126" i="4"/>
  <c r="V2125" i="4"/>
  <c r="U2125" i="4"/>
  <c r="T2125" i="4"/>
  <c r="S2125" i="4"/>
  <c r="V2124" i="4"/>
  <c r="U2124" i="4"/>
  <c r="T2124" i="4"/>
  <c r="S2124" i="4"/>
  <c r="V2123" i="4"/>
  <c r="U2123" i="4"/>
  <c r="T2123" i="4"/>
  <c r="S2123" i="4"/>
  <c r="V2122" i="4"/>
  <c r="U2122" i="4"/>
  <c r="T2122" i="4"/>
  <c r="S2122" i="4"/>
  <c r="V2121" i="4"/>
  <c r="U2121" i="4"/>
  <c r="T2121" i="4"/>
  <c r="S2121" i="4"/>
  <c r="V2120" i="4"/>
  <c r="U2120" i="4"/>
  <c r="T2120" i="4"/>
  <c r="S2120" i="4"/>
  <c r="V2119" i="4"/>
  <c r="U2119" i="4"/>
  <c r="T2119" i="4"/>
  <c r="S2119" i="4"/>
  <c r="V2118" i="4"/>
  <c r="U2118" i="4"/>
  <c r="T2118" i="4"/>
  <c r="S2118" i="4"/>
  <c r="V2117" i="4"/>
  <c r="U2117" i="4"/>
  <c r="T2117" i="4"/>
  <c r="S2117" i="4"/>
  <c r="V2116" i="4"/>
  <c r="U2116" i="4"/>
  <c r="T2116" i="4"/>
  <c r="S2116" i="4"/>
  <c r="V2115" i="4"/>
  <c r="U2115" i="4"/>
  <c r="T2115" i="4"/>
  <c r="S2115" i="4"/>
  <c r="V2114" i="4"/>
  <c r="U2114" i="4"/>
  <c r="T2114" i="4"/>
  <c r="S2114" i="4"/>
  <c r="V2113" i="4"/>
  <c r="U2113" i="4"/>
  <c r="T2113" i="4"/>
  <c r="S2113" i="4"/>
  <c r="V2112" i="4"/>
  <c r="U2112" i="4"/>
  <c r="T2112" i="4"/>
  <c r="S2112" i="4"/>
  <c r="V2111" i="4"/>
  <c r="U2111" i="4"/>
  <c r="T2111" i="4"/>
  <c r="S2111" i="4"/>
  <c r="V2110" i="4"/>
  <c r="U2110" i="4"/>
  <c r="T2110" i="4"/>
  <c r="S2110" i="4"/>
  <c r="V2109" i="4"/>
  <c r="U2109" i="4"/>
  <c r="T2109" i="4"/>
  <c r="S2109" i="4"/>
  <c r="V2108" i="4"/>
  <c r="U2108" i="4"/>
  <c r="T2108" i="4"/>
  <c r="S2108" i="4"/>
  <c r="V2107" i="4"/>
  <c r="U2107" i="4"/>
  <c r="T2107" i="4"/>
  <c r="S2107" i="4"/>
  <c r="V2106" i="4"/>
  <c r="U2106" i="4"/>
  <c r="T2106" i="4"/>
  <c r="S2106" i="4"/>
  <c r="V2105" i="4"/>
  <c r="U2105" i="4"/>
  <c r="T2105" i="4"/>
  <c r="S2105" i="4"/>
  <c r="V2104" i="4"/>
  <c r="U2104" i="4"/>
  <c r="T2104" i="4"/>
  <c r="S2104" i="4"/>
  <c r="V2103" i="4"/>
  <c r="U2103" i="4"/>
  <c r="T2103" i="4"/>
  <c r="S2103" i="4"/>
  <c r="V2102" i="4"/>
  <c r="U2102" i="4"/>
  <c r="T2102" i="4"/>
  <c r="S2102" i="4"/>
  <c r="V2101" i="4"/>
  <c r="U2101" i="4"/>
  <c r="T2101" i="4"/>
  <c r="S2101" i="4"/>
  <c r="V2100" i="4"/>
  <c r="U2100" i="4"/>
  <c r="T2100" i="4"/>
  <c r="S2100" i="4"/>
  <c r="V2099" i="4"/>
  <c r="U2099" i="4"/>
  <c r="T2099" i="4"/>
  <c r="S2099" i="4"/>
  <c r="V2098" i="4"/>
  <c r="U2098" i="4"/>
  <c r="T2098" i="4"/>
  <c r="S2098" i="4"/>
  <c r="V2097" i="4"/>
  <c r="U2097" i="4"/>
  <c r="T2097" i="4"/>
  <c r="S2097" i="4"/>
  <c r="V2096" i="4"/>
  <c r="U2096" i="4"/>
  <c r="T2096" i="4"/>
  <c r="S2096" i="4"/>
  <c r="V2095" i="4"/>
  <c r="U2095" i="4"/>
  <c r="T2095" i="4"/>
  <c r="S2095" i="4"/>
  <c r="V2094" i="4"/>
  <c r="U2094" i="4"/>
  <c r="T2094" i="4"/>
  <c r="S2094" i="4"/>
  <c r="V2093" i="4"/>
  <c r="U2093" i="4"/>
  <c r="T2093" i="4"/>
  <c r="S2093" i="4"/>
  <c r="V2092" i="4"/>
  <c r="U2092" i="4"/>
  <c r="T2092" i="4"/>
  <c r="S2092" i="4"/>
  <c r="V2091" i="4"/>
  <c r="U2091" i="4"/>
  <c r="T2091" i="4"/>
  <c r="S2091" i="4"/>
  <c r="V2090" i="4"/>
  <c r="U2090" i="4"/>
  <c r="T2090" i="4"/>
  <c r="S2090" i="4"/>
  <c r="V2089" i="4"/>
  <c r="U2089" i="4"/>
  <c r="T2089" i="4"/>
  <c r="S2089" i="4"/>
  <c r="V2088" i="4"/>
  <c r="U2088" i="4"/>
  <c r="T2088" i="4"/>
  <c r="S2088" i="4"/>
  <c r="V2087" i="4"/>
  <c r="U2087" i="4"/>
  <c r="T2087" i="4"/>
  <c r="S2087" i="4"/>
  <c r="V2086" i="4"/>
  <c r="U2086" i="4"/>
  <c r="T2086" i="4"/>
  <c r="S2086" i="4"/>
  <c r="V2085" i="4"/>
  <c r="U2085" i="4"/>
  <c r="T2085" i="4"/>
  <c r="S2085" i="4"/>
  <c r="V2084" i="4"/>
  <c r="U2084" i="4"/>
  <c r="T2084" i="4"/>
  <c r="S2084" i="4"/>
  <c r="V2083" i="4"/>
  <c r="U2083" i="4"/>
  <c r="T2083" i="4"/>
  <c r="S2083" i="4"/>
  <c r="V2082" i="4"/>
  <c r="U2082" i="4"/>
  <c r="T2082" i="4"/>
  <c r="S2082" i="4"/>
  <c r="V2081" i="4"/>
  <c r="U2081" i="4"/>
  <c r="T2081" i="4"/>
  <c r="S2081" i="4"/>
  <c r="V2080" i="4"/>
  <c r="U2080" i="4"/>
  <c r="T2080" i="4"/>
  <c r="S2080" i="4"/>
  <c r="V2079" i="4"/>
  <c r="U2079" i="4"/>
  <c r="T2079" i="4"/>
  <c r="S2079" i="4"/>
  <c r="V2078" i="4"/>
  <c r="U2078" i="4"/>
  <c r="T2078" i="4"/>
  <c r="S2078" i="4"/>
  <c r="V2077" i="4"/>
  <c r="U2077" i="4"/>
  <c r="T2077" i="4"/>
  <c r="S2077" i="4"/>
  <c r="V2076" i="4"/>
  <c r="U2076" i="4"/>
  <c r="T2076" i="4"/>
  <c r="S2076" i="4"/>
  <c r="V2075" i="4"/>
  <c r="U2075" i="4"/>
  <c r="T2075" i="4"/>
  <c r="S2075" i="4"/>
  <c r="V2074" i="4"/>
  <c r="U2074" i="4"/>
  <c r="T2074" i="4"/>
  <c r="S2074" i="4"/>
  <c r="V2073" i="4"/>
  <c r="U2073" i="4"/>
  <c r="T2073" i="4"/>
  <c r="S2073" i="4"/>
  <c r="V2072" i="4"/>
  <c r="U2072" i="4"/>
  <c r="T2072" i="4"/>
  <c r="S2072" i="4"/>
  <c r="V2071" i="4"/>
  <c r="U2071" i="4"/>
  <c r="T2071" i="4"/>
  <c r="S2071" i="4"/>
  <c r="V2070" i="4"/>
  <c r="U2070" i="4"/>
  <c r="T2070" i="4"/>
  <c r="S2070" i="4"/>
  <c r="V2069" i="4"/>
  <c r="U2069" i="4"/>
  <c r="T2069" i="4"/>
  <c r="S2069" i="4"/>
  <c r="V2068" i="4"/>
  <c r="U2068" i="4"/>
  <c r="T2068" i="4"/>
  <c r="S2068" i="4"/>
  <c r="V2067" i="4"/>
  <c r="U2067" i="4"/>
  <c r="T2067" i="4"/>
  <c r="S2067" i="4"/>
  <c r="V2066" i="4"/>
  <c r="U2066" i="4"/>
  <c r="T2066" i="4"/>
  <c r="S2066" i="4"/>
  <c r="V2065" i="4"/>
  <c r="U2065" i="4"/>
  <c r="T2065" i="4"/>
  <c r="S2065" i="4"/>
  <c r="V2064" i="4"/>
  <c r="U2064" i="4"/>
  <c r="T2064" i="4"/>
  <c r="S2064" i="4"/>
  <c r="V2063" i="4"/>
  <c r="U2063" i="4"/>
  <c r="T2063" i="4"/>
  <c r="S2063" i="4"/>
  <c r="V2062" i="4"/>
  <c r="U2062" i="4"/>
  <c r="T2062" i="4"/>
  <c r="S2062" i="4"/>
  <c r="V2061" i="4"/>
  <c r="U2061" i="4"/>
  <c r="T2061" i="4"/>
  <c r="S2061" i="4"/>
  <c r="V2060" i="4"/>
  <c r="U2060" i="4"/>
  <c r="T2060" i="4"/>
  <c r="S2060" i="4"/>
  <c r="V2059" i="4"/>
  <c r="U2059" i="4"/>
  <c r="T2059" i="4"/>
  <c r="S2059" i="4"/>
  <c r="V2058" i="4"/>
  <c r="U2058" i="4"/>
  <c r="T2058" i="4"/>
  <c r="S2058" i="4"/>
  <c r="V2057" i="4"/>
  <c r="U2057" i="4"/>
  <c r="T2057" i="4"/>
  <c r="S2057" i="4"/>
  <c r="V2056" i="4"/>
  <c r="U2056" i="4"/>
  <c r="T2056" i="4"/>
  <c r="S2056" i="4"/>
  <c r="V2055" i="4"/>
  <c r="U2055" i="4"/>
  <c r="T2055" i="4"/>
  <c r="S2055" i="4"/>
  <c r="V2054" i="4"/>
  <c r="U2054" i="4"/>
  <c r="T2054" i="4"/>
  <c r="S2054" i="4"/>
  <c r="V2053" i="4"/>
  <c r="U2053" i="4"/>
  <c r="T2053" i="4"/>
  <c r="S2053" i="4"/>
  <c r="V2052" i="4"/>
  <c r="U2052" i="4"/>
  <c r="T2052" i="4"/>
  <c r="S2052" i="4"/>
  <c r="V2051" i="4"/>
  <c r="U2051" i="4"/>
  <c r="T2051" i="4"/>
  <c r="S2051" i="4"/>
  <c r="V2050" i="4"/>
  <c r="U2050" i="4"/>
  <c r="T2050" i="4"/>
  <c r="S2050" i="4"/>
  <c r="V2049" i="4"/>
  <c r="U2049" i="4"/>
  <c r="T2049" i="4"/>
  <c r="S2049" i="4"/>
  <c r="V2048" i="4"/>
  <c r="U2048" i="4"/>
  <c r="T2048" i="4"/>
  <c r="S2048" i="4"/>
  <c r="V2047" i="4"/>
  <c r="U2047" i="4"/>
  <c r="T2047" i="4"/>
  <c r="S2047" i="4"/>
  <c r="V2046" i="4"/>
  <c r="U2046" i="4"/>
  <c r="T2046" i="4"/>
  <c r="S2046" i="4"/>
  <c r="V2045" i="4"/>
  <c r="U2045" i="4"/>
  <c r="T2045" i="4"/>
  <c r="S2045" i="4"/>
  <c r="V2044" i="4"/>
  <c r="U2044" i="4"/>
  <c r="T2044" i="4"/>
  <c r="S2044" i="4"/>
  <c r="V2043" i="4"/>
  <c r="U2043" i="4"/>
  <c r="T2043" i="4"/>
  <c r="S2043" i="4"/>
  <c r="V2042" i="4"/>
  <c r="U2042" i="4"/>
  <c r="T2042" i="4"/>
  <c r="S2042" i="4"/>
  <c r="V2041" i="4"/>
  <c r="U2041" i="4"/>
  <c r="T2041" i="4"/>
  <c r="S2041" i="4"/>
  <c r="V2040" i="4"/>
  <c r="U2040" i="4"/>
  <c r="T2040" i="4"/>
  <c r="S2040" i="4"/>
  <c r="V2039" i="4"/>
  <c r="U2039" i="4"/>
  <c r="T2039" i="4"/>
  <c r="S2039" i="4"/>
  <c r="V2038" i="4"/>
  <c r="U2038" i="4"/>
  <c r="T2038" i="4"/>
  <c r="S2038" i="4"/>
  <c r="V2037" i="4"/>
  <c r="U2037" i="4"/>
  <c r="T2037" i="4"/>
  <c r="S2037" i="4"/>
  <c r="V2036" i="4"/>
  <c r="U2036" i="4"/>
  <c r="T2036" i="4"/>
  <c r="S2036" i="4"/>
  <c r="V2035" i="4"/>
  <c r="U2035" i="4"/>
  <c r="T2035" i="4"/>
  <c r="S2035" i="4"/>
  <c r="V2034" i="4"/>
  <c r="U2034" i="4"/>
  <c r="T2034" i="4"/>
  <c r="S2034" i="4"/>
  <c r="V2033" i="4"/>
  <c r="U2033" i="4"/>
  <c r="T2033" i="4"/>
  <c r="S2033" i="4"/>
  <c r="V2032" i="4"/>
  <c r="U2032" i="4"/>
  <c r="T2032" i="4"/>
  <c r="S2032" i="4"/>
  <c r="V2031" i="4"/>
  <c r="U2031" i="4"/>
  <c r="T2031" i="4"/>
  <c r="S2031" i="4"/>
  <c r="V2030" i="4"/>
  <c r="U2030" i="4"/>
  <c r="T2030" i="4"/>
  <c r="S2030" i="4"/>
  <c r="V2029" i="4"/>
  <c r="U2029" i="4"/>
  <c r="T2029" i="4"/>
  <c r="S2029" i="4"/>
  <c r="V2028" i="4"/>
  <c r="U2028" i="4"/>
  <c r="T2028" i="4"/>
  <c r="S2028" i="4"/>
  <c r="V2027" i="4"/>
  <c r="U2027" i="4"/>
  <c r="T2027" i="4"/>
  <c r="S2027" i="4"/>
  <c r="V2026" i="4"/>
  <c r="U2026" i="4"/>
  <c r="T2026" i="4"/>
  <c r="S2026" i="4"/>
  <c r="V2025" i="4"/>
  <c r="U2025" i="4"/>
  <c r="T2025" i="4"/>
  <c r="S2025" i="4"/>
  <c r="V2024" i="4"/>
  <c r="U2024" i="4"/>
  <c r="T2024" i="4"/>
  <c r="S2024" i="4"/>
  <c r="V2023" i="4"/>
  <c r="U2023" i="4"/>
  <c r="T2023" i="4"/>
  <c r="S2023" i="4"/>
  <c r="V2022" i="4"/>
  <c r="U2022" i="4"/>
  <c r="T2022" i="4"/>
  <c r="S2022" i="4"/>
  <c r="V2021" i="4"/>
  <c r="U2021" i="4"/>
  <c r="T2021" i="4"/>
  <c r="S2021" i="4"/>
  <c r="V2020" i="4"/>
  <c r="U2020" i="4"/>
  <c r="T2020" i="4"/>
  <c r="S2020" i="4"/>
  <c r="V2019" i="4"/>
  <c r="U2019" i="4"/>
  <c r="T2019" i="4"/>
  <c r="S2019" i="4"/>
  <c r="V2018" i="4"/>
  <c r="U2018" i="4"/>
  <c r="T2018" i="4"/>
  <c r="S2018" i="4"/>
  <c r="V2017" i="4"/>
  <c r="U2017" i="4"/>
  <c r="T2017" i="4"/>
  <c r="S2017" i="4"/>
  <c r="V2016" i="4"/>
  <c r="U2016" i="4"/>
  <c r="T2016" i="4"/>
  <c r="S2016" i="4"/>
  <c r="V2015" i="4"/>
  <c r="U2015" i="4"/>
  <c r="T2015" i="4"/>
  <c r="S2015" i="4"/>
  <c r="V2014" i="4"/>
  <c r="U2014" i="4"/>
  <c r="T2014" i="4"/>
  <c r="S2014" i="4"/>
  <c r="V2013" i="4"/>
  <c r="U2013" i="4"/>
  <c r="T2013" i="4"/>
  <c r="S2013" i="4"/>
  <c r="V2012" i="4"/>
  <c r="U2012" i="4"/>
  <c r="T2012" i="4"/>
  <c r="S2012" i="4"/>
  <c r="V2011" i="4"/>
  <c r="U2011" i="4"/>
  <c r="T2011" i="4"/>
  <c r="S2011" i="4"/>
  <c r="V2010" i="4"/>
  <c r="U2010" i="4"/>
  <c r="T2010" i="4"/>
  <c r="S2010" i="4"/>
  <c r="V2009" i="4"/>
  <c r="U2009" i="4"/>
  <c r="T2009" i="4"/>
  <c r="S2009" i="4"/>
  <c r="V2008" i="4"/>
  <c r="U2008" i="4"/>
  <c r="T2008" i="4"/>
  <c r="S2008" i="4"/>
  <c r="V2007" i="4"/>
  <c r="U2007" i="4"/>
  <c r="T2007" i="4"/>
  <c r="S2007" i="4"/>
  <c r="V2006" i="4"/>
  <c r="U2006" i="4"/>
  <c r="T2006" i="4"/>
  <c r="S2006" i="4"/>
  <c r="V2005" i="4"/>
  <c r="U2005" i="4"/>
  <c r="T2005" i="4"/>
  <c r="S2005" i="4"/>
  <c r="V2004" i="4"/>
  <c r="U2004" i="4"/>
  <c r="T2004" i="4"/>
  <c r="S2004" i="4"/>
  <c r="V2003" i="4"/>
  <c r="U2003" i="4"/>
  <c r="T2003" i="4"/>
  <c r="S2003" i="4"/>
  <c r="V2002" i="4"/>
  <c r="U2002" i="4"/>
  <c r="T2002" i="4"/>
  <c r="S2002" i="4"/>
  <c r="V2001" i="4"/>
  <c r="U2001" i="4"/>
  <c r="T2001" i="4"/>
  <c r="S2001" i="4"/>
  <c r="V2000" i="4"/>
  <c r="U2000" i="4"/>
  <c r="T2000" i="4"/>
  <c r="S2000" i="4"/>
  <c r="V1999" i="4"/>
  <c r="U1999" i="4"/>
  <c r="T1999" i="4"/>
  <c r="S1999" i="4"/>
  <c r="V1998" i="4"/>
  <c r="U1998" i="4"/>
  <c r="T1998" i="4"/>
  <c r="S1998" i="4"/>
  <c r="V1997" i="4"/>
  <c r="U1997" i="4"/>
  <c r="T1997" i="4"/>
  <c r="S1997" i="4"/>
  <c r="V1996" i="4"/>
  <c r="U1996" i="4"/>
  <c r="T1996" i="4"/>
  <c r="S1996" i="4"/>
  <c r="V1995" i="4"/>
  <c r="U1995" i="4"/>
  <c r="T1995" i="4"/>
  <c r="S1995" i="4"/>
  <c r="V1994" i="4"/>
  <c r="U1994" i="4"/>
  <c r="T1994" i="4"/>
  <c r="S1994" i="4"/>
  <c r="V1993" i="4"/>
  <c r="U1993" i="4"/>
  <c r="T1993" i="4"/>
  <c r="S1993" i="4"/>
  <c r="V1992" i="4"/>
  <c r="U1992" i="4"/>
  <c r="T1992" i="4"/>
  <c r="S1992" i="4"/>
  <c r="V1991" i="4"/>
  <c r="U1991" i="4"/>
  <c r="T1991" i="4"/>
  <c r="S1991" i="4"/>
  <c r="V1990" i="4"/>
  <c r="U1990" i="4"/>
  <c r="T1990" i="4"/>
  <c r="S1990" i="4"/>
  <c r="V1989" i="4"/>
  <c r="U1989" i="4"/>
  <c r="T1989" i="4"/>
  <c r="S1989" i="4"/>
  <c r="V1988" i="4"/>
  <c r="U1988" i="4"/>
  <c r="T1988" i="4"/>
  <c r="S1988" i="4"/>
  <c r="V1987" i="4"/>
  <c r="U1987" i="4"/>
  <c r="T1987" i="4"/>
  <c r="S1987" i="4"/>
  <c r="V1986" i="4"/>
  <c r="U1986" i="4"/>
  <c r="T1986" i="4"/>
  <c r="S1986" i="4"/>
  <c r="V1985" i="4"/>
  <c r="U1985" i="4"/>
  <c r="T1985" i="4"/>
  <c r="S1985" i="4"/>
  <c r="V1984" i="4"/>
  <c r="U1984" i="4"/>
  <c r="T1984" i="4"/>
  <c r="S1984" i="4"/>
  <c r="V1983" i="4"/>
  <c r="U1983" i="4"/>
  <c r="T1983" i="4"/>
  <c r="S1983" i="4"/>
  <c r="V1982" i="4"/>
  <c r="U1982" i="4"/>
  <c r="T1982" i="4"/>
  <c r="S1982" i="4"/>
  <c r="V1981" i="4"/>
  <c r="U1981" i="4"/>
  <c r="T1981" i="4"/>
  <c r="S1981" i="4"/>
  <c r="V1980" i="4"/>
  <c r="U1980" i="4"/>
  <c r="T1980" i="4"/>
  <c r="S1980" i="4"/>
  <c r="V1979" i="4"/>
  <c r="U1979" i="4"/>
  <c r="T1979" i="4"/>
  <c r="S1979" i="4"/>
  <c r="V1978" i="4"/>
  <c r="U1978" i="4"/>
  <c r="T1978" i="4"/>
  <c r="S1978" i="4"/>
  <c r="V1977" i="4"/>
  <c r="U1977" i="4"/>
  <c r="T1977" i="4"/>
  <c r="S1977" i="4"/>
  <c r="V1976" i="4"/>
  <c r="U1976" i="4"/>
  <c r="T1976" i="4"/>
  <c r="S1976" i="4"/>
  <c r="V1975" i="4"/>
  <c r="U1975" i="4"/>
  <c r="T1975" i="4"/>
  <c r="S1975" i="4"/>
  <c r="V1974" i="4"/>
  <c r="U1974" i="4"/>
  <c r="T1974" i="4"/>
  <c r="S1974" i="4"/>
  <c r="V1973" i="4"/>
  <c r="U1973" i="4"/>
  <c r="T1973" i="4"/>
  <c r="S1973" i="4"/>
  <c r="V1972" i="4"/>
  <c r="U1972" i="4"/>
  <c r="T1972" i="4"/>
  <c r="S1972" i="4"/>
  <c r="V1971" i="4"/>
  <c r="U1971" i="4"/>
  <c r="T1971" i="4"/>
  <c r="S1971" i="4"/>
  <c r="V1970" i="4"/>
  <c r="U1970" i="4"/>
  <c r="T1970" i="4"/>
  <c r="S1970" i="4"/>
  <c r="V1969" i="4"/>
  <c r="U1969" i="4"/>
  <c r="T1969" i="4"/>
  <c r="S1969" i="4"/>
  <c r="V1968" i="4"/>
  <c r="U1968" i="4"/>
  <c r="T1968" i="4"/>
  <c r="S1968" i="4"/>
  <c r="V1967" i="4"/>
  <c r="U1967" i="4"/>
  <c r="T1967" i="4"/>
  <c r="S1967" i="4"/>
  <c r="V1966" i="4"/>
  <c r="U1966" i="4"/>
  <c r="T1966" i="4"/>
  <c r="S1966" i="4"/>
  <c r="V1965" i="4"/>
  <c r="U1965" i="4"/>
  <c r="T1965" i="4"/>
  <c r="S1965" i="4"/>
  <c r="V1964" i="4"/>
  <c r="U1964" i="4"/>
  <c r="T1964" i="4"/>
  <c r="S1964" i="4"/>
  <c r="V1963" i="4"/>
  <c r="U1963" i="4"/>
  <c r="T1963" i="4"/>
  <c r="S1963" i="4"/>
  <c r="V1962" i="4"/>
  <c r="U1962" i="4"/>
  <c r="T1962" i="4"/>
  <c r="S1962" i="4"/>
  <c r="V1961" i="4"/>
  <c r="U1961" i="4"/>
  <c r="T1961" i="4"/>
  <c r="S1961" i="4"/>
  <c r="V1960" i="4"/>
  <c r="U1960" i="4"/>
  <c r="T1960" i="4"/>
  <c r="S1960" i="4"/>
  <c r="V1959" i="4"/>
  <c r="U1959" i="4"/>
  <c r="T1959" i="4"/>
  <c r="S1959" i="4"/>
  <c r="V1958" i="4"/>
  <c r="U1958" i="4"/>
  <c r="T1958" i="4"/>
  <c r="S1958" i="4"/>
  <c r="V1957" i="4"/>
  <c r="U1957" i="4"/>
  <c r="T1957" i="4"/>
  <c r="S1957" i="4"/>
  <c r="V1956" i="4"/>
  <c r="U1956" i="4"/>
  <c r="T1956" i="4"/>
  <c r="S1956" i="4"/>
  <c r="V1955" i="4"/>
  <c r="U1955" i="4"/>
  <c r="T1955" i="4"/>
  <c r="S1955" i="4"/>
  <c r="V1954" i="4"/>
  <c r="U1954" i="4"/>
  <c r="T1954" i="4"/>
  <c r="S1954" i="4"/>
  <c r="V1953" i="4"/>
  <c r="U1953" i="4"/>
  <c r="T1953" i="4"/>
  <c r="S1953" i="4"/>
  <c r="V1952" i="4"/>
  <c r="U1952" i="4"/>
  <c r="T1952" i="4"/>
  <c r="S1952" i="4"/>
  <c r="V1951" i="4"/>
  <c r="U1951" i="4"/>
  <c r="T1951" i="4"/>
  <c r="S1951" i="4"/>
  <c r="V1950" i="4"/>
  <c r="U1950" i="4"/>
  <c r="T1950" i="4"/>
  <c r="S1950" i="4"/>
  <c r="V1949" i="4"/>
  <c r="U1949" i="4"/>
  <c r="T1949" i="4"/>
  <c r="S1949" i="4"/>
  <c r="V1948" i="4"/>
  <c r="U1948" i="4"/>
  <c r="T1948" i="4"/>
  <c r="S1948" i="4"/>
  <c r="V1947" i="4"/>
  <c r="U1947" i="4"/>
  <c r="T1947" i="4"/>
  <c r="S1947" i="4"/>
  <c r="V1946" i="4"/>
  <c r="U1946" i="4"/>
  <c r="T1946" i="4"/>
  <c r="S1946" i="4"/>
  <c r="V1945" i="4"/>
  <c r="U1945" i="4"/>
  <c r="T1945" i="4"/>
  <c r="S1945" i="4"/>
  <c r="V1944" i="4"/>
  <c r="U1944" i="4"/>
  <c r="T1944" i="4"/>
  <c r="S1944" i="4"/>
  <c r="V1943" i="4"/>
  <c r="U1943" i="4"/>
  <c r="T1943" i="4"/>
  <c r="S1943" i="4"/>
  <c r="V1942" i="4"/>
  <c r="U1942" i="4"/>
  <c r="T1942" i="4"/>
  <c r="S1942" i="4"/>
  <c r="V1941" i="4"/>
  <c r="U1941" i="4"/>
  <c r="T1941" i="4"/>
  <c r="S1941" i="4"/>
  <c r="V1940" i="4"/>
  <c r="U1940" i="4"/>
  <c r="T1940" i="4"/>
  <c r="S1940" i="4"/>
  <c r="V1939" i="4"/>
  <c r="U1939" i="4"/>
  <c r="T1939" i="4"/>
  <c r="S1939" i="4"/>
  <c r="V1938" i="4"/>
  <c r="U1938" i="4"/>
  <c r="T1938" i="4"/>
  <c r="S1938" i="4"/>
  <c r="V1937" i="4"/>
  <c r="U1937" i="4"/>
  <c r="T1937" i="4"/>
  <c r="S1937" i="4"/>
  <c r="V1936" i="4"/>
  <c r="U1936" i="4"/>
  <c r="T1936" i="4"/>
  <c r="S1936" i="4"/>
  <c r="V1935" i="4"/>
  <c r="U1935" i="4"/>
  <c r="T1935" i="4"/>
  <c r="S1935" i="4"/>
  <c r="V1934" i="4"/>
  <c r="U1934" i="4"/>
  <c r="T1934" i="4"/>
  <c r="S1934" i="4"/>
  <c r="V1933" i="4"/>
  <c r="U1933" i="4"/>
  <c r="T1933" i="4"/>
  <c r="S1933" i="4"/>
  <c r="V1932" i="4"/>
  <c r="U1932" i="4"/>
  <c r="T1932" i="4"/>
  <c r="S1932" i="4"/>
  <c r="V1931" i="4"/>
  <c r="U1931" i="4"/>
  <c r="T1931" i="4"/>
  <c r="S1931" i="4"/>
  <c r="V1930" i="4"/>
  <c r="U1930" i="4"/>
  <c r="T1930" i="4"/>
  <c r="S1930" i="4"/>
  <c r="V1929" i="4"/>
  <c r="U1929" i="4"/>
  <c r="T1929" i="4"/>
  <c r="S1929" i="4"/>
  <c r="V1928" i="4"/>
  <c r="U1928" i="4"/>
  <c r="T1928" i="4"/>
  <c r="S1928" i="4"/>
  <c r="V1927" i="4"/>
  <c r="U1927" i="4"/>
  <c r="T1927" i="4"/>
  <c r="S1927" i="4"/>
  <c r="V1926" i="4"/>
  <c r="U1926" i="4"/>
  <c r="T1926" i="4"/>
  <c r="S1926" i="4"/>
  <c r="V1925" i="4"/>
  <c r="U1925" i="4"/>
  <c r="T1925" i="4"/>
  <c r="S1925" i="4"/>
  <c r="V1924" i="4"/>
  <c r="U1924" i="4"/>
  <c r="T1924" i="4"/>
  <c r="S1924" i="4"/>
  <c r="V1923" i="4"/>
  <c r="U1923" i="4"/>
  <c r="T1923" i="4"/>
  <c r="S1923" i="4"/>
  <c r="V1922" i="4"/>
  <c r="U1922" i="4"/>
  <c r="T1922" i="4"/>
  <c r="S1922" i="4"/>
  <c r="V1921" i="4"/>
  <c r="U1921" i="4"/>
  <c r="T1921" i="4"/>
  <c r="S1921" i="4"/>
  <c r="V1920" i="4"/>
  <c r="U1920" i="4"/>
  <c r="T1920" i="4"/>
  <c r="S1920" i="4"/>
  <c r="V1919" i="4"/>
  <c r="U1919" i="4"/>
  <c r="T1919" i="4"/>
  <c r="S1919" i="4"/>
  <c r="V1918" i="4"/>
  <c r="U1918" i="4"/>
  <c r="T1918" i="4"/>
  <c r="S1918" i="4"/>
  <c r="V1917" i="4"/>
  <c r="U1917" i="4"/>
  <c r="T1917" i="4"/>
  <c r="S1917" i="4"/>
  <c r="V1916" i="4"/>
  <c r="U1916" i="4"/>
  <c r="T1916" i="4"/>
  <c r="S1916" i="4"/>
  <c r="V1915" i="4"/>
  <c r="U1915" i="4"/>
  <c r="T1915" i="4"/>
  <c r="S1915" i="4"/>
  <c r="V1914" i="4"/>
  <c r="U1914" i="4"/>
  <c r="T1914" i="4"/>
  <c r="S1914" i="4"/>
  <c r="V1913" i="4"/>
  <c r="U1913" i="4"/>
  <c r="T1913" i="4"/>
  <c r="S1913" i="4"/>
  <c r="V1912" i="4"/>
  <c r="U1912" i="4"/>
  <c r="T1912" i="4"/>
  <c r="S1912" i="4"/>
  <c r="V1911" i="4"/>
  <c r="U1911" i="4"/>
  <c r="T1911" i="4"/>
  <c r="S1911" i="4"/>
  <c r="V1910" i="4"/>
  <c r="U1910" i="4"/>
  <c r="T1910" i="4"/>
  <c r="S1910" i="4"/>
  <c r="V1909" i="4"/>
  <c r="U1909" i="4"/>
  <c r="T1909" i="4"/>
  <c r="S1909" i="4"/>
  <c r="V1908" i="4"/>
  <c r="U1908" i="4"/>
  <c r="T1908" i="4"/>
  <c r="S1908" i="4"/>
  <c r="V1907" i="4"/>
  <c r="U1907" i="4"/>
  <c r="T1907" i="4"/>
  <c r="S1907" i="4"/>
  <c r="V1906" i="4"/>
  <c r="U1906" i="4"/>
  <c r="T1906" i="4"/>
  <c r="S1906" i="4"/>
  <c r="V1905" i="4"/>
  <c r="U1905" i="4"/>
  <c r="T1905" i="4"/>
  <c r="S1905" i="4"/>
  <c r="V1904" i="4"/>
  <c r="U1904" i="4"/>
  <c r="T1904" i="4"/>
  <c r="S1904" i="4"/>
  <c r="V1903" i="4"/>
  <c r="U1903" i="4"/>
  <c r="T1903" i="4"/>
  <c r="S1903" i="4"/>
  <c r="V1902" i="4"/>
  <c r="U1902" i="4"/>
  <c r="T1902" i="4"/>
  <c r="S1902" i="4"/>
  <c r="V1901" i="4"/>
  <c r="U1901" i="4"/>
  <c r="T1901" i="4"/>
  <c r="S1901" i="4"/>
  <c r="V1900" i="4"/>
  <c r="U1900" i="4"/>
  <c r="T1900" i="4"/>
  <c r="S1900" i="4"/>
  <c r="V1899" i="4"/>
  <c r="U1899" i="4"/>
  <c r="T1899" i="4"/>
  <c r="S1899" i="4"/>
  <c r="V1898" i="4"/>
  <c r="U1898" i="4"/>
  <c r="T1898" i="4"/>
  <c r="S1898" i="4"/>
  <c r="V1897" i="4"/>
  <c r="U1897" i="4"/>
  <c r="T1897" i="4"/>
  <c r="S1897" i="4"/>
  <c r="V1896" i="4"/>
  <c r="U1896" i="4"/>
  <c r="T1896" i="4"/>
  <c r="S1896" i="4"/>
  <c r="V1895" i="4"/>
  <c r="U1895" i="4"/>
  <c r="T1895" i="4"/>
  <c r="S1895" i="4"/>
  <c r="V1894" i="4"/>
  <c r="U1894" i="4"/>
  <c r="T1894" i="4"/>
  <c r="S1894" i="4"/>
  <c r="V1893" i="4"/>
  <c r="U1893" i="4"/>
  <c r="T1893" i="4"/>
  <c r="S1893" i="4"/>
  <c r="V1892" i="4"/>
  <c r="U1892" i="4"/>
  <c r="T1892" i="4"/>
  <c r="S1892" i="4"/>
  <c r="V1891" i="4"/>
  <c r="U1891" i="4"/>
  <c r="T1891" i="4"/>
  <c r="S1891" i="4"/>
  <c r="V1890" i="4"/>
  <c r="U1890" i="4"/>
  <c r="T1890" i="4"/>
  <c r="S1890" i="4"/>
  <c r="V1889" i="4"/>
  <c r="U1889" i="4"/>
  <c r="T1889" i="4"/>
  <c r="S1889" i="4"/>
  <c r="V1888" i="4"/>
  <c r="U1888" i="4"/>
  <c r="T1888" i="4"/>
  <c r="S1888" i="4"/>
  <c r="V1887" i="4"/>
  <c r="U1887" i="4"/>
  <c r="T1887" i="4"/>
  <c r="S1887" i="4"/>
  <c r="V1886" i="4"/>
  <c r="U1886" i="4"/>
  <c r="T1886" i="4"/>
  <c r="S1886" i="4"/>
  <c r="V1885" i="4"/>
  <c r="U1885" i="4"/>
  <c r="T1885" i="4"/>
  <c r="S1885" i="4"/>
  <c r="V1884" i="4"/>
  <c r="U1884" i="4"/>
  <c r="T1884" i="4"/>
  <c r="S1884" i="4"/>
  <c r="V1883" i="4"/>
  <c r="U1883" i="4"/>
  <c r="T1883" i="4"/>
  <c r="S1883" i="4"/>
  <c r="V1882" i="4"/>
  <c r="U1882" i="4"/>
  <c r="T1882" i="4"/>
  <c r="S1882" i="4"/>
  <c r="V1881" i="4"/>
  <c r="U1881" i="4"/>
  <c r="T1881" i="4"/>
  <c r="S1881" i="4"/>
  <c r="V1880" i="4"/>
  <c r="U1880" i="4"/>
  <c r="T1880" i="4"/>
  <c r="S1880" i="4"/>
  <c r="V1879" i="4"/>
  <c r="U1879" i="4"/>
  <c r="T1879" i="4"/>
  <c r="S1879" i="4"/>
  <c r="V1878" i="4"/>
  <c r="U1878" i="4"/>
  <c r="T1878" i="4"/>
  <c r="S1878" i="4"/>
  <c r="V1877" i="4"/>
  <c r="U1877" i="4"/>
  <c r="T1877" i="4"/>
  <c r="S1877" i="4"/>
  <c r="V1876" i="4"/>
  <c r="U1876" i="4"/>
  <c r="T1876" i="4"/>
  <c r="S1876" i="4"/>
  <c r="V1875" i="4"/>
  <c r="U1875" i="4"/>
  <c r="T1875" i="4"/>
  <c r="S1875" i="4"/>
  <c r="V1874" i="4"/>
  <c r="U1874" i="4"/>
  <c r="T1874" i="4"/>
  <c r="S1874" i="4"/>
  <c r="V1873" i="4"/>
  <c r="U1873" i="4"/>
  <c r="T1873" i="4"/>
  <c r="S1873" i="4"/>
  <c r="V1872" i="4"/>
  <c r="U1872" i="4"/>
  <c r="T1872" i="4"/>
  <c r="S1872" i="4"/>
  <c r="V1871" i="4"/>
  <c r="U1871" i="4"/>
  <c r="T1871" i="4"/>
  <c r="S1871" i="4"/>
  <c r="V1870" i="4"/>
  <c r="U1870" i="4"/>
  <c r="T1870" i="4"/>
  <c r="S1870" i="4"/>
  <c r="V1869" i="4"/>
  <c r="U1869" i="4"/>
  <c r="T1869" i="4"/>
  <c r="S1869" i="4"/>
  <c r="V1868" i="4"/>
  <c r="U1868" i="4"/>
  <c r="T1868" i="4"/>
  <c r="S1868" i="4"/>
  <c r="V1867" i="4"/>
  <c r="U1867" i="4"/>
  <c r="T1867" i="4"/>
  <c r="S1867" i="4"/>
  <c r="V1866" i="4"/>
  <c r="U1866" i="4"/>
  <c r="T1866" i="4"/>
  <c r="S1866" i="4"/>
  <c r="V1865" i="4"/>
  <c r="U1865" i="4"/>
  <c r="T1865" i="4"/>
  <c r="S1865" i="4"/>
  <c r="V1864" i="4"/>
  <c r="U1864" i="4"/>
  <c r="T1864" i="4"/>
  <c r="S1864" i="4"/>
  <c r="V1863" i="4"/>
  <c r="U1863" i="4"/>
  <c r="T1863" i="4"/>
  <c r="S1863" i="4"/>
  <c r="V1862" i="4"/>
  <c r="U1862" i="4"/>
  <c r="T1862" i="4"/>
  <c r="S1862" i="4"/>
  <c r="V1861" i="4"/>
  <c r="U1861" i="4"/>
  <c r="T1861" i="4"/>
  <c r="S1861" i="4"/>
  <c r="V1860" i="4"/>
  <c r="U1860" i="4"/>
  <c r="T1860" i="4"/>
  <c r="S1860" i="4"/>
  <c r="V1859" i="4"/>
  <c r="U1859" i="4"/>
  <c r="T1859" i="4"/>
  <c r="S1859" i="4"/>
  <c r="V1858" i="4"/>
  <c r="U1858" i="4"/>
  <c r="T1858" i="4"/>
  <c r="S1858" i="4"/>
  <c r="V1857" i="4"/>
  <c r="U1857" i="4"/>
  <c r="T1857" i="4"/>
  <c r="S1857" i="4"/>
  <c r="V1856" i="4"/>
  <c r="U1856" i="4"/>
  <c r="T1856" i="4"/>
  <c r="S1856" i="4"/>
  <c r="V1855" i="4"/>
  <c r="U1855" i="4"/>
  <c r="T1855" i="4"/>
  <c r="S1855" i="4"/>
  <c r="V1854" i="4"/>
  <c r="U1854" i="4"/>
  <c r="T1854" i="4"/>
  <c r="S1854" i="4"/>
  <c r="V1853" i="4"/>
  <c r="U1853" i="4"/>
  <c r="T1853" i="4"/>
  <c r="S1853" i="4"/>
  <c r="V1852" i="4"/>
  <c r="U1852" i="4"/>
  <c r="T1852" i="4"/>
  <c r="S1852" i="4"/>
  <c r="V1851" i="4"/>
  <c r="U1851" i="4"/>
  <c r="T1851" i="4"/>
  <c r="S1851" i="4"/>
  <c r="V1850" i="4"/>
  <c r="U1850" i="4"/>
  <c r="T1850" i="4"/>
  <c r="S1850" i="4"/>
  <c r="V1849" i="4"/>
  <c r="U1849" i="4"/>
  <c r="T1849" i="4"/>
  <c r="S1849" i="4"/>
  <c r="V1848" i="4"/>
  <c r="U1848" i="4"/>
  <c r="T1848" i="4"/>
  <c r="S1848" i="4"/>
  <c r="V1847" i="4"/>
  <c r="U1847" i="4"/>
  <c r="T1847" i="4"/>
  <c r="S1847" i="4"/>
  <c r="V1846" i="4"/>
  <c r="U1846" i="4"/>
  <c r="T1846" i="4"/>
  <c r="S1846" i="4"/>
  <c r="V1845" i="4"/>
  <c r="U1845" i="4"/>
  <c r="T1845" i="4"/>
  <c r="S1845" i="4"/>
  <c r="V1844" i="4"/>
  <c r="U1844" i="4"/>
  <c r="T1844" i="4"/>
  <c r="S1844" i="4"/>
  <c r="V1843" i="4"/>
  <c r="U1843" i="4"/>
  <c r="T1843" i="4"/>
  <c r="S1843" i="4"/>
  <c r="V1842" i="4"/>
  <c r="U1842" i="4"/>
  <c r="T1842" i="4"/>
  <c r="S1842" i="4"/>
  <c r="V1841" i="4"/>
  <c r="U1841" i="4"/>
  <c r="T1841" i="4"/>
  <c r="S1841" i="4"/>
  <c r="V1840" i="4"/>
  <c r="U1840" i="4"/>
  <c r="T1840" i="4"/>
  <c r="S1840" i="4"/>
  <c r="V1839" i="4"/>
  <c r="U1839" i="4"/>
  <c r="T1839" i="4"/>
  <c r="S1839" i="4"/>
  <c r="V1838" i="4"/>
  <c r="U1838" i="4"/>
  <c r="T1838" i="4"/>
  <c r="S1838" i="4"/>
  <c r="V1837" i="4"/>
  <c r="U1837" i="4"/>
  <c r="T1837" i="4"/>
  <c r="S1837" i="4"/>
  <c r="V1836" i="4"/>
  <c r="U1836" i="4"/>
  <c r="T1836" i="4"/>
  <c r="S1836" i="4"/>
  <c r="V1835" i="4"/>
  <c r="U1835" i="4"/>
  <c r="T1835" i="4"/>
  <c r="S1835" i="4"/>
  <c r="V1834" i="4"/>
  <c r="U1834" i="4"/>
  <c r="T1834" i="4"/>
  <c r="S1834" i="4"/>
  <c r="V1833" i="4"/>
  <c r="U1833" i="4"/>
  <c r="T1833" i="4"/>
  <c r="S1833" i="4"/>
  <c r="V1832" i="4"/>
  <c r="U1832" i="4"/>
  <c r="T1832" i="4"/>
  <c r="S1832" i="4"/>
  <c r="V1831" i="4"/>
  <c r="U1831" i="4"/>
  <c r="T1831" i="4"/>
  <c r="S1831" i="4"/>
  <c r="V1830" i="4"/>
  <c r="U1830" i="4"/>
  <c r="T1830" i="4"/>
  <c r="S1830" i="4"/>
  <c r="V1829" i="4"/>
  <c r="U1829" i="4"/>
  <c r="T1829" i="4"/>
  <c r="S1829" i="4"/>
  <c r="V1828" i="4"/>
  <c r="U1828" i="4"/>
  <c r="T1828" i="4"/>
  <c r="S1828" i="4"/>
  <c r="V1827" i="4"/>
  <c r="U1827" i="4"/>
  <c r="T1827" i="4"/>
  <c r="S1827" i="4"/>
  <c r="V1826" i="4"/>
  <c r="U1826" i="4"/>
  <c r="T1826" i="4"/>
  <c r="S1826" i="4"/>
  <c r="V1825" i="4"/>
  <c r="U1825" i="4"/>
  <c r="T1825" i="4"/>
  <c r="S1825" i="4"/>
  <c r="V1824" i="4"/>
  <c r="U1824" i="4"/>
  <c r="T1824" i="4"/>
  <c r="S1824" i="4"/>
  <c r="V1823" i="4"/>
  <c r="U1823" i="4"/>
  <c r="T1823" i="4"/>
  <c r="S1823" i="4"/>
  <c r="V1822" i="4"/>
  <c r="U1822" i="4"/>
  <c r="T1822" i="4"/>
  <c r="S1822" i="4"/>
  <c r="V1821" i="4"/>
  <c r="U1821" i="4"/>
  <c r="T1821" i="4"/>
  <c r="S1821" i="4"/>
  <c r="V1820" i="4"/>
  <c r="U1820" i="4"/>
  <c r="T1820" i="4"/>
  <c r="S1820" i="4"/>
  <c r="V1819" i="4"/>
  <c r="U1819" i="4"/>
  <c r="T1819" i="4"/>
  <c r="S1819" i="4"/>
  <c r="V1818" i="4"/>
  <c r="U1818" i="4"/>
  <c r="T1818" i="4"/>
  <c r="S1818" i="4"/>
  <c r="V1817" i="4"/>
  <c r="U1817" i="4"/>
  <c r="T1817" i="4"/>
  <c r="S1817" i="4"/>
  <c r="V1816" i="4"/>
  <c r="U1816" i="4"/>
  <c r="T1816" i="4"/>
  <c r="S1816" i="4"/>
  <c r="V1815" i="4"/>
  <c r="U1815" i="4"/>
  <c r="T1815" i="4"/>
  <c r="S1815" i="4"/>
  <c r="V1814" i="4"/>
  <c r="U1814" i="4"/>
  <c r="T1814" i="4"/>
  <c r="S1814" i="4"/>
  <c r="V1813" i="4"/>
  <c r="U1813" i="4"/>
  <c r="T1813" i="4"/>
  <c r="S1813" i="4"/>
  <c r="V1812" i="4"/>
  <c r="U1812" i="4"/>
  <c r="T1812" i="4"/>
  <c r="S1812" i="4"/>
  <c r="V1811" i="4"/>
  <c r="U1811" i="4"/>
  <c r="T1811" i="4"/>
  <c r="S1811" i="4"/>
  <c r="V1810" i="4"/>
  <c r="U1810" i="4"/>
  <c r="T1810" i="4"/>
  <c r="S1810" i="4"/>
  <c r="V1809" i="4"/>
  <c r="U1809" i="4"/>
  <c r="T1809" i="4"/>
  <c r="S1809" i="4"/>
  <c r="V1808" i="4"/>
  <c r="U1808" i="4"/>
  <c r="T1808" i="4"/>
  <c r="S1808" i="4"/>
  <c r="V1807" i="4"/>
  <c r="U1807" i="4"/>
  <c r="T1807" i="4"/>
  <c r="S1807" i="4"/>
  <c r="V1806" i="4"/>
  <c r="U1806" i="4"/>
  <c r="T1806" i="4"/>
  <c r="S1806" i="4"/>
  <c r="V1805" i="4"/>
  <c r="U1805" i="4"/>
  <c r="T1805" i="4"/>
  <c r="S1805" i="4"/>
  <c r="V1804" i="4"/>
  <c r="U1804" i="4"/>
  <c r="T1804" i="4"/>
  <c r="S1804" i="4"/>
  <c r="V1803" i="4"/>
  <c r="U1803" i="4"/>
  <c r="T1803" i="4"/>
  <c r="S1803" i="4"/>
  <c r="V1802" i="4"/>
  <c r="U1802" i="4"/>
  <c r="T1802" i="4"/>
  <c r="S1802" i="4"/>
  <c r="V1801" i="4"/>
  <c r="U1801" i="4"/>
  <c r="T1801" i="4"/>
  <c r="S1801" i="4"/>
  <c r="V1800" i="4"/>
  <c r="U1800" i="4"/>
  <c r="T1800" i="4"/>
  <c r="S1800" i="4"/>
  <c r="V1799" i="4"/>
  <c r="U1799" i="4"/>
  <c r="T1799" i="4"/>
  <c r="S1799" i="4"/>
  <c r="V1798" i="4"/>
  <c r="U1798" i="4"/>
  <c r="T1798" i="4"/>
  <c r="S1798" i="4"/>
  <c r="V1797" i="4"/>
  <c r="U1797" i="4"/>
  <c r="T1797" i="4"/>
  <c r="S1797" i="4"/>
  <c r="V1796" i="4"/>
  <c r="U1796" i="4"/>
  <c r="T1796" i="4"/>
  <c r="S1796" i="4"/>
  <c r="V1795" i="4"/>
  <c r="U1795" i="4"/>
  <c r="T1795" i="4"/>
  <c r="S1795" i="4"/>
  <c r="V1794" i="4"/>
  <c r="U1794" i="4"/>
  <c r="T1794" i="4"/>
  <c r="S1794" i="4"/>
  <c r="V1793" i="4"/>
  <c r="U1793" i="4"/>
  <c r="T1793" i="4"/>
  <c r="S1793" i="4"/>
  <c r="V1792" i="4"/>
  <c r="U1792" i="4"/>
  <c r="T1792" i="4"/>
  <c r="S1792" i="4"/>
  <c r="V1791" i="4"/>
  <c r="U1791" i="4"/>
  <c r="T1791" i="4"/>
  <c r="S1791" i="4"/>
  <c r="V1790" i="4"/>
  <c r="U1790" i="4"/>
  <c r="T1790" i="4"/>
  <c r="S1790" i="4"/>
  <c r="V1789" i="4"/>
  <c r="U1789" i="4"/>
  <c r="T1789" i="4"/>
  <c r="S1789" i="4"/>
  <c r="V1788" i="4"/>
  <c r="U1788" i="4"/>
  <c r="T1788" i="4"/>
  <c r="S1788" i="4"/>
  <c r="V1787" i="4"/>
  <c r="U1787" i="4"/>
  <c r="T1787" i="4"/>
  <c r="S1787" i="4"/>
  <c r="V1786" i="4"/>
  <c r="U1786" i="4"/>
  <c r="T1786" i="4"/>
  <c r="S1786" i="4"/>
  <c r="V1785" i="4"/>
  <c r="U1785" i="4"/>
  <c r="T1785" i="4"/>
  <c r="S1785" i="4"/>
  <c r="V1784" i="4"/>
  <c r="U1784" i="4"/>
  <c r="T1784" i="4"/>
  <c r="S1784" i="4"/>
  <c r="V1783" i="4"/>
  <c r="U1783" i="4"/>
  <c r="T1783" i="4"/>
  <c r="S1783" i="4"/>
  <c r="V1782" i="4"/>
  <c r="U1782" i="4"/>
  <c r="T1782" i="4"/>
  <c r="S1782" i="4"/>
  <c r="V1781" i="4"/>
  <c r="U1781" i="4"/>
  <c r="T1781" i="4"/>
  <c r="S1781" i="4"/>
  <c r="V1780" i="4"/>
  <c r="U1780" i="4"/>
  <c r="T1780" i="4"/>
  <c r="S1780" i="4"/>
  <c r="V1779" i="4"/>
  <c r="U1779" i="4"/>
  <c r="T1779" i="4"/>
  <c r="S1779" i="4"/>
  <c r="V1778" i="4"/>
  <c r="U1778" i="4"/>
  <c r="T1778" i="4"/>
  <c r="S1778" i="4"/>
  <c r="V1777" i="4"/>
  <c r="U1777" i="4"/>
  <c r="T1777" i="4"/>
  <c r="S1777" i="4"/>
  <c r="V1776" i="4"/>
  <c r="U1776" i="4"/>
  <c r="T1776" i="4"/>
  <c r="S1776" i="4"/>
  <c r="V1775" i="4"/>
  <c r="U1775" i="4"/>
  <c r="T1775" i="4"/>
  <c r="S1775" i="4"/>
  <c r="V1774" i="4"/>
  <c r="U1774" i="4"/>
  <c r="T1774" i="4"/>
  <c r="S1774" i="4"/>
  <c r="V1773" i="4"/>
  <c r="U1773" i="4"/>
  <c r="T1773" i="4"/>
  <c r="S1773" i="4"/>
  <c r="V1772" i="4"/>
  <c r="U1772" i="4"/>
  <c r="T1772" i="4"/>
  <c r="S1772" i="4"/>
  <c r="V1771" i="4"/>
  <c r="U1771" i="4"/>
  <c r="T1771" i="4"/>
  <c r="S1771" i="4"/>
  <c r="V1770" i="4"/>
  <c r="U1770" i="4"/>
  <c r="T1770" i="4"/>
  <c r="S1770" i="4"/>
  <c r="V1769" i="4"/>
  <c r="U1769" i="4"/>
  <c r="T1769" i="4"/>
  <c r="S1769" i="4"/>
  <c r="V1768" i="4"/>
  <c r="U1768" i="4"/>
  <c r="T1768" i="4"/>
  <c r="S1768" i="4"/>
  <c r="V1767" i="4"/>
  <c r="U1767" i="4"/>
  <c r="T1767" i="4"/>
  <c r="S1767" i="4"/>
  <c r="V1766" i="4"/>
  <c r="U1766" i="4"/>
  <c r="T1766" i="4"/>
  <c r="S1766" i="4"/>
  <c r="V1765" i="4"/>
  <c r="U1765" i="4"/>
  <c r="T1765" i="4"/>
  <c r="S1765" i="4"/>
  <c r="V1764" i="4"/>
  <c r="U1764" i="4"/>
  <c r="T1764" i="4"/>
  <c r="S1764" i="4"/>
  <c r="V1763" i="4"/>
  <c r="U1763" i="4"/>
  <c r="T1763" i="4"/>
  <c r="S1763" i="4"/>
  <c r="V1762" i="4"/>
  <c r="U1762" i="4"/>
  <c r="T1762" i="4"/>
  <c r="S1762" i="4"/>
  <c r="V1761" i="4"/>
  <c r="U1761" i="4"/>
  <c r="T1761" i="4"/>
  <c r="S1761" i="4"/>
  <c r="V1760" i="4"/>
  <c r="U1760" i="4"/>
  <c r="T1760" i="4"/>
  <c r="S1760" i="4"/>
  <c r="V1759" i="4"/>
  <c r="U1759" i="4"/>
  <c r="T1759" i="4"/>
  <c r="S1759" i="4"/>
  <c r="V1758" i="4"/>
  <c r="U1758" i="4"/>
  <c r="T1758" i="4"/>
  <c r="S1758" i="4"/>
  <c r="V1757" i="4"/>
  <c r="U1757" i="4"/>
  <c r="T1757" i="4"/>
  <c r="S1757" i="4"/>
  <c r="V1756" i="4"/>
  <c r="U1756" i="4"/>
  <c r="T1756" i="4"/>
  <c r="S1756" i="4"/>
  <c r="V1755" i="4"/>
  <c r="U1755" i="4"/>
  <c r="T1755" i="4"/>
  <c r="S1755" i="4"/>
  <c r="V1754" i="4"/>
  <c r="U1754" i="4"/>
  <c r="T1754" i="4"/>
  <c r="S1754" i="4"/>
  <c r="V1753" i="4"/>
  <c r="U1753" i="4"/>
  <c r="T1753" i="4"/>
  <c r="S1753" i="4"/>
  <c r="V1752" i="4"/>
  <c r="U1752" i="4"/>
  <c r="T1752" i="4"/>
  <c r="S1752" i="4"/>
  <c r="V1751" i="4"/>
  <c r="U1751" i="4"/>
  <c r="T1751" i="4"/>
  <c r="S1751" i="4"/>
  <c r="V1750" i="4"/>
  <c r="U1750" i="4"/>
  <c r="T1750" i="4"/>
  <c r="S1750" i="4"/>
  <c r="V1749" i="4"/>
  <c r="U1749" i="4"/>
  <c r="T1749" i="4"/>
  <c r="S1749" i="4"/>
  <c r="V1748" i="4"/>
  <c r="U1748" i="4"/>
  <c r="T1748" i="4"/>
  <c r="S1748" i="4"/>
  <c r="V1747" i="4"/>
  <c r="U1747" i="4"/>
  <c r="T1747" i="4"/>
  <c r="S1747" i="4"/>
  <c r="V1746" i="4"/>
  <c r="U1746" i="4"/>
  <c r="T1746" i="4"/>
  <c r="S1746" i="4"/>
  <c r="V1745" i="4"/>
  <c r="U1745" i="4"/>
  <c r="T1745" i="4"/>
  <c r="S1745" i="4"/>
  <c r="V1744" i="4"/>
  <c r="U1744" i="4"/>
  <c r="T1744" i="4"/>
  <c r="S1744" i="4"/>
  <c r="V1743" i="4"/>
  <c r="U1743" i="4"/>
  <c r="T1743" i="4"/>
  <c r="S1743" i="4"/>
  <c r="V1742" i="4"/>
  <c r="U1742" i="4"/>
  <c r="T1742" i="4"/>
  <c r="S1742" i="4"/>
  <c r="V1741" i="4"/>
  <c r="U1741" i="4"/>
  <c r="T1741" i="4"/>
  <c r="S1741" i="4"/>
  <c r="V1740" i="4"/>
  <c r="U1740" i="4"/>
  <c r="T1740" i="4"/>
  <c r="S1740" i="4"/>
  <c r="V1739" i="4"/>
  <c r="U1739" i="4"/>
  <c r="T1739" i="4"/>
  <c r="S1739" i="4"/>
  <c r="V1738" i="4"/>
  <c r="U1738" i="4"/>
  <c r="T1738" i="4"/>
  <c r="S1738" i="4"/>
  <c r="V1737" i="4"/>
  <c r="U1737" i="4"/>
  <c r="T1737" i="4"/>
  <c r="S1737" i="4"/>
  <c r="V1736" i="4"/>
  <c r="U1736" i="4"/>
  <c r="T1736" i="4"/>
  <c r="S1736" i="4"/>
  <c r="V1735" i="4"/>
  <c r="U1735" i="4"/>
  <c r="T1735" i="4"/>
  <c r="S1735" i="4"/>
  <c r="V1734" i="4"/>
  <c r="U1734" i="4"/>
  <c r="T1734" i="4"/>
  <c r="S1734" i="4"/>
  <c r="V1733" i="4"/>
  <c r="U1733" i="4"/>
  <c r="T1733" i="4"/>
  <c r="S1733" i="4"/>
  <c r="V1732" i="4"/>
  <c r="U1732" i="4"/>
  <c r="T1732" i="4"/>
  <c r="S1732" i="4"/>
  <c r="V1731" i="4"/>
  <c r="U1731" i="4"/>
  <c r="T1731" i="4"/>
  <c r="S1731" i="4"/>
  <c r="V1730" i="4"/>
  <c r="U1730" i="4"/>
  <c r="T1730" i="4"/>
  <c r="S1730" i="4"/>
  <c r="V1729" i="4"/>
  <c r="U1729" i="4"/>
  <c r="T1729" i="4"/>
  <c r="S1729" i="4"/>
  <c r="V1728" i="4"/>
  <c r="U1728" i="4"/>
  <c r="T1728" i="4"/>
  <c r="S1728" i="4"/>
  <c r="V1727" i="4"/>
  <c r="U1727" i="4"/>
  <c r="T1727" i="4"/>
  <c r="S1727" i="4"/>
  <c r="V1726" i="4"/>
  <c r="U1726" i="4"/>
  <c r="T1726" i="4"/>
  <c r="S1726" i="4"/>
  <c r="V1725" i="4"/>
  <c r="U1725" i="4"/>
  <c r="T1725" i="4"/>
  <c r="S1725" i="4"/>
  <c r="V1724" i="4"/>
  <c r="U1724" i="4"/>
  <c r="T1724" i="4"/>
  <c r="S1724" i="4"/>
  <c r="V1723" i="4"/>
  <c r="U1723" i="4"/>
  <c r="T1723" i="4"/>
  <c r="S1723" i="4"/>
  <c r="V1722" i="4"/>
  <c r="U1722" i="4"/>
  <c r="T1722" i="4"/>
  <c r="S1722" i="4"/>
  <c r="V1721" i="4"/>
  <c r="U1721" i="4"/>
  <c r="T1721" i="4"/>
  <c r="S1721" i="4"/>
  <c r="V1720" i="4"/>
  <c r="U1720" i="4"/>
  <c r="T1720" i="4"/>
  <c r="S1720" i="4"/>
  <c r="V1719" i="4"/>
  <c r="U1719" i="4"/>
  <c r="T1719" i="4"/>
  <c r="S1719" i="4"/>
  <c r="V1718" i="4"/>
  <c r="U1718" i="4"/>
  <c r="T1718" i="4"/>
  <c r="S1718" i="4"/>
  <c r="V1717" i="4"/>
  <c r="U1717" i="4"/>
  <c r="T1717" i="4"/>
  <c r="S1717" i="4"/>
  <c r="V1716" i="4"/>
  <c r="U1716" i="4"/>
  <c r="T1716" i="4"/>
  <c r="S1716" i="4"/>
  <c r="V1715" i="4"/>
  <c r="U1715" i="4"/>
  <c r="T1715" i="4"/>
  <c r="S1715" i="4"/>
  <c r="V1714" i="4"/>
  <c r="U1714" i="4"/>
  <c r="T1714" i="4"/>
  <c r="S1714" i="4"/>
  <c r="V1713" i="4"/>
  <c r="U1713" i="4"/>
  <c r="T1713" i="4"/>
  <c r="S1713" i="4"/>
  <c r="V1712" i="4"/>
  <c r="U1712" i="4"/>
  <c r="T1712" i="4"/>
  <c r="S1712" i="4"/>
  <c r="V1711" i="4"/>
  <c r="U1711" i="4"/>
  <c r="T1711" i="4"/>
  <c r="S1711" i="4"/>
  <c r="V1710" i="4"/>
  <c r="U1710" i="4"/>
  <c r="T1710" i="4"/>
  <c r="S1710" i="4"/>
  <c r="V1709" i="4"/>
  <c r="U1709" i="4"/>
  <c r="T1709" i="4"/>
  <c r="S1709" i="4"/>
  <c r="V1708" i="4"/>
  <c r="U1708" i="4"/>
  <c r="T1708" i="4"/>
  <c r="S1708" i="4"/>
  <c r="V1707" i="4"/>
  <c r="U1707" i="4"/>
  <c r="T1707" i="4"/>
  <c r="S1707" i="4"/>
  <c r="V1706" i="4"/>
  <c r="U1706" i="4"/>
  <c r="T1706" i="4"/>
  <c r="S1706" i="4"/>
  <c r="V1705" i="4"/>
  <c r="U1705" i="4"/>
  <c r="T1705" i="4"/>
  <c r="S1705" i="4"/>
  <c r="V1704" i="4"/>
  <c r="U1704" i="4"/>
  <c r="T1704" i="4"/>
  <c r="S1704" i="4"/>
  <c r="V1703" i="4"/>
  <c r="U1703" i="4"/>
  <c r="T1703" i="4"/>
  <c r="S1703" i="4"/>
  <c r="V1702" i="4"/>
  <c r="U1702" i="4"/>
  <c r="T1702" i="4"/>
  <c r="S1702" i="4"/>
  <c r="V1701" i="4"/>
  <c r="U1701" i="4"/>
  <c r="T1701" i="4"/>
  <c r="S1701" i="4"/>
  <c r="V1700" i="4"/>
  <c r="U1700" i="4"/>
  <c r="T1700" i="4"/>
  <c r="S1700" i="4"/>
  <c r="V1699" i="4"/>
  <c r="U1699" i="4"/>
  <c r="T1699" i="4"/>
  <c r="S1699" i="4"/>
  <c r="V1698" i="4"/>
  <c r="U1698" i="4"/>
  <c r="T1698" i="4"/>
  <c r="S1698" i="4"/>
  <c r="V1697" i="4"/>
  <c r="U1697" i="4"/>
  <c r="T1697" i="4"/>
  <c r="S1697" i="4"/>
  <c r="V1696" i="4"/>
  <c r="U1696" i="4"/>
  <c r="T1696" i="4"/>
  <c r="S1696" i="4"/>
  <c r="V1695" i="4"/>
  <c r="U1695" i="4"/>
  <c r="T1695" i="4"/>
  <c r="S1695" i="4"/>
  <c r="V1694" i="4"/>
  <c r="U1694" i="4"/>
  <c r="T1694" i="4"/>
  <c r="S1694" i="4"/>
  <c r="V1693" i="4"/>
  <c r="U1693" i="4"/>
  <c r="T1693" i="4"/>
  <c r="S1693" i="4"/>
  <c r="V1692" i="4"/>
  <c r="U1692" i="4"/>
  <c r="T1692" i="4"/>
  <c r="S1692" i="4"/>
  <c r="V1691" i="4"/>
  <c r="U1691" i="4"/>
  <c r="T1691" i="4"/>
  <c r="S1691" i="4"/>
  <c r="V1690" i="4"/>
  <c r="U1690" i="4"/>
  <c r="T1690" i="4"/>
  <c r="S1690" i="4"/>
  <c r="V1689" i="4"/>
  <c r="U1689" i="4"/>
  <c r="T1689" i="4"/>
  <c r="S1689" i="4"/>
  <c r="V1688" i="4"/>
  <c r="U1688" i="4"/>
  <c r="T1688" i="4"/>
  <c r="S1688" i="4"/>
  <c r="V1687" i="4"/>
  <c r="U1687" i="4"/>
  <c r="T1687" i="4"/>
  <c r="S1687" i="4"/>
  <c r="V1686" i="4"/>
  <c r="U1686" i="4"/>
  <c r="T1686" i="4"/>
  <c r="S1686" i="4"/>
  <c r="V1685" i="4"/>
  <c r="U1685" i="4"/>
  <c r="T1685" i="4"/>
  <c r="S1685" i="4"/>
  <c r="V1684" i="4"/>
  <c r="U1684" i="4"/>
  <c r="T1684" i="4"/>
  <c r="S1684" i="4"/>
  <c r="V1683" i="4"/>
  <c r="U1683" i="4"/>
  <c r="T1683" i="4"/>
  <c r="S1683" i="4"/>
  <c r="V1682" i="4"/>
  <c r="U1682" i="4"/>
  <c r="T1682" i="4"/>
  <c r="S1682" i="4"/>
  <c r="V1681" i="4"/>
  <c r="U1681" i="4"/>
  <c r="T1681" i="4"/>
  <c r="S1681" i="4"/>
  <c r="V1680" i="4"/>
  <c r="U1680" i="4"/>
  <c r="T1680" i="4"/>
  <c r="S1680" i="4"/>
  <c r="V1679" i="4"/>
  <c r="U1679" i="4"/>
  <c r="T1679" i="4"/>
  <c r="S1679" i="4"/>
  <c r="V1678" i="4"/>
  <c r="U1678" i="4"/>
  <c r="T1678" i="4"/>
  <c r="S1678" i="4"/>
  <c r="V1677" i="4"/>
  <c r="U1677" i="4"/>
  <c r="T1677" i="4"/>
  <c r="S1677" i="4"/>
  <c r="V1676" i="4"/>
  <c r="U1676" i="4"/>
  <c r="T1676" i="4"/>
  <c r="S1676" i="4"/>
  <c r="V1675" i="4"/>
  <c r="U1675" i="4"/>
  <c r="T1675" i="4"/>
  <c r="S1675" i="4"/>
  <c r="V1674" i="4"/>
  <c r="U1674" i="4"/>
  <c r="T1674" i="4"/>
  <c r="S1674" i="4"/>
  <c r="V1673" i="4"/>
  <c r="U1673" i="4"/>
  <c r="T1673" i="4"/>
  <c r="S1673" i="4"/>
  <c r="V1672" i="4"/>
  <c r="U1672" i="4"/>
  <c r="T1672" i="4"/>
  <c r="S1672" i="4"/>
  <c r="V1671" i="4"/>
  <c r="U1671" i="4"/>
  <c r="T1671" i="4"/>
  <c r="S1671" i="4"/>
  <c r="V1670" i="4"/>
  <c r="U1670" i="4"/>
  <c r="T1670" i="4"/>
  <c r="S1670" i="4"/>
  <c r="V1669" i="4"/>
  <c r="U1669" i="4"/>
  <c r="T1669" i="4"/>
  <c r="S1669" i="4"/>
  <c r="V1668" i="4"/>
  <c r="U1668" i="4"/>
  <c r="T1668" i="4"/>
  <c r="S1668" i="4"/>
  <c r="V1667" i="4"/>
  <c r="U1667" i="4"/>
  <c r="T1667" i="4"/>
  <c r="S1667" i="4"/>
  <c r="V1666" i="4"/>
  <c r="U1666" i="4"/>
  <c r="T1666" i="4"/>
  <c r="S1666" i="4"/>
  <c r="V1665" i="4"/>
  <c r="U1665" i="4"/>
  <c r="T1665" i="4"/>
  <c r="S1665" i="4"/>
  <c r="V1664" i="4"/>
  <c r="U1664" i="4"/>
  <c r="T1664" i="4"/>
  <c r="S1664" i="4"/>
  <c r="V1663" i="4"/>
  <c r="U1663" i="4"/>
  <c r="T1663" i="4"/>
  <c r="S1663" i="4"/>
  <c r="V1662" i="4"/>
  <c r="U1662" i="4"/>
  <c r="T1662" i="4"/>
  <c r="S1662" i="4"/>
  <c r="V1661" i="4"/>
  <c r="U1661" i="4"/>
  <c r="T1661" i="4"/>
  <c r="S1661" i="4"/>
  <c r="V1660" i="4"/>
  <c r="U1660" i="4"/>
  <c r="T1660" i="4"/>
  <c r="S1660" i="4"/>
  <c r="V1659" i="4"/>
  <c r="U1659" i="4"/>
  <c r="T1659" i="4"/>
  <c r="S1659" i="4"/>
  <c r="V1658" i="4"/>
  <c r="U1658" i="4"/>
  <c r="T1658" i="4"/>
  <c r="S1658" i="4"/>
  <c r="V1657" i="4"/>
  <c r="U1657" i="4"/>
  <c r="T1657" i="4"/>
  <c r="S1657" i="4"/>
  <c r="V1656" i="4"/>
  <c r="U1656" i="4"/>
  <c r="T1656" i="4"/>
  <c r="S1656" i="4"/>
  <c r="V1655" i="4"/>
  <c r="U1655" i="4"/>
  <c r="T1655" i="4"/>
  <c r="S1655" i="4"/>
  <c r="V1654" i="4"/>
  <c r="U1654" i="4"/>
  <c r="T1654" i="4"/>
  <c r="S1654" i="4"/>
  <c r="V1653" i="4"/>
  <c r="U1653" i="4"/>
  <c r="T1653" i="4"/>
  <c r="S1653" i="4"/>
  <c r="V1652" i="4"/>
  <c r="U1652" i="4"/>
  <c r="T1652" i="4"/>
  <c r="S1652" i="4"/>
  <c r="V1651" i="4"/>
  <c r="U1651" i="4"/>
  <c r="T1651" i="4"/>
  <c r="S1651" i="4"/>
  <c r="V1650" i="4"/>
  <c r="U1650" i="4"/>
  <c r="T1650" i="4"/>
  <c r="S1650" i="4"/>
  <c r="V1649" i="4"/>
  <c r="U1649" i="4"/>
  <c r="T1649" i="4"/>
  <c r="S1649" i="4"/>
  <c r="V1648" i="4"/>
  <c r="U1648" i="4"/>
  <c r="T1648" i="4"/>
  <c r="S1648" i="4"/>
  <c r="V1647" i="4"/>
  <c r="U1647" i="4"/>
  <c r="T1647" i="4"/>
  <c r="S1647" i="4"/>
  <c r="V1646" i="4"/>
  <c r="U1646" i="4"/>
  <c r="T1646" i="4"/>
  <c r="S1646" i="4"/>
  <c r="V1645" i="4"/>
  <c r="U1645" i="4"/>
  <c r="T1645" i="4"/>
  <c r="S1645" i="4"/>
  <c r="V1644" i="4"/>
  <c r="U1644" i="4"/>
  <c r="T1644" i="4"/>
  <c r="S1644" i="4"/>
  <c r="V1643" i="4"/>
  <c r="U1643" i="4"/>
  <c r="T1643" i="4"/>
  <c r="S1643" i="4"/>
  <c r="V1642" i="4"/>
  <c r="U1642" i="4"/>
  <c r="T1642" i="4"/>
  <c r="S1642" i="4"/>
  <c r="V1641" i="4"/>
  <c r="U1641" i="4"/>
  <c r="T1641" i="4"/>
  <c r="S1641" i="4"/>
  <c r="V1640" i="4"/>
  <c r="U1640" i="4"/>
  <c r="T1640" i="4"/>
  <c r="S1640" i="4"/>
  <c r="V1639" i="4"/>
  <c r="U1639" i="4"/>
  <c r="T1639" i="4"/>
  <c r="S1639" i="4"/>
  <c r="V1638" i="4"/>
  <c r="U1638" i="4"/>
  <c r="T1638" i="4"/>
  <c r="S1638" i="4"/>
  <c r="V1637" i="4"/>
  <c r="U1637" i="4"/>
  <c r="T1637" i="4"/>
  <c r="S1637" i="4"/>
  <c r="V1636" i="4"/>
  <c r="U1636" i="4"/>
  <c r="T1636" i="4"/>
  <c r="S1636" i="4"/>
  <c r="V1635" i="4"/>
  <c r="U1635" i="4"/>
  <c r="T1635" i="4"/>
  <c r="S1635" i="4"/>
  <c r="V1634" i="4"/>
  <c r="U1634" i="4"/>
  <c r="T1634" i="4"/>
  <c r="S1634" i="4"/>
  <c r="V1633" i="4"/>
  <c r="U1633" i="4"/>
  <c r="T1633" i="4"/>
  <c r="S1633" i="4"/>
  <c r="V1632" i="4"/>
  <c r="U1632" i="4"/>
  <c r="T1632" i="4"/>
  <c r="S1632" i="4"/>
  <c r="V1631" i="4"/>
  <c r="U1631" i="4"/>
  <c r="T1631" i="4"/>
  <c r="S1631" i="4"/>
  <c r="V1630" i="4"/>
  <c r="U1630" i="4"/>
  <c r="T1630" i="4"/>
  <c r="S1630" i="4"/>
  <c r="V1629" i="4"/>
  <c r="U1629" i="4"/>
  <c r="T1629" i="4"/>
  <c r="S1629" i="4"/>
  <c r="V1628" i="4"/>
  <c r="U1628" i="4"/>
  <c r="T1628" i="4"/>
  <c r="S1628" i="4"/>
  <c r="V1627" i="4"/>
  <c r="U1627" i="4"/>
  <c r="T1627" i="4"/>
  <c r="S1627" i="4"/>
  <c r="V1626" i="4"/>
  <c r="U1626" i="4"/>
  <c r="T1626" i="4"/>
  <c r="S1626" i="4"/>
  <c r="V1625" i="4"/>
  <c r="U1625" i="4"/>
  <c r="T1625" i="4"/>
  <c r="S1625" i="4"/>
  <c r="V1624" i="4"/>
  <c r="U1624" i="4"/>
  <c r="T1624" i="4"/>
  <c r="S1624" i="4"/>
  <c r="V1623" i="4"/>
  <c r="U1623" i="4"/>
  <c r="T1623" i="4"/>
  <c r="S1623" i="4"/>
  <c r="V1622" i="4"/>
  <c r="U1622" i="4"/>
  <c r="T1622" i="4"/>
  <c r="S1622" i="4"/>
  <c r="V1621" i="4"/>
  <c r="U1621" i="4"/>
  <c r="T1621" i="4"/>
  <c r="S1621" i="4"/>
  <c r="V1620" i="4"/>
  <c r="U1620" i="4"/>
  <c r="T1620" i="4"/>
  <c r="S1620" i="4"/>
  <c r="V1619" i="4"/>
  <c r="U1619" i="4"/>
  <c r="T1619" i="4"/>
  <c r="S1619" i="4"/>
  <c r="V1618" i="4"/>
  <c r="U1618" i="4"/>
  <c r="T1618" i="4"/>
  <c r="S1618" i="4"/>
  <c r="V1617" i="4"/>
  <c r="U1617" i="4"/>
  <c r="T1617" i="4"/>
  <c r="S1617" i="4"/>
  <c r="V1616" i="4"/>
  <c r="U1616" i="4"/>
  <c r="T1616" i="4"/>
  <c r="S1616" i="4"/>
  <c r="V1615" i="4"/>
  <c r="U1615" i="4"/>
  <c r="T1615" i="4"/>
  <c r="S1615" i="4"/>
  <c r="V1614" i="4"/>
  <c r="U1614" i="4"/>
  <c r="T1614" i="4"/>
  <c r="S1614" i="4"/>
  <c r="V1613" i="4"/>
  <c r="U1613" i="4"/>
  <c r="T1613" i="4"/>
  <c r="S1613" i="4"/>
  <c r="V1612" i="4"/>
  <c r="U1612" i="4"/>
  <c r="T1612" i="4"/>
  <c r="S1612" i="4"/>
  <c r="V1611" i="4"/>
  <c r="U1611" i="4"/>
  <c r="T1611" i="4"/>
  <c r="S1611" i="4"/>
  <c r="V1610" i="4"/>
  <c r="U1610" i="4"/>
  <c r="T1610" i="4"/>
  <c r="S1610" i="4"/>
  <c r="V1609" i="4"/>
  <c r="U1609" i="4"/>
  <c r="T1609" i="4"/>
  <c r="S1609" i="4"/>
  <c r="V1608" i="4"/>
  <c r="U1608" i="4"/>
  <c r="T1608" i="4"/>
  <c r="S1608" i="4"/>
  <c r="V1607" i="4"/>
  <c r="U1607" i="4"/>
  <c r="T1607" i="4"/>
  <c r="S1607" i="4"/>
  <c r="V1606" i="4"/>
  <c r="U1606" i="4"/>
  <c r="T1606" i="4"/>
  <c r="S1606" i="4"/>
  <c r="V1605" i="4"/>
  <c r="U1605" i="4"/>
  <c r="T1605" i="4"/>
  <c r="S1605" i="4"/>
  <c r="V1604" i="4"/>
  <c r="U1604" i="4"/>
  <c r="T1604" i="4"/>
  <c r="S1604" i="4"/>
  <c r="V1603" i="4"/>
  <c r="U1603" i="4"/>
  <c r="T1603" i="4"/>
  <c r="S1603" i="4"/>
  <c r="V1602" i="4"/>
  <c r="U1602" i="4"/>
  <c r="T1602" i="4"/>
  <c r="S1602" i="4"/>
  <c r="V1601" i="4"/>
  <c r="U1601" i="4"/>
  <c r="T1601" i="4"/>
  <c r="S1601" i="4"/>
  <c r="V1600" i="4"/>
  <c r="U1600" i="4"/>
  <c r="T1600" i="4"/>
  <c r="S1600" i="4"/>
  <c r="V1599" i="4"/>
  <c r="U1599" i="4"/>
  <c r="T1599" i="4"/>
  <c r="S1599" i="4"/>
  <c r="V1598" i="4"/>
  <c r="U1598" i="4"/>
  <c r="T1598" i="4"/>
  <c r="S1598" i="4"/>
  <c r="V1597" i="4"/>
  <c r="U1597" i="4"/>
  <c r="T1597" i="4"/>
  <c r="S1597" i="4"/>
  <c r="V1596" i="4"/>
  <c r="U1596" i="4"/>
  <c r="T1596" i="4"/>
  <c r="S1596" i="4"/>
  <c r="V1595" i="4"/>
  <c r="U1595" i="4"/>
  <c r="T1595" i="4"/>
  <c r="S1595" i="4"/>
  <c r="V1594" i="4"/>
  <c r="U1594" i="4"/>
  <c r="T1594" i="4"/>
  <c r="S1594" i="4"/>
  <c r="V1593" i="4"/>
  <c r="U1593" i="4"/>
  <c r="T1593" i="4"/>
  <c r="S1593" i="4"/>
  <c r="V1592" i="4"/>
  <c r="U1592" i="4"/>
  <c r="T1592" i="4"/>
  <c r="S1592" i="4"/>
  <c r="V1591" i="4"/>
  <c r="U1591" i="4"/>
  <c r="T1591" i="4"/>
  <c r="S1591" i="4"/>
  <c r="V1590" i="4"/>
  <c r="U1590" i="4"/>
  <c r="T1590" i="4"/>
  <c r="S1590" i="4"/>
  <c r="V1589" i="4"/>
  <c r="U1589" i="4"/>
  <c r="T1589" i="4"/>
  <c r="S1589" i="4"/>
  <c r="V1588" i="4"/>
  <c r="U1588" i="4"/>
  <c r="T1588" i="4"/>
  <c r="S1588" i="4"/>
  <c r="V1587" i="4"/>
  <c r="U1587" i="4"/>
  <c r="T1587" i="4"/>
  <c r="S1587" i="4"/>
  <c r="V1586" i="4"/>
  <c r="U1586" i="4"/>
  <c r="T1586" i="4"/>
  <c r="S1586" i="4"/>
  <c r="V1585" i="4"/>
  <c r="U1585" i="4"/>
  <c r="T1585" i="4"/>
  <c r="S1585" i="4"/>
  <c r="V1584" i="4"/>
  <c r="U1584" i="4"/>
  <c r="T1584" i="4"/>
  <c r="S1584" i="4"/>
  <c r="V1583" i="4"/>
  <c r="U1583" i="4"/>
  <c r="T1583" i="4"/>
  <c r="S1583" i="4"/>
  <c r="V1582" i="4"/>
  <c r="U1582" i="4"/>
  <c r="T1582" i="4"/>
  <c r="S1582" i="4"/>
  <c r="V1581" i="4"/>
  <c r="U1581" i="4"/>
  <c r="T1581" i="4"/>
  <c r="S1581" i="4"/>
  <c r="V1580" i="4"/>
  <c r="U1580" i="4"/>
  <c r="T1580" i="4"/>
  <c r="S1580" i="4"/>
  <c r="V1579" i="4"/>
  <c r="U1579" i="4"/>
  <c r="T1579" i="4"/>
  <c r="S1579" i="4"/>
  <c r="V1578" i="4"/>
  <c r="U1578" i="4"/>
  <c r="T1578" i="4"/>
  <c r="S1578" i="4"/>
  <c r="V1577" i="4"/>
  <c r="U1577" i="4"/>
  <c r="T1577" i="4"/>
  <c r="S1577" i="4"/>
  <c r="V1576" i="4"/>
  <c r="U1576" i="4"/>
  <c r="T1576" i="4"/>
  <c r="S1576" i="4"/>
  <c r="V1575" i="4"/>
  <c r="U1575" i="4"/>
  <c r="T1575" i="4"/>
  <c r="S1575" i="4"/>
  <c r="V1574" i="4"/>
  <c r="U1574" i="4"/>
  <c r="T1574" i="4"/>
  <c r="S1574" i="4"/>
  <c r="V1573" i="4"/>
  <c r="U1573" i="4"/>
  <c r="T1573" i="4"/>
  <c r="S1573" i="4"/>
  <c r="V1572" i="4"/>
  <c r="U1572" i="4"/>
  <c r="T1572" i="4"/>
  <c r="S1572" i="4"/>
  <c r="V1571" i="4"/>
  <c r="U1571" i="4"/>
  <c r="T1571" i="4"/>
  <c r="S1571" i="4"/>
  <c r="V1570" i="4"/>
  <c r="U1570" i="4"/>
  <c r="T1570" i="4"/>
  <c r="S1570" i="4"/>
  <c r="V1569" i="4"/>
  <c r="U1569" i="4"/>
  <c r="T1569" i="4"/>
  <c r="S1569" i="4"/>
  <c r="V1568" i="4"/>
  <c r="U1568" i="4"/>
  <c r="T1568" i="4"/>
  <c r="S1568" i="4"/>
  <c r="V1567" i="4"/>
  <c r="U1567" i="4"/>
  <c r="T1567" i="4"/>
  <c r="S1567" i="4"/>
  <c r="V1566" i="4"/>
  <c r="U1566" i="4"/>
  <c r="T1566" i="4"/>
  <c r="S1566" i="4"/>
  <c r="V1565" i="4"/>
  <c r="U1565" i="4"/>
  <c r="T1565" i="4"/>
  <c r="S1565" i="4"/>
  <c r="V1564" i="4"/>
  <c r="U1564" i="4"/>
  <c r="T1564" i="4"/>
  <c r="S1564" i="4"/>
  <c r="V1563" i="4"/>
  <c r="U1563" i="4"/>
  <c r="T1563" i="4"/>
  <c r="S1563" i="4"/>
  <c r="V1562" i="4"/>
  <c r="U1562" i="4"/>
  <c r="T1562" i="4"/>
  <c r="S1562" i="4"/>
  <c r="V1561" i="4"/>
  <c r="U1561" i="4"/>
  <c r="T1561" i="4"/>
  <c r="S1561" i="4"/>
  <c r="V1560" i="4"/>
  <c r="U1560" i="4"/>
  <c r="T1560" i="4"/>
  <c r="S1560" i="4"/>
  <c r="V1559" i="4"/>
  <c r="U1559" i="4"/>
  <c r="T1559" i="4"/>
  <c r="S1559" i="4"/>
  <c r="V1558" i="4"/>
  <c r="U1558" i="4"/>
  <c r="T1558" i="4"/>
  <c r="S1558" i="4"/>
  <c r="V1557" i="4"/>
  <c r="U1557" i="4"/>
  <c r="T1557" i="4"/>
  <c r="S1557" i="4"/>
  <c r="V1556" i="4"/>
  <c r="U1556" i="4"/>
  <c r="T1556" i="4"/>
  <c r="S1556" i="4"/>
  <c r="V1555" i="4"/>
  <c r="U1555" i="4"/>
  <c r="T1555" i="4"/>
  <c r="S1555" i="4"/>
  <c r="V1554" i="4"/>
  <c r="U1554" i="4"/>
  <c r="T1554" i="4"/>
  <c r="S1554" i="4"/>
  <c r="V1553" i="4"/>
  <c r="U1553" i="4"/>
  <c r="T1553" i="4"/>
  <c r="S1553" i="4"/>
  <c r="V1552" i="4"/>
  <c r="U1552" i="4"/>
  <c r="T1552" i="4"/>
  <c r="S1552" i="4"/>
  <c r="V1551" i="4"/>
  <c r="U1551" i="4"/>
  <c r="T1551" i="4"/>
  <c r="S1551" i="4"/>
  <c r="V1550" i="4"/>
  <c r="U1550" i="4"/>
  <c r="T1550" i="4"/>
  <c r="S1550" i="4"/>
  <c r="V1549" i="4"/>
  <c r="U1549" i="4"/>
  <c r="T1549" i="4"/>
  <c r="S1549" i="4"/>
  <c r="V1548" i="4"/>
  <c r="U1548" i="4"/>
  <c r="T1548" i="4"/>
  <c r="S1548" i="4"/>
  <c r="V1547" i="4"/>
  <c r="U1547" i="4"/>
  <c r="T1547" i="4"/>
  <c r="S1547" i="4"/>
  <c r="V1546" i="4"/>
  <c r="U1546" i="4"/>
  <c r="T1546" i="4"/>
  <c r="S1546" i="4"/>
  <c r="V1545" i="4"/>
  <c r="U1545" i="4"/>
  <c r="T1545" i="4"/>
  <c r="S1545" i="4"/>
  <c r="V1544" i="4"/>
  <c r="U1544" i="4"/>
  <c r="T1544" i="4"/>
  <c r="S1544" i="4"/>
  <c r="V1543" i="4"/>
  <c r="U1543" i="4"/>
  <c r="T1543" i="4"/>
  <c r="S1543" i="4"/>
  <c r="V1542" i="4"/>
  <c r="U1542" i="4"/>
  <c r="T1542" i="4"/>
  <c r="S1542" i="4"/>
  <c r="V1541" i="4"/>
  <c r="U1541" i="4"/>
  <c r="T1541" i="4"/>
  <c r="S1541" i="4"/>
  <c r="V1540" i="4"/>
  <c r="U1540" i="4"/>
  <c r="T1540" i="4"/>
  <c r="S1540" i="4"/>
  <c r="V1539" i="4"/>
  <c r="U1539" i="4"/>
  <c r="T1539" i="4"/>
  <c r="S1539" i="4"/>
  <c r="V1538" i="4"/>
  <c r="U1538" i="4"/>
  <c r="T1538" i="4"/>
  <c r="S1538" i="4"/>
  <c r="V1537" i="4"/>
  <c r="U1537" i="4"/>
  <c r="T1537" i="4"/>
  <c r="S1537" i="4"/>
  <c r="V1536" i="4"/>
  <c r="U1536" i="4"/>
  <c r="T1536" i="4"/>
  <c r="S1536" i="4"/>
  <c r="V1535" i="4"/>
  <c r="U1535" i="4"/>
  <c r="T1535" i="4"/>
  <c r="S1535" i="4"/>
  <c r="V1534" i="4"/>
  <c r="U1534" i="4"/>
  <c r="T1534" i="4"/>
  <c r="S1534" i="4"/>
  <c r="V1533" i="4"/>
  <c r="U1533" i="4"/>
  <c r="T1533" i="4"/>
  <c r="S1533" i="4"/>
  <c r="V1532" i="4"/>
  <c r="U1532" i="4"/>
  <c r="T1532" i="4"/>
  <c r="S1532" i="4"/>
  <c r="V1531" i="4"/>
  <c r="U1531" i="4"/>
  <c r="T1531" i="4"/>
  <c r="S1531" i="4"/>
  <c r="V1530" i="4"/>
  <c r="U1530" i="4"/>
  <c r="T1530" i="4"/>
  <c r="S1530" i="4"/>
  <c r="V1529" i="4"/>
  <c r="U1529" i="4"/>
  <c r="T1529" i="4"/>
  <c r="S1529" i="4"/>
  <c r="V1528" i="4"/>
  <c r="U1528" i="4"/>
  <c r="T1528" i="4"/>
  <c r="S1528" i="4"/>
  <c r="V1527" i="4"/>
  <c r="U1527" i="4"/>
  <c r="T1527" i="4"/>
  <c r="S1527" i="4"/>
  <c r="V1526" i="4"/>
  <c r="U1526" i="4"/>
  <c r="T1526" i="4"/>
  <c r="S1526" i="4"/>
  <c r="V1525" i="4"/>
  <c r="U1525" i="4"/>
  <c r="T1525" i="4"/>
  <c r="S1525" i="4"/>
  <c r="V1524" i="4"/>
  <c r="U1524" i="4"/>
  <c r="T1524" i="4"/>
  <c r="S1524" i="4"/>
  <c r="V1523" i="4"/>
  <c r="U1523" i="4"/>
  <c r="T1523" i="4"/>
  <c r="S1523" i="4"/>
  <c r="V1522" i="4"/>
  <c r="U1522" i="4"/>
  <c r="T1522" i="4"/>
  <c r="S1522" i="4"/>
  <c r="V1521" i="4"/>
  <c r="U1521" i="4"/>
  <c r="T1521" i="4"/>
  <c r="S1521" i="4"/>
  <c r="V1520" i="4"/>
  <c r="U1520" i="4"/>
  <c r="T1520" i="4"/>
  <c r="S1520" i="4"/>
  <c r="V1519" i="4"/>
  <c r="U1519" i="4"/>
  <c r="T1519" i="4"/>
  <c r="S1519" i="4"/>
  <c r="V1518" i="4"/>
  <c r="U1518" i="4"/>
  <c r="T1518" i="4"/>
  <c r="S1518" i="4"/>
  <c r="V1517" i="4"/>
  <c r="U1517" i="4"/>
  <c r="T1517" i="4"/>
  <c r="S1517" i="4"/>
  <c r="V1516" i="4"/>
  <c r="U1516" i="4"/>
  <c r="T1516" i="4"/>
  <c r="S1516" i="4"/>
  <c r="V1515" i="4"/>
  <c r="U1515" i="4"/>
  <c r="T1515" i="4"/>
  <c r="S1515" i="4"/>
  <c r="V1514" i="4"/>
  <c r="U1514" i="4"/>
  <c r="T1514" i="4"/>
  <c r="S1514" i="4"/>
  <c r="V1513" i="4"/>
  <c r="U1513" i="4"/>
  <c r="T1513" i="4"/>
  <c r="S1513" i="4"/>
  <c r="V1512" i="4"/>
  <c r="U1512" i="4"/>
  <c r="T1512" i="4"/>
  <c r="S1512" i="4"/>
  <c r="V1511" i="4"/>
  <c r="U1511" i="4"/>
  <c r="T1511" i="4"/>
  <c r="S1511" i="4"/>
  <c r="V1510" i="4"/>
  <c r="U1510" i="4"/>
  <c r="T1510" i="4"/>
  <c r="S1510" i="4"/>
  <c r="V1509" i="4"/>
  <c r="U1509" i="4"/>
  <c r="T1509" i="4"/>
  <c r="S1509" i="4"/>
  <c r="V1508" i="4"/>
  <c r="U1508" i="4"/>
  <c r="T1508" i="4"/>
  <c r="S1508" i="4"/>
  <c r="V1507" i="4"/>
  <c r="U1507" i="4"/>
  <c r="T1507" i="4"/>
  <c r="S1507" i="4"/>
  <c r="V1506" i="4"/>
  <c r="U1506" i="4"/>
  <c r="T1506" i="4"/>
  <c r="S1506" i="4"/>
  <c r="V1505" i="4"/>
  <c r="U1505" i="4"/>
  <c r="T1505" i="4"/>
  <c r="S1505" i="4"/>
  <c r="V1504" i="4"/>
  <c r="U1504" i="4"/>
  <c r="T1504" i="4"/>
  <c r="S1504" i="4"/>
  <c r="V1503" i="4"/>
  <c r="U1503" i="4"/>
  <c r="T1503" i="4"/>
  <c r="S1503" i="4"/>
  <c r="V1502" i="4"/>
  <c r="U1502" i="4"/>
  <c r="T1502" i="4"/>
  <c r="S1502" i="4"/>
  <c r="V1501" i="4"/>
  <c r="U1501" i="4"/>
  <c r="T1501" i="4"/>
  <c r="S1501" i="4"/>
  <c r="V1500" i="4"/>
  <c r="U1500" i="4"/>
  <c r="T1500" i="4"/>
  <c r="S1500" i="4"/>
  <c r="V1499" i="4"/>
  <c r="U1499" i="4"/>
  <c r="T1499" i="4"/>
  <c r="S1499" i="4"/>
  <c r="V1498" i="4"/>
  <c r="U1498" i="4"/>
  <c r="T1498" i="4"/>
  <c r="S1498" i="4"/>
  <c r="V1497" i="4"/>
  <c r="U1497" i="4"/>
  <c r="T1497" i="4"/>
  <c r="S1497" i="4"/>
  <c r="V1496" i="4"/>
  <c r="U1496" i="4"/>
  <c r="T1496" i="4"/>
  <c r="S1496" i="4"/>
  <c r="V1495" i="4"/>
  <c r="U1495" i="4"/>
  <c r="T1495" i="4"/>
  <c r="S1495" i="4"/>
  <c r="V1494" i="4"/>
  <c r="U1494" i="4"/>
  <c r="T1494" i="4"/>
  <c r="S1494" i="4"/>
  <c r="V1493" i="4"/>
  <c r="U1493" i="4"/>
  <c r="T1493" i="4"/>
  <c r="S1493" i="4"/>
  <c r="V1492" i="4"/>
  <c r="U1492" i="4"/>
  <c r="T1492" i="4"/>
  <c r="S1492" i="4"/>
  <c r="V1491" i="4"/>
  <c r="U1491" i="4"/>
  <c r="T1491" i="4"/>
  <c r="S1491" i="4"/>
  <c r="V1490" i="4"/>
  <c r="U1490" i="4"/>
  <c r="T1490" i="4"/>
  <c r="S1490" i="4"/>
  <c r="V1489" i="4"/>
  <c r="U1489" i="4"/>
  <c r="T1489" i="4"/>
  <c r="S1489" i="4"/>
  <c r="V1488" i="4"/>
  <c r="U1488" i="4"/>
  <c r="T1488" i="4"/>
  <c r="S1488" i="4"/>
  <c r="V1487" i="4"/>
  <c r="U1487" i="4"/>
  <c r="T1487" i="4"/>
  <c r="S1487" i="4"/>
  <c r="V1486" i="4"/>
  <c r="U1486" i="4"/>
  <c r="T1486" i="4"/>
  <c r="S1486" i="4"/>
  <c r="V1485" i="4"/>
  <c r="U1485" i="4"/>
  <c r="T1485" i="4"/>
  <c r="S1485" i="4"/>
  <c r="V1484" i="4"/>
  <c r="U1484" i="4"/>
  <c r="T1484" i="4"/>
  <c r="S1484" i="4"/>
  <c r="V1483" i="4"/>
  <c r="U1483" i="4"/>
  <c r="T1483" i="4"/>
  <c r="S1483" i="4"/>
  <c r="V1482" i="4"/>
  <c r="U1482" i="4"/>
  <c r="T1482" i="4"/>
  <c r="S1482" i="4"/>
  <c r="V1481" i="4"/>
  <c r="U1481" i="4"/>
  <c r="T1481" i="4"/>
  <c r="S1481" i="4"/>
  <c r="V1480" i="4"/>
  <c r="U1480" i="4"/>
  <c r="T1480" i="4"/>
  <c r="S1480" i="4"/>
  <c r="V1479" i="4"/>
  <c r="U1479" i="4"/>
  <c r="T1479" i="4"/>
  <c r="S1479" i="4"/>
  <c r="V1478" i="4"/>
  <c r="U1478" i="4"/>
  <c r="T1478" i="4"/>
  <c r="S1478" i="4"/>
  <c r="V1477" i="4"/>
  <c r="U1477" i="4"/>
  <c r="T1477" i="4"/>
  <c r="S1477" i="4"/>
  <c r="V1476" i="4"/>
  <c r="U1476" i="4"/>
  <c r="T1476" i="4"/>
  <c r="S1476" i="4"/>
  <c r="V1475" i="4"/>
  <c r="U1475" i="4"/>
  <c r="T1475" i="4"/>
  <c r="S1475" i="4"/>
  <c r="V1474" i="4"/>
  <c r="U1474" i="4"/>
  <c r="T1474" i="4"/>
  <c r="S1474" i="4"/>
  <c r="V1473" i="4"/>
  <c r="U1473" i="4"/>
  <c r="T1473" i="4"/>
  <c r="S1473" i="4"/>
  <c r="V1472" i="4"/>
  <c r="U1472" i="4"/>
  <c r="T1472" i="4"/>
  <c r="S1472" i="4"/>
  <c r="V1471" i="4"/>
  <c r="U1471" i="4"/>
  <c r="T1471" i="4"/>
  <c r="S1471" i="4"/>
  <c r="V1470" i="4"/>
  <c r="U1470" i="4"/>
  <c r="T1470" i="4"/>
  <c r="S1470" i="4"/>
  <c r="V1469" i="4"/>
  <c r="U1469" i="4"/>
  <c r="T1469" i="4"/>
  <c r="S1469" i="4"/>
  <c r="V1468" i="4"/>
  <c r="U1468" i="4"/>
  <c r="T1468" i="4"/>
  <c r="S1468" i="4"/>
  <c r="V1467" i="4"/>
  <c r="U1467" i="4"/>
  <c r="T1467" i="4"/>
  <c r="S1467" i="4"/>
  <c r="V1466" i="4"/>
  <c r="U1466" i="4"/>
  <c r="T1466" i="4"/>
  <c r="S1466" i="4"/>
  <c r="V1465" i="4"/>
  <c r="U1465" i="4"/>
  <c r="T1465" i="4"/>
  <c r="S1465" i="4"/>
  <c r="V1464" i="4"/>
  <c r="U1464" i="4"/>
  <c r="T1464" i="4"/>
  <c r="S1464" i="4"/>
  <c r="V1463" i="4"/>
  <c r="U1463" i="4"/>
  <c r="T1463" i="4"/>
  <c r="S1463" i="4"/>
  <c r="V1462" i="4"/>
  <c r="U1462" i="4"/>
  <c r="T1462" i="4"/>
  <c r="S1462" i="4"/>
  <c r="V1461" i="4"/>
  <c r="U1461" i="4"/>
  <c r="T1461" i="4"/>
  <c r="S1461" i="4"/>
  <c r="V1460" i="4"/>
  <c r="U1460" i="4"/>
  <c r="T1460" i="4"/>
  <c r="S1460" i="4"/>
  <c r="V1459" i="4"/>
  <c r="U1459" i="4"/>
  <c r="T1459" i="4"/>
  <c r="S1459" i="4"/>
  <c r="V1458" i="4"/>
  <c r="U1458" i="4"/>
  <c r="T1458" i="4"/>
  <c r="S1458" i="4"/>
  <c r="V1457" i="4"/>
  <c r="U1457" i="4"/>
  <c r="T1457" i="4"/>
  <c r="S1457" i="4"/>
  <c r="V1456" i="4"/>
  <c r="U1456" i="4"/>
  <c r="T1456" i="4"/>
  <c r="S1456" i="4"/>
  <c r="V1455" i="4"/>
  <c r="U1455" i="4"/>
  <c r="T1455" i="4"/>
  <c r="S1455" i="4"/>
  <c r="V1454" i="4"/>
  <c r="U1454" i="4"/>
  <c r="T1454" i="4"/>
  <c r="S1454" i="4"/>
  <c r="V1453" i="4"/>
  <c r="U1453" i="4"/>
  <c r="T1453" i="4"/>
  <c r="S1453" i="4"/>
  <c r="V1452" i="4"/>
  <c r="U1452" i="4"/>
  <c r="T1452" i="4"/>
  <c r="S1452" i="4"/>
  <c r="V1451" i="4"/>
  <c r="U1451" i="4"/>
  <c r="T1451" i="4"/>
  <c r="S1451" i="4"/>
  <c r="V1450" i="4"/>
  <c r="U1450" i="4"/>
  <c r="T1450" i="4"/>
  <c r="S1450" i="4"/>
  <c r="V1449" i="4"/>
  <c r="U1449" i="4"/>
  <c r="T1449" i="4"/>
  <c r="S1449" i="4"/>
  <c r="V1448" i="4"/>
  <c r="U1448" i="4"/>
  <c r="T1448" i="4"/>
  <c r="S1448" i="4"/>
  <c r="V1447" i="4"/>
  <c r="U1447" i="4"/>
  <c r="T1447" i="4"/>
  <c r="S1447" i="4"/>
  <c r="V1446" i="4"/>
  <c r="U1446" i="4"/>
  <c r="T1446" i="4"/>
  <c r="S1446" i="4"/>
  <c r="V1445" i="4"/>
  <c r="U1445" i="4"/>
  <c r="T1445" i="4"/>
  <c r="S1445" i="4"/>
  <c r="V1444" i="4"/>
  <c r="U1444" i="4"/>
  <c r="T1444" i="4"/>
  <c r="S1444" i="4"/>
  <c r="V1443" i="4"/>
  <c r="U1443" i="4"/>
  <c r="T1443" i="4"/>
  <c r="S1443" i="4"/>
  <c r="V1442" i="4"/>
  <c r="U1442" i="4"/>
  <c r="T1442" i="4"/>
  <c r="S1442" i="4"/>
  <c r="V1441" i="4"/>
  <c r="U1441" i="4"/>
  <c r="T1441" i="4"/>
  <c r="S1441" i="4"/>
  <c r="V1440" i="4"/>
  <c r="U1440" i="4"/>
  <c r="T1440" i="4"/>
  <c r="S1440" i="4"/>
  <c r="V1439" i="4"/>
  <c r="U1439" i="4"/>
  <c r="T1439" i="4"/>
  <c r="S1439" i="4"/>
  <c r="V1438" i="4"/>
  <c r="U1438" i="4"/>
  <c r="T1438" i="4"/>
  <c r="S1438" i="4"/>
  <c r="V1437" i="4"/>
  <c r="U1437" i="4"/>
  <c r="T1437" i="4"/>
  <c r="S1437" i="4"/>
  <c r="V1436" i="4"/>
  <c r="U1436" i="4"/>
  <c r="T1436" i="4"/>
  <c r="S1436" i="4"/>
  <c r="V1435" i="4"/>
  <c r="U1435" i="4"/>
  <c r="T1435" i="4"/>
  <c r="S1435" i="4"/>
  <c r="V1434" i="4"/>
  <c r="U1434" i="4"/>
  <c r="T1434" i="4"/>
  <c r="S1434" i="4"/>
  <c r="V1433" i="4"/>
  <c r="U1433" i="4"/>
  <c r="T1433" i="4"/>
  <c r="S1433" i="4"/>
  <c r="V1432" i="4"/>
  <c r="U1432" i="4"/>
  <c r="T1432" i="4"/>
  <c r="S1432" i="4"/>
  <c r="V1431" i="4"/>
  <c r="U1431" i="4"/>
  <c r="T1431" i="4"/>
  <c r="S1431" i="4"/>
  <c r="V1430" i="4"/>
  <c r="U1430" i="4"/>
  <c r="T1430" i="4"/>
  <c r="S1430" i="4"/>
  <c r="V1429" i="4"/>
  <c r="U1429" i="4"/>
  <c r="T1429" i="4"/>
  <c r="S1429" i="4"/>
  <c r="V1428" i="4"/>
  <c r="U1428" i="4"/>
  <c r="T1428" i="4"/>
  <c r="S1428" i="4"/>
  <c r="V1427" i="4"/>
  <c r="U1427" i="4"/>
  <c r="T1427" i="4"/>
  <c r="S1427" i="4"/>
  <c r="V1426" i="4"/>
  <c r="U1426" i="4"/>
  <c r="T1426" i="4"/>
  <c r="S1426" i="4"/>
  <c r="V1425" i="4"/>
  <c r="U1425" i="4"/>
  <c r="T1425" i="4"/>
  <c r="S1425" i="4"/>
  <c r="V1424" i="4"/>
  <c r="U1424" i="4"/>
  <c r="T1424" i="4"/>
  <c r="S1424" i="4"/>
  <c r="V1423" i="4"/>
  <c r="U1423" i="4"/>
  <c r="T1423" i="4"/>
  <c r="S1423" i="4"/>
  <c r="V1422" i="4"/>
  <c r="U1422" i="4"/>
  <c r="T1422" i="4"/>
  <c r="S1422" i="4"/>
  <c r="V1421" i="4"/>
  <c r="U1421" i="4"/>
  <c r="T1421" i="4"/>
  <c r="S1421" i="4"/>
  <c r="V1420" i="4"/>
  <c r="U1420" i="4"/>
  <c r="T1420" i="4"/>
  <c r="S1420" i="4"/>
  <c r="V1419" i="4"/>
  <c r="U1419" i="4"/>
  <c r="T1419" i="4"/>
  <c r="S1419" i="4"/>
  <c r="V1418" i="4"/>
  <c r="U1418" i="4"/>
  <c r="T1418" i="4"/>
  <c r="S1418" i="4"/>
  <c r="V1417" i="4"/>
  <c r="U1417" i="4"/>
  <c r="T1417" i="4"/>
  <c r="S1417" i="4"/>
  <c r="V1416" i="4"/>
  <c r="U1416" i="4"/>
  <c r="T1416" i="4"/>
  <c r="S1416" i="4"/>
  <c r="V1415" i="4"/>
  <c r="U1415" i="4"/>
  <c r="T1415" i="4"/>
  <c r="S1415" i="4"/>
  <c r="V1414" i="4"/>
  <c r="U1414" i="4"/>
  <c r="T1414" i="4"/>
  <c r="S1414" i="4"/>
  <c r="V1413" i="4"/>
  <c r="U1413" i="4"/>
  <c r="T1413" i="4"/>
  <c r="S1413" i="4"/>
  <c r="V1412" i="4"/>
  <c r="U1412" i="4"/>
  <c r="T1412" i="4"/>
  <c r="S1412" i="4"/>
  <c r="V1411" i="4"/>
  <c r="U1411" i="4"/>
  <c r="T1411" i="4"/>
  <c r="S1411" i="4"/>
  <c r="V1410" i="4"/>
  <c r="U1410" i="4"/>
  <c r="T1410" i="4"/>
  <c r="S1410" i="4"/>
  <c r="V1409" i="4"/>
  <c r="U1409" i="4"/>
  <c r="T1409" i="4"/>
  <c r="S1409" i="4"/>
  <c r="V1408" i="4"/>
  <c r="U1408" i="4"/>
  <c r="T1408" i="4"/>
  <c r="S1408" i="4"/>
  <c r="V1407" i="4"/>
  <c r="U1407" i="4"/>
  <c r="T1407" i="4"/>
  <c r="S1407" i="4"/>
  <c r="V1406" i="4"/>
  <c r="U1406" i="4"/>
  <c r="T1406" i="4"/>
  <c r="S1406" i="4"/>
  <c r="V1405" i="4"/>
  <c r="U1405" i="4"/>
  <c r="T1405" i="4"/>
  <c r="S1405" i="4"/>
  <c r="V1404" i="4"/>
  <c r="U1404" i="4"/>
  <c r="T1404" i="4"/>
  <c r="S1404" i="4"/>
  <c r="V1403" i="4"/>
  <c r="U1403" i="4"/>
  <c r="T1403" i="4"/>
  <c r="S1403" i="4"/>
  <c r="V1402" i="4"/>
  <c r="U1402" i="4"/>
  <c r="T1402" i="4"/>
  <c r="S1402" i="4"/>
  <c r="V1401" i="4"/>
  <c r="U1401" i="4"/>
  <c r="T1401" i="4"/>
  <c r="S1401" i="4"/>
  <c r="V1400" i="4"/>
  <c r="U1400" i="4"/>
  <c r="T1400" i="4"/>
  <c r="S1400" i="4"/>
  <c r="V1399" i="4"/>
  <c r="U1399" i="4"/>
  <c r="T1399" i="4"/>
  <c r="S1399" i="4"/>
  <c r="V1398" i="4"/>
  <c r="U1398" i="4"/>
  <c r="T1398" i="4"/>
  <c r="S1398" i="4"/>
  <c r="V1397" i="4"/>
  <c r="U1397" i="4"/>
  <c r="T1397" i="4"/>
  <c r="S1397" i="4"/>
  <c r="V1396" i="4"/>
  <c r="U1396" i="4"/>
  <c r="T1396" i="4"/>
  <c r="S1396" i="4"/>
  <c r="V1395" i="4"/>
  <c r="U1395" i="4"/>
  <c r="T1395" i="4"/>
  <c r="S1395" i="4"/>
  <c r="V1394" i="4"/>
  <c r="U1394" i="4"/>
  <c r="T1394" i="4"/>
  <c r="S1394" i="4"/>
  <c r="V1393" i="4"/>
  <c r="U1393" i="4"/>
  <c r="T1393" i="4"/>
  <c r="S1393" i="4"/>
  <c r="V1392" i="4"/>
  <c r="U1392" i="4"/>
  <c r="T1392" i="4"/>
  <c r="S1392" i="4"/>
  <c r="V1391" i="4"/>
  <c r="U1391" i="4"/>
  <c r="T1391" i="4"/>
  <c r="S1391" i="4"/>
  <c r="V1390" i="4"/>
  <c r="U1390" i="4"/>
  <c r="T1390" i="4"/>
  <c r="S1390" i="4"/>
  <c r="V1389" i="4"/>
  <c r="U1389" i="4"/>
  <c r="T1389" i="4"/>
  <c r="S1389" i="4"/>
  <c r="V1388" i="4"/>
  <c r="U1388" i="4"/>
  <c r="T1388" i="4"/>
  <c r="S1388" i="4"/>
  <c r="V1387" i="4"/>
  <c r="U1387" i="4"/>
  <c r="T1387" i="4"/>
  <c r="S1387" i="4"/>
  <c r="V1386" i="4"/>
  <c r="U1386" i="4"/>
  <c r="T1386" i="4"/>
  <c r="S1386" i="4"/>
  <c r="V1385" i="4"/>
  <c r="U1385" i="4"/>
  <c r="T1385" i="4"/>
  <c r="S1385" i="4"/>
  <c r="V1384" i="4"/>
  <c r="U1384" i="4"/>
  <c r="T1384" i="4"/>
  <c r="S1384" i="4"/>
  <c r="V1383" i="4"/>
  <c r="U1383" i="4"/>
  <c r="T1383" i="4"/>
  <c r="S1383" i="4"/>
  <c r="V1382" i="4"/>
  <c r="U1382" i="4"/>
  <c r="T1382" i="4"/>
  <c r="S1382" i="4"/>
  <c r="V1381" i="4"/>
  <c r="U1381" i="4"/>
  <c r="T1381" i="4"/>
  <c r="S1381" i="4"/>
  <c r="V1380" i="4"/>
  <c r="U1380" i="4"/>
  <c r="T1380" i="4"/>
  <c r="S1380" i="4"/>
  <c r="V1379" i="4"/>
  <c r="U1379" i="4"/>
  <c r="T1379" i="4"/>
  <c r="S1379" i="4"/>
  <c r="V1378" i="4"/>
  <c r="U1378" i="4"/>
  <c r="T1378" i="4"/>
  <c r="S1378" i="4"/>
  <c r="V1377" i="4"/>
  <c r="U1377" i="4"/>
  <c r="T1377" i="4"/>
  <c r="S1377" i="4"/>
  <c r="V1376" i="4"/>
  <c r="U1376" i="4"/>
  <c r="T1376" i="4"/>
  <c r="S1376" i="4"/>
  <c r="V1375" i="4"/>
  <c r="U1375" i="4"/>
  <c r="T1375" i="4"/>
  <c r="S1375" i="4"/>
  <c r="V1374" i="4"/>
  <c r="U1374" i="4"/>
  <c r="T1374" i="4"/>
  <c r="S1374" i="4"/>
  <c r="V1373" i="4"/>
  <c r="U1373" i="4"/>
  <c r="T1373" i="4"/>
  <c r="S1373" i="4"/>
  <c r="V1372" i="4"/>
  <c r="U1372" i="4"/>
  <c r="T1372" i="4"/>
  <c r="S1372" i="4"/>
  <c r="V1371" i="4"/>
  <c r="U1371" i="4"/>
  <c r="T1371" i="4"/>
  <c r="S1371" i="4"/>
  <c r="V1370" i="4"/>
  <c r="U1370" i="4"/>
  <c r="T1370" i="4"/>
  <c r="S1370" i="4"/>
  <c r="V1369" i="4"/>
  <c r="U1369" i="4"/>
  <c r="T1369" i="4"/>
  <c r="S1369" i="4"/>
  <c r="V1368" i="4"/>
  <c r="U1368" i="4"/>
  <c r="T1368" i="4"/>
  <c r="S1368" i="4"/>
  <c r="V1367" i="4"/>
  <c r="U1367" i="4"/>
  <c r="T1367" i="4"/>
  <c r="S1367" i="4"/>
  <c r="V1366" i="4"/>
  <c r="U1366" i="4"/>
  <c r="T1366" i="4"/>
  <c r="S1366" i="4"/>
  <c r="V1365" i="4"/>
  <c r="U1365" i="4"/>
  <c r="T1365" i="4"/>
  <c r="S1365" i="4"/>
  <c r="V1364" i="4"/>
  <c r="U1364" i="4"/>
  <c r="T1364" i="4"/>
  <c r="S1364" i="4"/>
  <c r="V1363" i="4"/>
  <c r="U1363" i="4"/>
  <c r="T1363" i="4"/>
  <c r="S1363" i="4"/>
  <c r="V1362" i="4"/>
  <c r="U1362" i="4"/>
  <c r="T1362" i="4"/>
  <c r="S1362" i="4"/>
  <c r="V1361" i="4"/>
  <c r="U1361" i="4"/>
  <c r="T1361" i="4"/>
  <c r="S1361" i="4"/>
  <c r="V1360" i="4"/>
  <c r="U1360" i="4"/>
  <c r="T1360" i="4"/>
  <c r="S1360" i="4"/>
  <c r="V1359" i="4"/>
  <c r="U1359" i="4"/>
  <c r="T1359" i="4"/>
  <c r="S1359" i="4"/>
  <c r="V1358" i="4"/>
  <c r="U1358" i="4"/>
  <c r="T1358" i="4"/>
  <c r="S1358" i="4"/>
  <c r="V1357" i="4"/>
  <c r="U1357" i="4"/>
  <c r="T1357" i="4"/>
  <c r="S1357" i="4"/>
  <c r="V1356" i="4"/>
  <c r="U1356" i="4"/>
  <c r="T1356" i="4"/>
  <c r="S1356" i="4"/>
  <c r="V1355" i="4"/>
  <c r="U1355" i="4"/>
  <c r="T1355" i="4"/>
  <c r="S1355" i="4"/>
  <c r="V1354" i="4"/>
  <c r="U1354" i="4"/>
  <c r="T1354" i="4"/>
  <c r="S1354" i="4"/>
  <c r="V1353" i="4"/>
  <c r="U1353" i="4"/>
  <c r="T1353" i="4"/>
  <c r="S1353" i="4"/>
  <c r="V1352" i="4"/>
  <c r="U1352" i="4"/>
  <c r="T1352" i="4"/>
  <c r="S1352" i="4"/>
  <c r="V1351" i="4"/>
  <c r="U1351" i="4"/>
  <c r="T1351" i="4"/>
  <c r="S1351" i="4"/>
  <c r="V1350" i="4"/>
  <c r="U1350" i="4"/>
  <c r="T1350" i="4"/>
  <c r="S1350" i="4"/>
  <c r="V1349" i="4"/>
  <c r="U1349" i="4"/>
  <c r="T1349" i="4"/>
  <c r="S1349" i="4"/>
  <c r="V1348" i="4"/>
  <c r="U1348" i="4"/>
  <c r="T1348" i="4"/>
  <c r="S1348" i="4"/>
  <c r="V1347" i="4"/>
  <c r="U1347" i="4"/>
  <c r="T1347" i="4"/>
  <c r="S1347" i="4"/>
  <c r="V1346" i="4"/>
  <c r="U1346" i="4"/>
  <c r="T1346" i="4"/>
  <c r="S1346" i="4"/>
  <c r="V1345" i="4"/>
  <c r="U1345" i="4"/>
  <c r="T1345" i="4"/>
  <c r="S1345" i="4"/>
  <c r="V1344" i="4"/>
  <c r="U1344" i="4"/>
  <c r="T1344" i="4"/>
  <c r="S1344" i="4"/>
  <c r="V1343" i="4"/>
  <c r="U1343" i="4"/>
  <c r="T1343" i="4"/>
  <c r="S1343" i="4"/>
  <c r="V1342" i="4"/>
  <c r="U1342" i="4"/>
  <c r="T1342" i="4"/>
  <c r="S1342" i="4"/>
  <c r="V1341" i="4"/>
  <c r="U1341" i="4"/>
  <c r="T1341" i="4"/>
  <c r="S1341" i="4"/>
  <c r="V1340" i="4"/>
  <c r="U1340" i="4"/>
  <c r="T1340" i="4"/>
  <c r="S1340" i="4"/>
  <c r="V1339" i="4"/>
  <c r="U1339" i="4"/>
  <c r="T1339" i="4"/>
  <c r="S1339" i="4"/>
  <c r="V1338" i="4"/>
  <c r="U1338" i="4"/>
  <c r="T1338" i="4"/>
  <c r="S1338" i="4"/>
  <c r="V1337" i="4"/>
  <c r="U1337" i="4"/>
  <c r="T1337" i="4"/>
  <c r="S1337" i="4"/>
  <c r="V1336" i="4"/>
  <c r="U1336" i="4"/>
  <c r="T1336" i="4"/>
  <c r="S1336" i="4"/>
  <c r="V1335" i="4"/>
  <c r="U1335" i="4"/>
  <c r="T1335" i="4"/>
  <c r="S1335" i="4"/>
  <c r="V1334" i="4"/>
  <c r="U1334" i="4"/>
  <c r="T1334" i="4"/>
  <c r="S1334" i="4"/>
  <c r="V1333" i="4"/>
  <c r="U1333" i="4"/>
  <c r="T1333" i="4"/>
  <c r="S1333" i="4"/>
  <c r="V1332" i="4"/>
  <c r="U1332" i="4"/>
  <c r="T1332" i="4"/>
  <c r="S1332" i="4"/>
  <c r="V1331" i="4"/>
  <c r="U1331" i="4"/>
  <c r="T1331" i="4"/>
  <c r="S1331" i="4"/>
  <c r="V1330" i="4"/>
  <c r="U1330" i="4"/>
  <c r="T1330" i="4"/>
  <c r="S1330" i="4"/>
  <c r="V1329" i="4"/>
  <c r="U1329" i="4"/>
  <c r="T1329" i="4"/>
  <c r="S1329" i="4"/>
  <c r="V1328" i="4"/>
  <c r="U1328" i="4"/>
  <c r="T1328" i="4"/>
  <c r="S1328" i="4"/>
  <c r="V1327" i="4"/>
  <c r="U1327" i="4"/>
  <c r="T1327" i="4"/>
  <c r="S1327" i="4"/>
  <c r="V1326" i="4"/>
  <c r="U1326" i="4"/>
  <c r="T1326" i="4"/>
  <c r="S1326" i="4"/>
  <c r="V1325" i="4"/>
  <c r="U1325" i="4"/>
  <c r="T1325" i="4"/>
  <c r="S1325" i="4"/>
  <c r="V1324" i="4"/>
  <c r="U1324" i="4"/>
  <c r="T1324" i="4"/>
  <c r="S1324" i="4"/>
  <c r="V1323" i="4"/>
  <c r="U1323" i="4"/>
  <c r="T1323" i="4"/>
  <c r="S1323" i="4"/>
  <c r="V1322" i="4"/>
  <c r="U1322" i="4"/>
  <c r="T1322" i="4"/>
  <c r="S1322" i="4"/>
  <c r="V1321" i="4"/>
  <c r="U1321" i="4"/>
  <c r="T1321" i="4"/>
  <c r="S1321" i="4"/>
  <c r="V1320" i="4"/>
  <c r="U1320" i="4"/>
  <c r="T1320" i="4"/>
  <c r="S1320" i="4"/>
  <c r="V1319" i="4"/>
  <c r="U1319" i="4"/>
  <c r="T1319" i="4"/>
  <c r="S1319" i="4"/>
  <c r="V1318" i="4"/>
  <c r="U1318" i="4"/>
  <c r="T1318" i="4"/>
  <c r="S1318" i="4"/>
  <c r="V1317" i="4"/>
  <c r="U1317" i="4"/>
  <c r="T1317" i="4"/>
  <c r="S1317" i="4"/>
  <c r="V1316" i="4"/>
  <c r="U1316" i="4"/>
  <c r="T1316" i="4"/>
  <c r="S1316" i="4"/>
  <c r="V1315" i="4"/>
  <c r="U1315" i="4"/>
  <c r="T1315" i="4"/>
  <c r="S1315" i="4"/>
  <c r="V1314" i="4"/>
  <c r="U1314" i="4"/>
  <c r="T1314" i="4"/>
  <c r="S1314" i="4"/>
  <c r="V1313" i="4"/>
  <c r="U1313" i="4"/>
  <c r="T1313" i="4"/>
  <c r="S1313" i="4"/>
  <c r="V1312" i="4"/>
  <c r="U1312" i="4"/>
  <c r="T1312" i="4"/>
  <c r="S1312" i="4"/>
  <c r="V1311" i="4"/>
  <c r="U1311" i="4"/>
  <c r="T1311" i="4"/>
  <c r="S1311" i="4"/>
  <c r="V1310" i="4"/>
  <c r="U1310" i="4"/>
  <c r="T1310" i="4"/>
  <c r="S1310" i="4"/>
  <c r="V1309" i="4"/>
  <c r="U1309" i="4"/>
  <c r="T1309" i="4"/>
  <c r="S1309" i="4"/>
  <c r="V1308" i="4"/>
  <c r="U1308" i="4"/>
  <c r="T1308" i="4"/>
  <c r="S1308" i="4"/>
  <c r="V1307" i="4"/>
  <c r="U1307" i="4"/>
  <c r="T1307" i="4"/>
  <c r="S1307" i="4"/>
  <c r="V1306" i="4"/>
  <c r="U1306" i="4"/>
  <c r="T1306" i="4"/>
  <c r="S1306" i="4"/>
  <c r="V1305" i="4"/>
  <c r="U1305" i="4"/>
  <c r="T1305" i="4"/>
  <c r="S1305" i="4"/>
  <c r="V1304" i="4"/>
  <c r="U1304" i="4"/>
  <c r="T1304" i="4"/>
  <c r="S1304" i="4"/>
  <c r="V1303" i="4"/>
  <c r="U1303" i="4"/>
  <c r="T1303" i="4"/>
  <c r="S1303" i="4"/>
  <c r="V1302" i="4"/>
  <c r="U1302" i="4"/>
  <c r="T1302" i="4"/>
  <c r="S1302" i="4"/>
  <c r="V1301" i="4"/>
  <c r="U1301" i="4"/>
  <c r="T1301" i="4"/>
  <c r="S1301" i="4"/>
  <c r="V1300" i="4"/>
  <c r="U1300" i="4"/>
  <c r="T1300" i="4"/>
  <c r="S1300" i="4"/>
  <c r="V1299" i="4"/>
  <c r="U1299" i="4"/>
  <c r="T1299" i="4"/>
  <c r="S1299" i="4"/>
  <c r="V1298" i="4"/>
  <c r="U1298" i="4"/>
  <c r="T1298" i="4"/>
  <c r="S1298" i="4"/>
  <c r="V1297" i="4"/>
  <c r="U1297" i="4"/>
  <c r="T1297" i="4"/>
  <c r="S1297" i="4"/>
  <c r="V1296" i="4"/>
  <c r="U1296" i="4"/>
  <c r="T1296" i="4"/>
  <c r="S1296" i="4"/>
  <c r="V1295" i="4"/>
  <c r="U1295" i="4"/>
  <c r="T1295" i="4"/>
  <c r="S1295" i="4"/>
  <c r="V1294" i="4"/>
  <c r="U1294" i="4"/>
  <c r="T1294" i="4"/>
  <c r="S1294" i="4"/>
  <c r="V1293" i="4"/>
  <c r="U1293" i="4"/>
  <c r="T1293" i="4"/>
  <c r="S1293" i="4"/>
  <c r="V1292" i="4"/>
  <c r="U1292" i="4"/>
  <c r="T1292" i="4"/>
  <c r="S1292" i="4"/>
  <c r="V1291" i="4"/>
  <c r="U1291" i="4"/>
  <c r="T1291" i="4"/>
  <c r="S1291" i="4"/>
  <c r="V1290" i="4"/>
  <c r="U1290" i="4"/>
  <c r="T1290" i="4"/>
  <c r="S1290" i="4"/>
  <c r="V1289" i="4"/>
  <c r="U1289" i="4"/>
  <c r="T1289" i="4"/>
  <c r="S1289" i="4"/>
  <c r="V1288" i="4"/>
  <c r="U1288" i="4"/>
  <c r="T1288" i="4"/>
  <c r="S1288" i="4"/>
  <c r="V1287" i="4"/>
  <c r="U1287" i="4"/>
  <c r="T1287" i="4"/>
  <c r="S1287" i="4"/>
  <c r="V1286" i="4"/>
  <c r="U1286" i="4"/>
  <c r="T1286" i="4"/>
  <c r="S1286" i="4"/>
  <c r="V1285" i="4"/>
  <c r="U1285" i="4"/>
  <c r="T1285" i="4"/>
  <c r="S1285" i="4"/>
  <c r="V1284" i="4"/>
  <c r="U1284" i="4"/>
  <c r="T1284" i="4"/>
  <c r="S1284" i="4"/>
  <c r="V1283" i="4"/>
  <c r="U1283" i="4"/>
  <c r="T1283" i="4"/>
  <c r="S1283" i="4"/>
  <c r="V1282" i="4"/>
  <c r="U1282" i="4"/>
  <c r="T1282" i="4"/>
  <c r="S1282" i="4"/>
  <c r="V1281" i="4"/>
  <c r="U1281" i="4"/>
  <c r="T1281" i="4"/>
  <c r="S1281" i="4"/>
  <c r="V1280" i="4"/>
  <c r="U1280" i="4"/>
  <c r="T1280" i="4"/>
  <c r="S1280" i="4"/>
  <c r="V1279" i="4"/>
  <c r="U1279" i="4"/>
  <c r="T1279" i="4"/>
  <c r="S1279" i="4"/>
  <c r="V1278" i="4"/>
  <c r="U1278" i="4"/>
  <c r="T1278" i="4"/>
  <c r="S1278" i="4"/>
  <c r="V1277" i="4"/>
  <c r="U1277" i="4"/>
  <c r="T1277" i="4"/>
  <c r="S1277" i="4"/>
  <c r="V1276" i="4"/>
  <c r="U1276" i="4"/>
  <c r="T1276" i="4"/>
  <c r="S1276" i="4"/>
  <c r="V1275" i="4"/>
  <c r="U1275" i="4"/>
  <c r="T1275" i="4"/>
  <c r="S1275" i="4"/>
  <c r="V1274" i="4"/>
  <c r="U1274" i="4"/>
  <c r="T1274" i="4"/>
  <c r="S1274" i="4"/>
  <c r="V1273" i="4"/>
  <c r="U1273" i="4"/>
  <c r="T1273" i="4"/>
  <c r="S1273" i="4"/>
  <c r="V1272" i="4"/>
  <c r="U1272" i="4"/>
  <c r="T1272" i="4"/>
  <c r="S1272" i="4"/>
  <c r="V1271" i="4"/>
  <c r="U1271" i="4"/>
  <c r="T1271" i="4"/>
  <c r="S1271" i="4"/>
  <c r="V1270" i="4"/>
  <c r="U1270" i="4"/>
  <c r="T1270" i="4"/>
  <c r="S1270" i="4"/>
  <c r="V1269" i="4"/>
  <c r="U1269" i="4"/>
  <c r="T1269" i="4"/>
  <c r="S1269" i="4"/>
  <c r="V1268" i="4"/>
  <c r="U1268" i="4"/>
  <c r="T1268" i="4"/>
  <c r="S1268" i="4"/>
  <c r="V1267" i="4"/>
  <c r="U1267" i="4"/>
  <c r="T1267" i="4"/>
  <c r="S1267" i="4"/>
  <c r="V1266" i="4"/>
  <c r="U1266" i="4"/>
  <c r="T1266" i="4"/>
  <c r="S1266" i="4"/>
  <c r="V1265" i="4"/>
  <c r="U1265" i="4"/>
  <c r="T1265" i="4"/>
  <c r="S1265" i="4"/>
  <c r="V1264" i="4"/>
  <c r="U1264" i="4"/>
  <c r="T1264" i="4"/>
  <c r="S1264" i="4"/>
  <c r="V1263" i="4"/>
  <c r="U1263" i="4"/>
  <c r="T1263" i="4"/>
  <c r="S1263" i="4"/>
  <c r="V1262" i="4"/>
  <c r="U1262" i="4"/>
  <c r="T1262" i="4"/>
  <c r="S1262" i="4"/>
  <c r="V1261" i="4"/>
  <c r="U1261" i="4"/>
  <c r="T1261" i="4"/>
  <c r="S1261" i="4"/>
  <c r="V1260" i="4"/>
  <c r="U1260" i="4"/>
  <c r="T1260" i="4"/>
  <c r="S1260" i="4"/>
  <c r="V1259" i="4"/>
  <c r="U1259" i="4"/>
  <c r="T1259" i="4"/>
  <c r="S1259" i="4"/>
  <c r="V1258" i="4"/>
  <c r="U1258" i="4"/>
  <c r="T1258" i="4"/>
  <c r="S1258" i="4"/>
  <c r="V1257" i="4"/>
  <c r="U1257" i="4"/>
  <c r="T1257" i="4"/>
  <c r="S1257" i="4"/>
  <c r="V1256" i="4"/>
  <c r="U1256" i="4"/>
  <c r="T1256" i="4"/>
  <c r="S1256" i="4"/>
  <c r="V1255" i="4"/>
  <c r="U1255" i="4"/>
  <c r="T1255" i="4"/>
  <c r="S1255" i="4"/>
  <c r="V1254" i="4"/>
  <c r="U1254" i="4"/>
  <c r="T1254" i="4"/>
  <c r="S1254" i="4"/>
  <c r="V1253" i="4"/>
  <c r="U1253" i="4"/>
  <c r="T1253" i="4"/>
  <c r="S1253" i="4"/>
  <c r="V1252" i="4"/>
  <c r="U1252" i="4"/>
  <c r="T1252" i="4"/>
  <c r="S1252" i="4"/>
  <c r="V1251" i="4"/>
  <c r="U1251" i="4"/>
  <c r="T1251" i="4"/>
  <c r="S1251" i="4"/>
  <c r="V1250" i="4"/>
  <c r="U1250" i="4"/>
  <c r="T1250" i="4"/>
  <c r="S1250" i="4"/>
  <c r="V1249" i="4"/>
  <c r="U1249" i="4"/>
  <c r="T1249" i="4"/>
  <c r="S1249" i="4"/>
  <c r="V1248" i="4"/>
  <c r="U1248" i="4"/>
  <c r="T1248" i="4"/>
  <c r="S1248" i="4"/>
  <c r="V1247" i="4"/>
  <c r="U1247" i="4"/>
  <c r="T1247" i="4"/>
  <c r="S1247" i="4"/>
  <c r="V1246" i="4"/>
  <c r="U1246" i="4"/>
  <c r="T1246" i="4"/>
  <c r="S1246" i="4"/>
  <c r="V1245" i="4"/>
  <c r="U1245" i="4"/>
  <c r="T1245" i="4"/>
  <c r="S1245" i="4"/>
  <c r="V1244" i="4"/>
  <c r="U1244" i="4"/>
  <c r="T1244" i="4"/>
  <c r="S1244" i="4"/>
  <c r="V1243" i="4"/>
  <c r="U1243" i="4"/>
  <c r="T1243" i="4"/>
  <c r="S1243" i="4"/>
  <c r="V1242" i="4"/>
  <c r="U1242" i="4"/>
  <c r="T1242" i="4"/>
  <c r="S1242" i="4"/>
  <c r="V1241" i="4"/>
  <c r="U1241" i="4"/>
  <c r="T1241" i="4"/>
  <c r="S1241" i="4"/>
  <c r="V1240" i="4"/>
  <c r="U1240" i="4"/>
  <c r="T1240" i="4"/>
  <c r="S1240" i="4"/>
  <c r="V1239" i="4"/>
  <c r="U1239" i="4"/>
  <c r="T1239" i="4"/>
  <c r="S1239" i="4"/>
  <c r="V1238" i="4"/>
  <c r="U1238" i="4"/>
  <c r="T1238" i="4"/>
  <c r="S1238" i="4"/>
  <c r="V1237" i="4"/>
  <c r="U1237" i="4"/>
  <c r="T1237" i="4"/>
  <c r="S1237" i="4"/>
  <c r="V1236" i="4"/>
  <c r="U1236" i="4"/>
  <c r="T1236" i="4"/>
  <c r="S1236" i="4"/>
  <c r="V1235" i="4"/>
  <c r="U1235" i="4"/>
  <c r="T1235" i="4"/>
  <c r="S1235" i="4"/>
  <c r="V1234" i="4"/>
  <c r="U1234" i="4"/>
  <c r="T1234" i="4"/>
  <c r="S1234" i="4"/>
  <c r="V1233" i="4"/>
  <c r="U1233" i="4"/>
  <c r="T1233" i="4"/>
  <c r="S1233" i="4"/>
  <c r="V1232" i="4"/>
  <c r="U1232" i="4"/>
  <c r="T1232" i="4"/>
  <c r="S1232" i="4"/>
  <c r="V1231" i="4"/>
  <c r="U1231" i="4"/>
  <c r="T1231" i="4"/>
  <c r="S1231" i="4"/>
  <c r="V1230" i="4"/>
  <c r="U1230" i="4"/>
  <c r="T1230" i="4"/>
  <c r="S1230" i="4"/>
  <c r="V1229" i="4"/>
  <c r="U1229" i="4"/>
  <c r="T1229" i="4"/>
  <c r="S1229" i="4"/>
  <c r="V1228" i="4"/>
  <c r="U1228" i="4"/>
  <c r="T1228" i="4"/>
  <c r="S1228" i="4"/>
  <c r="V1227" i="4"/>
  <c r="U1227" i="4"/>
  <c r="T1227" i="4"/>
  <c r="S1227" i="4"/>
  <c r="V1226" i="4"/>
  <c r="U1226" i="4"/>
  <c r="T1226" i="4"/>
  <c r="S1226" i="4"/>
  <c r="V1225" i="4"/>
  <c r="U1225" i="4"/>
  <c r="T1225" i="4"/>
  <c r="S1225" i="4"/>
  <c r="V1224" i="4"/>
  <c r="U1224" i="4"/>
  <c r="T1224" i="4"/>
  <c r="S1224" i="4"/>
  <c r="V1223" i="4"/>
  <c r="U1223" i="4"/>
  <c r="T1223" i="4"/>
  <c r="S1223" i="4"/>
  <c r="V1222" i="4"/>
  <c r="U1222" i="4"/>
  <c r="T1222" i="4"/>
  <c r="S1222" i="4"/>
  <c r="V1221" i="4"/>
  <c r="U1221" i="4"/>
  <c r="T1221" i="4"/>
  <c r="S1221" i="4"/>
  <c r="V1220" i="4"/>
  <c r="U1220" i="4"/>
  <c r="T1220" i="4"/>
  <c r="S1220" i="4"/>
  <c r="V1219" i="4"/>
  <c r="U1219" i="4"/>
  <c r="T1219" i="4"/>
  <c r="S1219" i="4"/>
  <c r="V1218" i="4"/>
  <c r="U1218" i="4"/>
  <c r="T1218" i="4"/>
  <c r="S1218" i="4"/>
  <c r="V1217" i="4"/>
  <c r="U1217" i="4"/>
  <c r="T1217" i="4"/>
  <c r="S1217" i="4"/>
  <c r="V1216" i="4"/>
  <c r="U1216" i="4"/>
  <c r="T1216" i="4"/>
  <c r="S1216" i="4"/>
  <c r="V1215" i="4"/>
  <c r="U1215" i="4"/>
  <c r="T1215" i="4"/>
  <c r="S1215" i="4"/>
  <c r="V1214" i="4"/>
  <c r="U1214" i="4"/>
  <c r="T1214" i="4"/>
  <c r="S1214" i="4"/>
  <c r="V1213" i="4"/>
  <c r="U1213" i="4"/>
  <c r="T1213" i="4"/>
  <c r="S1213" i="4"/>
  <c r="V1212" i="4"/>
  <c r="U1212" i="4"/>
  <c r="T1212" i="4"/>
  <c r="S1212" i="4"/>
  <c r="V1211" i="4"/>
  <c r="U1211" i="4"/>
  <c r="T1211" i="4"/>
  <c r="S1211" i="4"/>
  <c r="V1210" i="4"/>
  <c r="U1210" i="4"/>
  <c r="T1210" i="4"/>
  <c r="S1210" i="4"/>
  <c r="V1209" i="4"/>
  <c r="U1209" i="4"/>
  <c r="T1209" i="4"/>
  <c r="S1209" i="4"/>
  <c r="V1208" i="4"/>
  <c r="U1208" i="4"/>
  <c r="T1208" i="4"/>
  <c r="S1208" i="4"/>
  <c r="V1207" i="4"/>
  <c r="U1207" i="4"/>
  <c r="T1207" i="4"/>
  <c r="S1207" i="4"/>
  <c r="V1206" i="4"/>
  <c r="U1206" i="4"/>
  <c r="T1206" i="4"/>
  <c r="S1206" i="4"/>
  <c r="V1205" i="4"/>
  <c r="U1205" i="4"/>
  <c r="T1205" i="4"/>
  <c r="S1205" i="4"/>
  <c r="V1204" i="4"/>
  <c r="U1204" i="4"/>
  <c r="T1204" i="4"/>
  <c r="S1204" i="4"/>
  <c r="V1203" i="4"/>
  <c r="U1203" i="4"/>
  <c r="T1203" i="4"/>
  <c r="S1203" i="4"/>
  <c r="V1202" i="4"/>
  <c r="U1202" i="4"/>
  <c r="T1202" i="4"/>
  <c r="S1202" i="4"/>
  <c r="V1201" i="4"/>
  <c r="U1201" i="4"/>
  <c r="T1201" i="4"/>
  <c r="S1201" i="4"/>
  <c r="V1200" i="4"/>
  <c r="U1200" i="4"/>
  <c r="T1200" i="4"/>
  <c r="S1200" i="4"/>
  <c r="V1199" i="4"/>
  <c r="U1199" i="4"/>
  <c r="T1199" i="4"/>
  <c r="S1199" i="4"/>
  <c r="V1198" i="4"/>
  <c r="U1198" i="4"/>
  <c r="T1198" i="4"/>
  <c r="S1198" i="4"/>
  <c r="V1197" i="4"/>
  <c r="U1197" i="4"/>
  <c r="T1197" i="4"/>
  <c r="S1197" i="4"/>
  <c r="V1196" i="4"/>
  <c r="U1196" i="4"/>
  <c r="T1196" i="4"/>
  <c r="S1196" i="4"/>
  <c r="V1195" i="4"/>
  <c r="U1195" i="4"/>
  <c r="T1195" i="4"/>
  <c r="S1195" i="4"/>
  <c r="V1194" i="4"/>
  <c r="U1194" i="4"/>
  <c r="T1194" i="4"/>
  <c r="S1194" i="4"/>
  <c r="V1193" i="4"/>
  <c r="U1193" i="4"/>
  <c r="T1193" i="4"/>
  <c r="S1193" i="4"/>
  <c r="V1192" i="4"/>
  <c r="U1192" i="4"/>
  <c r="T1192" i="4"/>
  <c r="S1192" i="4"/>
  <c r="V1191" i="4"/>
  <c r="U1191" i="4"/>
  <c r="T1191" i="4"/>
  <c r="S1191" i="4"/>
  <c r="V1190" i="4"/>
  <c r="U1190" i="4"/>
  <c r="T1190" i="4"/>
  <c r="S1190" i="4"/>
  <c r="V1189" i="4"/>
  <c r="U1189" i="4"/>
  <c r="T1189" i="4"/>
  <c r="S1189" i="4"/>
  <c r="V1188" i="4"/>
  <c r="U1188" i="4"/>
  <c r="T1188" i="4"/>
  <c r="S1188" i="4"/>
  <c r="V1187" i="4"/>
  <c r="U1187" i="4"/>
  <c r="T1187" i="4"/>
  <c r="S1187" i="4"/>
  <c r="V1186" i="4"/>
  <c r="U1186" i="4"/>
  <c r="T1186" i="4"/>
  <c r="S1186" i="4"/>
  <c r="V1185" i="4"/>
  <c r="U1185" i="4"/>
  <c r="T1185" i="4"/>
  <c r="S1185" i="4"/>
  <c r="V1184" i="4"/>
  <c r="U1184" i="4"/>
  <c r="T1184" i="4"/>
  <c r="S1184" i="4"/>
  <c r="V1183" i="4"/>
  <c r="U1183" i="4"/>
  <c r="T1183" i="4"/>
  <c r="S1183" i="4"/>
  <c r="V1182" i="4"/>
  <c r="U1182" i="4"/>
  <c r="T1182" i="4"/>
  <c r="S1182" i="4"/>
  <c r="V1181" i="4"/>
  <c r="U1181" i="4"/>
  <c r="T1181" i="4"/>
  <c r="S1181" i="4"/>
  <c r="V1180" i="4"/>
  <c r="U1180" i="4"/>
  <c r="T1180" i="4"/>
  <c r="S1180" i="4"/>
  <c r="V1179" i="4"/>
  <c r="U1179" i="4"/>
  <c r="T1179" i="4"/>
  <c r="S1179" i="4"/>
  <c r="V1178" i="4"/>
  <c r="U1178" i="4"/>
  <c r="T1178" i="4"/>
  <c r="S1178" i="4"/>
  <c r="V1177" i="4"/>
  <c r="U1177" i="4"/>
  <c r="T1177" i="4"/>
  <c r="S1177" i="4"/>
  <c r="V1176" i="4"/>
  <c r="U1176" i="4"/>
  <c r="T1176" i="4"/>
  <c r="S1176" i="4"/>
  <c r="V1175" i="4"/>
  <c r="U1175" i="4"/>
  <c r="T1175" i="4"/>
  <c r="S1175" i="4"/>
  <c r="V1174" i="4"/>
  <c r="U1174" i="4"/>
  <c r="T1174" i="4"/>
  <c r="S1174" i="4"/>
  <c r="V1173" i="4"/>
  <c r="U1173" i="4"/>
  <c r="T1173" i="4"/>
  <c r="S1173" i="4"/>
  <c r="V1172" i="4"/>
  <c r="U1172" i="4"/>
  <c r="T1172" i="4"/>
  <c r="S1172" i="4"/>
  <c r="V1171" i="4"/>
  <c r="U1171" i="4"/>
  <c r="T1171" i="4"/>
  <c r="S1171" i="4"/>
  <c r="V1170" i="4"/>
  <c r="U1170" i="4"/>
  <c r="T1170" i="4"/>
  <c r="S1170" i="4"/>
  <c r="V1169" i="4"/>
  <c r="U1169" i="4"/>
  <c r="T1169" i="4"/>
  <c r="S1169" i="4"/>
  <c r="V1168" i="4"/>
  <c r="U1168" i="4"/>
  <c r="T1168" i="4"/>
  <c r="S1168" i="4"/>
  <c r="V1167" i="4"/>
  <c r="U1167" i="4"/>
  <c r="T1167" i="4"/>
  <c r="S1167" i="4"/>
  <c r="V1166" i="4"/>
  <c r="U1166" i="4"/>
  <c r="T1166" i="4"/>
  <c r="S1166" i="4"/>
  <c r="V1165" i="4"/>
  <c r="U1165" i="4"/>
  <c r="T1165" i="4"/>
  <c r="S1165" i="4"/>
  <c r="V1164" i="4"/>
  <c r="U1164" i="4"/>
  <c r="T1164" i="4"/>
  <c r="S1164" i="4"/>
  <c r="V1163" i="4"/>
  <c r="U1163" i="4"/>
  <c r="T1163" i="4"/>
  <c r="S1163" i="4"/>
  <c r="V1162" i="4"/>
  <c r="U1162" i="4"/>
  <c r="T1162" i="4"/>
  <c r="S1162" i="4"/>
  <c r="V1161" i="4"/>
  <c r="U1161" i="4"/>
  <c r="T1161" i="4"/>
  <c r="S1161" i="4"/>
  <c r="V1160" i="4"/>
  <c r="U1160" i="4"/>
  <c r="T1160" i="4"/>
  <c r="S1160" i="4"/>
  <c r="V1159" i="4"/>
  <c r="U1159" i="4"/>
  <c r="T1159" i="4"/>
  <c r="S1159" i="4"/>
  <c r="V1158" i="4"/>
  <c r="U1158" i="4"/>
  <c r="T1158" i="4"/>
  <c r="S1158" i="4"/>
  <c r="V1157" i="4"/>
  <c r="U1157" i="4"/>
  <c r="T1157" i="4"/>
  <c r="S1157" i="4"/>
  <c r="V1156" i="4"/>
  <c r="U1156" i="4"/>
  <c r="T1156" i="4"/>
  <c r="S1156" i="4"/>
  <c r="V1155" i="4"/>
  <c r="U1155" i="4"/>
  <c r="T1155" i="4"/>
  <c r="S1155" i="4"/>
  <c r="V1154" i="4"/>
  <c r="U1154" i="4"/>
  <c r="T1154" i="4"/>
  <c r="S1154" i="4"/>
  <c r="V1153" i="4"/>
  <c r="U1153" i="4"/>
  <c r="T1153" i="4"/>
  <c r="S1153" i="4"/>
  <c r="V1152" i="4"/>
  <c r="U1152" i="4"/>
  <c r="T1152" i="4"/>
  <c r="S1152" i="4"/>
  <c r="V1151" i="4"/>
  <c r="U1151" i="4"/>
  <c r="T1151" i="4"/>
  <c r="S1151" i="4"/>
  <c r="V1150" i="4"/>
  <c r="U1150" i="4"/>
  <c r="T1150" i="4"/>
  <c r="S1150" i="4"/>
  <c r="V1149" i="4"/>
  <c r="U1149" i="4"/>
  <c r="T1149" i="4"/>
  <c r="S1149" i="4"/>
  <c r="V1148" i="4"/>
  <c r="U1148" i="4"/>
  <c r="T1148" i="4"/>
  <c r="S1148" i="4"/>
  <c r="V1147" i="4"/>
  <c r="U1147" i="4"/>
  <c r="T1147" i="4"/>
  <c r="S1147" i="4"/>
  <c r="V1146" i="4"/>
  <c r="U1146" i="4"/>
  <c r="T1146" i="4"/>
  <c r="S1146" i="4"/>
  <c r="V1145" i="4"/>
  <c r="U1145" i="4"/>
  <c r="T1145" i="4"/>
  <c r="S1145" i="4"/>
  <c r="V1144" i="4"/>
  <c r="U1144" i="4"/>
  <c r="T1144" i="4"/>
  <c r="S1144" i="4"/>
  <c r="V1143" i="4"/>
  <c r="U1143" i="4"/>
  <c r="T1143" i="4"/>
  <c r="S1143" i="4"/>
  <c r="V1142" i="4"/>
  <c r="U1142" i="4"/>
  <c r="T1142" i="4"/>
  <c r="S1142" i="4"/>
  <c r="V1141" i="4"/>
  <c r="U1141" i="4"/>
  <c r="T1141" i="4"/>
  <c r="S1141" i="4"/>
  <c r="V1140" i="4"/>
  <c r="U1140" i="4"/>
  <c r="T1140" i="4"/>
  <c r="S1140" i="4"/>
  <c r="V1139" i="4"/>
  <c r="U1139" i="4"/>
  <c r="T1139" i="4"/>
  <c r="S1139" i="4"/>
  <c r="V1138" i="4"/>
  <c r="U1138" i="4"/>
  <c r="T1138" i="4"/>
  <c r="S1138" i="4"/>
  <c r="V1137" i="4"/>
  <c r="U1137" i="4"/>
  <c r="T1137" i="4"/>
  <c r="S1137" i="4"/>
  <c r="V1136" i="4"/>
  <c r="U1136" i="4"/>
  <c r="T1136" i="4"/>
  <c r="S1136" i="4"/>
  <c r="V1135" i="4"/>
  <c r="U1135" i="4"/>
  <c r="T1135" i="4"/>
  <c r="S1135" i="4"/>
  <c r="V1134" i="4"/>
  <c r="U1134" i="4"/>
  <c r="T1134" i="4"/>
  <c r="S1134" i="4"/>
  <c r="V1133" i="4"/>
  <c r="U1133" i="4"/>
  <c r="T1133" i="4"/>
  <c r="S1133" i="4"/>
  <c r="V1132" i="4"/>
  <c r="U1132" i="4"/>
  <c r="T1132" i="4"/>
  <c r="S1132" i="4"/>
  <c r="V1131" i="4"/>
  <c r="U1131" i="4"/>
  <c r="T1131" i="4"/>
  <c r="S1131" i="4"/>
  <c r="V1130" i="4"/>
  <c r="U1130" i="4"/>
  <c r="T1130" i="4"/>
  <c r="S1130" i="4"/>
  <c r="V1129" i="4"/>
  <c r="U1129" i="4"/>
  <c r="T1129" i="4"/>
  <c r="S1129" i="4"/>
  <c r="V1128" i="4"/>
  <c r="U1128" i="4"/>
  <c r="T1128" i="4"/>
  <c r="S1128" i="4"/>
  <c r="V1127" i="4"/>
  <c r="U1127" i="4"/>
  <c r="T1127" i="4"/>
  <c r="S1127" i="4"/>
  <c r="V1126" i="4"/>
  <c r="U1126" i="4"/>
  <c r="T1126" i="4"/>
  <c r="S1126" i="4"/>
  <c r="V1125" i="4"/>
  <c r="U1125" i="4"/>
  <c r="T1125" i="4"/>
  <c r="S1125" i="4"/>
  <c r="V1124" i="4"/>
  <c r="U1124" i="4"/>
  <c r="T1124" i="4"/>
  <c r="S1124" i="4"/>
  <c r="V1123" i="4"/>
  <c r="U1123" i="4"/>
  <c r="T1123" i="4"/>
  <c r="S1123" i="4"/>
  <c r="V1122" i="4"/>
  <c r="U1122" i="4"/>
  <c r="T1122" i="4"/>
  <c r="S1122" i="4"/>
  <c r="V1121" i="4"/>
  <c r="U1121" i="4"/>
  <c r="T1121" i="4"/>
  <c r="S1121" i="4"/>
  <c r="V1120" i="4"/>
  <c r="U1120" i="4"/>
  <c r="T1120" i="4"/>
  <c r="S1120" i="4"/>
  <c r="V1119" i="4"/>
  <c r="U1119" i="4"/>
  <c r="T1119" i="4"/>
  <c r="S1119" i="4"/>
  <c r="V1118" i="4"/>
  <c r="U1118" i="4"/>
  <c r="T1118" i="4"/>
  <c r="S1118" i="4"/>
  <c r="V1117" i="4"/>
  <c r="U1117" i="4"/>
  <c r="T1117" i="4"/>
  <c r="S1117" i="4"/>
  <c r="V1116" i="4"/>
  <c r="U1116" i="4"/>
  <c r="T1116" i="4"/>
  <c r="S1116" i="4"/>
  <c r="V1115" i="4"/>
  <c r="U1115" i="4"/>
  <c r="T1115" i="4"/>
  <c r="S1115" i="4"/>
  <c r="V1114" i="4"/>
  <c r="U1114" i="4"/>
  <c r="T1114" i="4"/>
  <c r="S1114" i="4"/>
  <c r="V1113" i="4"/>
  <c r="U1113" i="4"/>
  <c r="T1113" i="4"/>
  <c r="S1113" i="4"/>
  <c r="V1112" i="4"/>
  <c r="U1112" i="4"/>
  <c r="T1112" i="4"/>
  <c r="S1112" i="4"/>
  <c r="V1111" i="4"/>
  <c r="U1111" i="4"/>
  <c r="T1111" i="4"/>
  <c r="S1111" i="4"/>
  <c r="V1110" i="4"/>
  <c r="U1110" i="4"/>
  <c r="T1110" i="4"/>
  <c r="S1110" i="4"/>
  <c r="V1109" i="4"/>
  <c r="U1109" i="4"/>
  <c r="T1109" i="4"/>
  <c r="S1109" i="4"/>
  <c r="V1108" i="4"/>
  <c r="U1108" i="4"/>
  <c r="T1108" i="4"/>
  <c r="S1108" i="4"/>
  <c r="V1107" i="4"/>
  <c r="U1107" i="4"/>
  <c r="T1107" i="4"/>
  <c r="S1107" i="4"/>
  <c r="V1106" i="4"/>
  <c r="U1106" i="4"/>
  <c r="T1106" i="4"/>
  <c r="S1106" i="4"/>
  <c r="V1105" i="4"/>
  <c r="U1105" i="4"/>
  <c r="T1105" i="4"/>
  <c r="S1105" i="4"/>
  <c r="V1104" i="4"/>
  <c r="U1104" i="4"/>
  <c r="T1104" i="4"/>
  <c r="S1104" i="4"/>
  <c r="V1103" i="4"/>
  <c r="U1103" i="4"/>
  <c r="T1103" i="4"/>
  <c r="S1103" i="4"/>
  <c r="V1102" i="4"/>
  <c r="U1102" i="4"/>
  <c r="T1102" i="4"/>
  <c r="S1102" i="4"/>
  <c r="V1101" i="4"/>
  <c r="U1101" i="4"/>
  <c r="T1101" i="4"/>
  <c r="S1101" i="4"/>
  <c r="V1100" i="4"/>
  <c r="U1100" i="4"/>
  <c r="T1100" i="4"/>
  <c r="S1100" i="4"/>
  <c r="V1099" i="4"/>
  <c r="U1099" i="4"/>
  <c r="T1099" i="4"/>
  <c r="S1099" i="4"/>
  <c r="V1098" i="4"/>
  <c r="U1098" i="4"/>
  <c r="T1098" i="4"/>
  <c r="S1098" i="4"/>
  <c r="V1097" i="4"/>
  <c r="U1097" i="4"/>
  <c r="T1097" i="4"/>
  <c r="S1097" i="4"/>
  <c r="V1096" i="4"/>
  <c r="U1096" i="4"/>
  <c r="T1096" i="4"/>
  <c r="S1096" i="4"/>
  <c r="V1095" i="4"/>
  <c r="U1095" i="4"/>
  <c r="T1095" i="4"/>
  <c r="S1095" i="4"/>
  <c r="V1094" i="4"/>
  <c r="U1094" i="4"/>
  <c r="T1094" i="4"/>
  <c r="S1094" i="4"/>
  <c r="V1093" i="4"/>
  <c r="U1093" i="4"/>
  <c r="T1093" i="4"/>
  <c r="S1093" i="4"/>
  <c r="V1092" i="4"/>
  <c r="U1092" i="4"/>
  <c r="T1092" i="4"/>
  <c r="S1092" i="4"/>
  <c r="V1091" i="4"/>
  <c r="U1091" i="4"/>
  <c r="T1091" i="4"/>
  <c r="S1091" i="4"/>
  <c r="V1090" i="4"/>
  <c r="U1090" i="4"/>
  <c r="T1090" i="4"/>
  <c r="S1090" i="4"/>
  <c r="V1089" i="4"/>
  <c r="U1089" i="4"/>
  <c r="T1089" i="4"/>
  <c r="S1089" i="4"/>
  <c r="V1088" i="4"/>
  <c r="U1088" i="4"/>
  <c r="T1088" i="4"/>
  <c r="S1088" i="4"/>
  <c r="V1087" i="4"/>
  <c r="U1087" i="4"/>
  <c r="T1087" i="4"/>
  <c r="S1087" i="4"/>
  <c r="V1086" i="4"/>
  <c r="U1086" i="4"/>
  <c r="T1086" i="4"/>
  <c r="S1086" i="4"/>
  <c r="V1085" i="4"/>
  <c r="U1085" i="4"/>
  <c r="T1085" i="4"/>
  <c r="S1085" i="4"/>
  <c r="V1084" i="4"/>
  <c r="U1084" i="4"/>
  <c r="T1084" i="4"/>
  <c r="S1084" i="4"/>
  <c r="V1083" i="4"/>
  <c r="U1083" i="4"/>
  <c r="T1083" i="4"/>
  <c r="S1083" i="4"/>
  <c r="V1082" i="4"/>
  <c r="U1082" i="4"/>
  <c r="T1082" i="4"/>
  <c r="S1082" i="4"/>
  <c r="V1081" i="4"/>
  <c r="U1081" i="4"/>
  <c r="T1081" i="4"/>
  <c r="S1081" i="4"/>
  <c r="V1080" i="4"/>
  <c r="U1080" i="4"/>
  <c r="T1080" i="4"/>
  <c r="S1080" i="4"/>
  <c r="V1079" i="4"/>
  <c r="U1079" i="4"/>
  <c r="T1079" i="4"/>
  <c r="S1079" i="4"/>
  <c r="V1078" i="4"/>
  <c r="U1078" i="4"/>
  <c r="T1078" i="4"/>
  <c r="S1078" i="4"/>
  <c r="V1077" i="4"/>
  <c r="U1077" i="4"/>
  <c r="T1077" i="4"/>
  <c r="S1077" i="4"/>
  <c r="V1076" i="4"/>
  <c r="U1076" i="4"/>
  <c r="T1076" i="4"/>
  <c r="S1076" i="4"/>
  <c r="V1075" i="4"/>
  <c r="U1075" i="4"/>
  <c r="T1075" i="4"/>
  <c r="S1075" i="4"/>
  <c r="V1074" i="4"/>
  <c r="U1074" i="4"/>
  <c r="T1074" i="4"/>
  <c r="S1074" i="4"/>
  <c r="V1073" i="4"/>
  <c r="U1073" i="4"/>
  <c r="T1073" i="4"/>
  <c r="S1073" i="4"/>
  <c r="V1072" i="4"/>
  <c r="U1072" i="4"/>
  <c r="T1072" i="4"/>
  <c r="S1072" i="4"/>
  <c r="V1071" i="4"/>
  <c r="U1071" i="4"/>
  <c r="T1071" i="4"/>
  <c r="S1071" i="4"/>
  <c r="V1070" i="4"/>
  <c r="U1070" i="4"/>
  <c r="T1070" i="4"/>
  <c r="S1070" i="4"/>
  <c r="V1069" i="4"/>
  <c r="U1069" i="4"/>
  <c r="T1069" i="4"/>
  <c r="S1069" i="4"/>
  <c r="V1068" i="4"/>
  <c r="U1068" i="4"/>
  <c r="T1068" i="4"/>
  <c r="S1068" i="4"/>
  <c r="V1067" i="4"/>
  <c r="U1067" i="4"/>
  <c r="T1067" i="4"/>
  <c r="S1067" i="4"/>
  <c r="V1066" i="4"/>
  <c r="U1066" i="4"/>
  <c r="T1066" i="4"/>
  <c r="S1066" i="4"/>
  <c r="V1065" i="4"/>
  <c r="U1065" i="4"/>
  <c r="T1065" i="4"/>
  <c r="S1065" i="4"/>
  <c r="V1064" i="4"/>
  <c r="U1064" i="4"/>
  <c r="T1064" i="4"/>
  <c r="S1064" i="4"/>
  <c r="V1063" i="4"/>
  <c r="U1063" i="4"/>
  <c r="T1063" i="4"/>
  <c r="S1063" i="4"/>
  <c r="V1062" i="4"/>
  <c r="U1062" i="4"/>
  <c r="T1062" i="4"/>
  <c r="S1062" i="4"/>
  <c r="V1061" i="4"/>
  <c r="U1061" i="4"/>
  <c r="T1061" i="4"/>
  <c r="S1061" i="4"/>
  <c r="V1060" i="4"/>
  <c r="U1060" i="4"/>
  <c r="T1060" i="4"/>
  <c r="S1060" i="4"/>
  <c r="V1059" i="4"/>
  <c r="U1059" i="4"/>
  <c r="T1059" i="4"/>
  <c r="S1059" i="4"/>
  <c r="V1058" i="4"/>
  <c r="U1058" i="4"/>
  <c r="T1058" i="4"/>
  <c r="S1058" i="4"/>
  <c r="V1057" i="4"/>
  <c r="U1057" i="4"/>
  <c r="T1057" i="4"/>
  <c r="S1057" i="4"/>
  <c r="V1056" i="4"/>
  <c r="U1056" i="4"/>
  <c r="T1056" i="4"/>
  <c r="S1056" i="4"/>
  <c r="V1055" i="4"/>
  <c r="U1055" i="4"/>
  <c r="T1055" i="4"/>
  <c r="S1055" i="4"/>
  <c r="V1054" i="4"/>
  <c r="U1054" i="4"/>
  <c r="T1054" i="4"/>
  <c r="S1054" i="4"/>
  <c r="V1053" i="4"/>
  <c r="U1053" i="4"/>
  <c r="T1053" i="4"/>
  <c r="S1053" i="4"/>
  <c r="V1052" i="4"/>
  <c r="U1052" i="4"/>
  <c r="T1052" i="4"/>
  <c r="S1052" i="4"/>
  <c r="V1051" i="4"/>
  <c r="U1051" i="4"/>
  <c r="T1051" i="4"/>
  <c r="S1051" i="4"/>
  <c r="V1050" i="4"/>
  <c r="U1050" i="4"/>
  <c r="T1050" i="4"/>
  <c r="S1050" i="4"/>
  <c r="V1049" i="4"/>
  <c r="U1049" i="4"/>
  <c r="T1049" i="4"/>
  <c r="S1049" i="4"/>
  <c r="V1048" i="4"/>
  <c r="U1048" i="4"/>
  <c r="T1048" i="4"/>
  <c r="S1048" i="4"/>
  <c r="V1047" i="4"/>
  <c r="U1047" i="4"/>
  <c r="T1047" i="4"/>
  <c r="S1047" i="4"/>
  <c r="V1046" i="4"/>
  <c r="U1046" i="4"/>
  <c r="T1046" i="4"/>
  <c r="S1046" i="4"/>
  <c r="V1045" i="4"/>
  <c r="U1045" i="4"/>
  <c r="T1045" i="4"/>
  <c r="S1045" i="4"/>
  <c r="V1044" i="4"/>
  <c r="U1044" i="4"/>
  <c r="T1044" i="4"/>
  <c r="S1044" i="4"/>
  <c r="V1043" i="4"/>
  <c r="U1043" i="4"/>
  <c r="T1043" i="4"/>
  <c r="S1043" i="4"/>
  <c r="V1042" i="4"/>
  <c r="U1042" i="4"/>
  <c r="T1042" i="4"/>
  <c r="S1042" i="4"/>
  <c r="V1041" i="4"/>
  <c r="U1041" i="4"/>
  <c r="T1041" i="4"/>
  <c r="S1041" i="4"/>
  <c r="V1040" i="4"/>
  <c r="U1040" i="4"/>
  <c r="T1040" i="4"/>
  <c r="S1040" i="4"/>
  <c r="V1039" i="4"/>
  <c r="U1039" i="4"/>
  <c r="T1039" i="4"/>
  <c r="S1039" i="4"/>
  <c r="V1038" i="4"/>
  <c r="U1038" i="4"/>
  <c r="T1038" i="4"/>
  <c r="S1038" i="4"/>
  <c r="V1037" i="4"/>
  <c r="U1037" i="4"/>
  <c r="T1037" i="4"/>
  <c r="S1037" i="4"/>
  <c r="V1036" i="4"/>
  <c r="U1036" i="4"/>
  <c r="T1036" i="4"/>
  <c r="S1036" i="4"/>
  <c r="V1035" i="4"/>
  <c r="U1035" i="4"/>
  <c r="T1035" i="4"/>
  <c r="S1035" i="4"/>
  <c r="V1034" i="4"/>
  <c r="U1034" i="4"/>
  <c r="T1034" i="4"/>
  <c r="S1034" i="4"/>
  <c r="V1033" i="4"/>
  <c r="U1033" i="4"/>
  <c r="T1033" i="4"/>
  <c r="S1033" i="4"/>
  <c r="V1032" i="4"/>
  <c r="U1032" i="4"/>
  <c r="T1032" i="4"/>
  <c r="S1032" i="4"/>
  <c r="V1031" i="4"/>
  <c r="U1031" i="4"/>
  <c r="T1031" i="4"/>
  <c r="S1031" i="4"/>
  <c r="V1030" i="4"/>
  <c r="U1030" i="4"/>
  <c r="T1030" i="4"/>
  <c r="S1030" i="4"/>
  <c r="V1029" i="4"/>
  <c r="U1029" i="4"/>
  <c r="T1029" i="4"/>
  <c r="S1029" i="4"/>
  <c r="V1028" i="4"/>
  <c r="U1028" i="4"/>
  <c r="T1028" i="4"/>
  <c r="S1028" i="4"/>
  <c r="V1027" i="4"/>
  <c r="U1027" i="4"/>
  <c r="T1027" i="4"/>
  <c r="S1027" i="4"/>
  <c r="V1026" i="4"/>
  <c r="U1026" i="4"/>
  <c r="T1026" i="4"/>
  <c r="S1026" i="4"/>
  <c r="V1025" i="4"/>
  <c r="U1025" i="4"/>
  <c r="T1025" i="4"/>
  <c r="S1025" i="4"/>
  <c r="V1024" i="4"/>
  <c r="U1024" i="4"/>
  <c r="T1024" i="4"/>
  <c r="S1024" i="4"/>
  <c r="V1023" i="4"/>
  <c r="U1023" i="4"/>
  <c r="T1023" i="4"/>
  <c r="S1023" i="4"/>
  <c r="V1022" i="4"/>
  <c r="U1022" i="4"/>
  <c r="T1022" i="4"/>
  <c r="S1022" i="4"/>
  <c r="V1021" i="4"/>
  <c r="U1021" i="4"/>
  <c r="T1021" i="4"/>
  <c r="S1021" i="4"/>
  <c r="V1020" i="4"/>
  <c r="U1020" i="4"/>
  <c r="T1020" i="4"/>
  <c r="S1020" i="4"/>
  <c r="V1019" i="4"/>
  <c r="U1019" i="4"/>
  <c r="T1019" i="4"/>
  <c r="S1019" i="4"/>
  <c r="V1018" i="4"/>
  <c r="U1018" i="4"/>
  <c r="T1018" i="4"/>
  <c r="S1018" i="4"/>
  <c r="V1017" i="4"/>
  <c r="U1017" i="4"/>
  <c r="T1017" i="4"/>
  <c r="S1017" i="4"/>
  <c r="V1016" i="4"/>
  <c r="U1016" i="4"/>
  <c r="T1016" i="4"/>
  <c r="S1016" i="4"/>
  <c r="V1015" i="4"/>
  <c r="U1015" i="4"/>
  <c r="T1015" i="4"/>
  <c r="S1015" i="4"/>
  <c r="V1014" i="4"/>
  <c r="U1014" i="4"/>
  <c r="T1014" i="4"/>
  <c r="S1014" i="4"/>
  <c r="V1013" i="4"/>
  <c r="U1013" i="4"/>
  <c r="T1013" i="4"/>
  <c r="S1013" i="4"/>
  <c r="V1012" i="4"/>
  <c r="U1012" i="4"/>
  <c r="T1012" i="4"/>
  <c r="S1012" i="4"/>
  <c r="V1011" i="4"/>
  <c r="U1011" i="4"/>
  <c r="T1011" i="4"/>
  <c r="S1011" i="4"/>
  <c r="V1010" i="4"/>
  <c r="U1010" i="4"/>
  <c r="T1010" i="4"/>
  <c r="S1010" i="4"/>
  <c r="V1009" i="4"/>
  <c r="U1009" i="4"/>
  <c r="T1009" i="4"/>
  <c r="S1009" i="4"/>
  <c r="V1008" i="4"/>
  <c r="U1008" i="4"/>
  <c r="T1008" i="4"/>
  <c r="S1008" i="4"/>
  <c r="V1007" i="4"/>
  <c r="U1007" i="4"/>
  <c r="T1007" i="4"/>
  <c r="S1007" i="4"/>
  <c r="V1006" i="4"/>
  <c r="U1006" i="4"/>
  <c r="T1006" i="4"/>
  <c r="S1006" i="4"/>
  <c r="V1005" i="4"/>
  <c r="U1005" i="4"/>
  <c r="T1005" i="4"/>
  <c r="S1005" i="4"/>
  <c r="V1004" i="4"/>
  <c r="U1004" i="4"/>
  <c r="T1004" i="4"/>
  <c r="S1004" i="4"/>
  <c r="V1003" i="4"/>
  <c r="U1003" i="4"/>
  <c r="T1003" i="4"/>
  <c r="S1003" i="4"/>
  <c r="V1002" i="4"/>
  <c r="U1002" i="4"/>
  <c r="T1002" i="4"/>
  <c r="S1002" i="4"/>
  <c r="V1001" i="4"/>
  <c r="U1001" i="4"/>
  <c r="T1001" i="4"/>
  <c r="S1001" i="4"/>
  <c r="V1000" i="4"/>
  <c r="U1000" i="4"/>
  <c r="T1000" i="4"/>
  <c r="S1000" i="4"/>
  <c r="V999" i="4"/>
  <c r="U999" i="4"/>
  <c r="T999" i="4"/>
  <c r="S999" i="4"/>
  <c r="V998" i="4"/>
  <c r="U998" i="4"/>
  <c r="T998" i="4"/>
  <c r="S998" i="4"/>
  <c r="V997" i="4"/>
  <c r="U997" i="4"/>
  <c r="T997" i="4"/>
  <c r="S997" i="4"/>
  <c r="V996" i="4"/>
  <c r="U996" i="4"/>
  <c r="T996" i="4"/>
  <c r="S996" i="4"/>
  <c r="V995" i="4"/>
  <c r="U995" i="4"/>
  <c r="T995" i="4"/>
  <c r="S995" i="4"/>
  <c r="V994" i="4"/>
  <c r="U994" i="4"/>
  <c r="T994" i="4"/>
  <c r="S994" i="4"/>
  <c r="V993" i="4"/>
  <c r="U993" i="4"/>
  <c r="T993" i="4"/>
  <c r="S993" i="4"/>
  <c r="V992" i="4"/>
  <c r="U992" i="4"/>
  <c r="T992" i="4"/>
  <c r="S992" i="4"/>
  <c r="V991" i="4"/>
  <c r="U991" i="4"/>
  <c r="T991" i="4"/>
  <c r="S991" i="4"/>
  <c r="V990" i="4"/>
  <c r="U990" i="4"/>
  <c r="T990" i="4"/>
  <c r="S990" i="4"/>
  <c r="V989" i="4"/>
  <c r="U989" i="4"/>
  <c r="T989" i="4"/>
  <c r="S989" i="4"/>
  <c r="V988" i="4"/>
  <c r="U988" i="4"/>
  <c r="T988" i="4"/>
  <c r="S988" i="4"/>
  <c r="V987" i="4"/>
  <c r="U987" i="4"/>
  <c r="T987" i="4"/>
  <c r="S987" i="4"/>
  <c r="V986" i="4"/>
  <c r="U986" i="4"/>
  <c r="T986" i="4"/>
  <c r="S986" i="4"/>
  <c r="V985" i="4"/>
  <c r="U985" i="4"/>
  <c r="T985" i="4"/>
  <c r="S985" i="4"/>
  <c r="V984" i="4"/>
  <c r="U984" i="4"/>
  <c r="T984" i="4"/>
  <c r="S984" i="4"/>
  <c r="V983" i="4"/>
  <c r="U983" i="4"/>
  <c r="T983" i="4"/>
  <c r="S983" i="4"/>
  <c r="V982" i="4"/>
  <c r="U982" i="4"/>
  <c r="T982" i="4"/>
  <c r="S982" i="4"/>
  <c r="V981" i="4"/>
  <c r="U981" i="4"/>
  <c r="T981" i="4"/>
  <c r="S981" i="4"/>
  <c r="V980" i="4"/>
  <c r="U980" i="4"/>
  <c r="T980" i="4"/>
  <c r="S980" i="4"/>
  <c r="V979" i="4"/>
  <c r="U979" i="4"/>
  <c r="T979" i="4"/>
  <c r="S979" i="4"/>
  <c r="V978" i="4"/>
  <c r="U978" i="4"/>
  <c r="T978" i="4"/>
  <c r="S978" i="4"/>
  <c r="V977" i="4"/>
  <c r="U977" i="4"/>
  <c r="T977" i="4"/>
  <c r="S977" i="4"/>
  <c r="V976" i="4"/>
  <c r="U976" i="4"/>
  <c r="T976" i="4"/>
  <c r="S976" i="4"/>
  <c r="V975" i="4"/>
  <c r="U975" i="4"/>
  <c r="T975" i="4"/>
  <c r="S975" i="4"/>
  <c r="V974" i="4"/>
  <c r="U974" i="4"/>
  <c r="T974" i="4"/>
  <c r="S974" i="4"/>
  <c r="V973" i="4"/>
  <c r="U973" i="4"/>
  <c r="T973" i="4"/>
  <c r="S973" i="4"/>
  <c r="V972" i="4"/>
  <c r="U972" i="4"/>
  <c r="T972" i="4"/>
  <c r="S972" i="4"/>
  <c r="V971" i="4"/>
  <c r="U971" i="4"/>
  <c r="T971" i="4"/>
  <c r="S971" i="4"/>
  <c r="V970" i="4"/>
  <c r="U970" i="4"/>
  <c r="T970" i="4"/>
  <c r="S970" i="4"/>
  <c r="V969" i="4"/>
  <c r="U969" i="4"/>
  <c r="T969" i="4"/>
  <c r="S969" i="4"/>
  <c r="V968" i="4"/>
  <c r="U968" i="4"/>
  <c r="T968" i="4"/>
  <c r="S968" i="4"/>
  <c r="V967" i="4"/>
  <c r="U967" i="4"/>
  <c r="T967" i="4"/>
  <c r="S967" i="4"/>
  <c r="V966" i="4"/>
  <c r="U966" i="4"/>
  <c r="T966" i="4"/>
  <c r="S966" i="4"/>
  <c r="V965" i="4"/>
  <c r="U965" i="4"/>
  <c r="T965" i="4"/>
  <c r="S965" i="4"/>
  <c r="V964" i="4"/>
  <c r="U964" i="4"/>
  <c r="T964" i="4"/>
  <c r="S964" i="4"/>
  <c r="V963" i="4"/>
  <c r="U963" i="4"/>
  <c r="T963" i="4"/>
  <c r="S963" i="4"/>
  <c r="V962" i="4"/>
  <c r="U962" i="4"/>
  <c r="T962" i="4"/>
  <c r="S962" i="4"/>
  <c r="V961" i="4"/>
  <c r="U961" i="4"/>
  <c r="T961" i="4"/>
  <c r="S961" i="4"/>
  <c r="V960" i="4"/>
  <c r="U960" i="4"/>
  <c r="T960" i="4"/>
  <c r="S960" i="4"/>
  <c r="V959" i="4"/>
  <c r="U959" i="4"/>
  <c r="T959" i="4"/>
  <c r="S959" i="4"/>
  <c r="V958" i="4"/>
  <c r="U958" i="4"/>
  <c r="T958" i="4"/>
  <c r="S958" i="4"/>
  <c r="V957" i="4"/>
  <c r="U957" i="4"/>
  <c r="T957" i="4"/>
  <c r="S957" i="4"/>
  <c r="V956" i="4"/>
  <c r="U956" i="4"/>
  <c r="T956" i="4"/>
  <c r="S956" i="4"/>
  <c r="V955" i="4"/>
  <c r="U955" i="4"/>
  <c r="T955" i="4"/>
  <c r="S955" i="4"/>
  <c r="V954" i="4"/>
  <c r="U954" i="4"/>
  <c r="T954" i="4"/>
  <c r="S954" i="4"/>
  <c r="V953" i="4"/>
  <c r="U953" i="4"/>
  <c r="T953" i="4"/>
  <c r="S953" i="4"/>
  <c r="V952" i="4"/>
  <c r="U952" i="4"/>
  <c r="T952" i="4"/>
  <c r="S952" i="4"/>
  <c r="V951" i="4"/>
  <c r="U951" i="4"/>
  <c r="T951" i="4"/>
  <c r="S951" i="4"/>
  <c r="V950" i="4"/>
  <c r="U950" i="4"/>
  <c r="T950" i="4"/>
  <c r="S950" i="4"/>
  <c r="V949" i="4"/>
  <c r="U949" i="4"/>
  <c r="T949" i="4"/>
  <c r="S949" i="4"/>
  <c r="V948" i="4"/>
  <c r="U948" i="4"/>
  <c r="T948" i="4"/>
  <c r="S948" i="4"/>
  <c r="V947" i="4"/>
  <c r="U947" i="4"/>
  <c r="T947" i="4"/>
  <c r="S947" i="4"/>
  <c r="V946" i="4"/>
  <c r="U946" i="4"/>
  <c r="T946" i="4"/>
  <c r="S946" i="4"/>
  <c r="V945" i="4"/>
  <c r="U945" i="4"/>
  <c r="T945" i="4"/>
  <c r="S945" i="4"/>
  <c r="V944" i="4"/>
  <c r="U944" i="4"/>
  <c r="T944" i="4"/>
  <c r="S944" i="4"/>
  <c r="V943" i="4"/>
  <c r="U943" i="4"/>
  <c r="T943" i="4"/>
  <c r="S943" i="4"/>
  <c r="V942" i="4"/>
  <c r="U942" i="4"/>
  <c r="T942" i="4"/>
  <c r="S942" i="4"/>
  <c r="V941" i="4"/>
  <c r="U941" i="4"/>
  <c r="T941" i="4"/>
  <c r="S941" i="4"/>
  <c r="V940" i="4"/>
  <c r="U940" i="4"/>
  <c r="T940" i="4"/>
  <c r="S940" i="4"/>
  <c r="V939" i="4"/>
  <c r="U939" i="4"/>
  <c r="T939" i="4"/>
  <c r="S939" i="4"/>
  <c r="V938" i="4"/>
  <c r="U938" i="4"/>
  <c r="T938" i="4"/>
  <c r="S938" i="4"/>
  <c r="V937" i="4"/>
  <c r="U937" i="4"/>
  <c r="T937" i="4"/>
  <c r="S937" i="4"/>
  <c r="V936" i="4"/>
  <c r="U936" i="4"/>
  <c r="T936" i="4"/>
  <c r="S936" i="4"/>
  <c r="V935" i="4"/>
  <c r="U935" i="4"/>
  <c r="T935" i="4"/>
  <c r="S935" i="4"/>
  <c r="V934" i="4"/>
  <c r="U934" i="4"/>
  <c r="T934" i="4"/>
  <c r="S934" i="4"/>
  <c r="V933" i="4"/>
  <c r="U933" i="4"/>
  <c r="T933" i="4"/>
  <c r="S933" i="4"/>
  <c r="V932" i="4"/>
  <c r="U932" i="4"/>
  <c r="T932" i="4"/>
  <c r="S932" i="4"/>
  <c r="V931" i="4"/>
  <c r="U931" i="4"/>
  <c r="T931" i="4"/>
  <c r="S931" i="4"/>
  <c r="V930" i="4"/>
  <c r="U930" i="4"/>
  <c r="T930" i="4"/>
  <c r="S930" i="4"/>
  <c r="V929" i="4"/>
  <c r="U929" i="4"/>
  <c r="T929" i="4"/>
  <c r="S929" i="4"/>
  <c r="V928" i="4"/>
  <c r="U928" i="4"/>
  <c r="T928" i="4"/>
  <c r="S928" i="4"/>
  <c r="V927" i="4"/>
  <c r="U927" i="4"/>
  <c r="T927" i="4"/>
  <c r="S927" i="4"/>
  <c r="V926" i="4"/>
  <c r="U926" i="4"/>
  <c r="T926" i="4"/>
  <c r="S926" i="4"/>
  <c r="V925" i="4"/>
  <c r="U925" i="4"/>
  <c r="T925" i="4"/>
  <c r="S925" i="4"/>
  <c r="V924" i="4"/>
  <c r="U924" i="4"/>
  <c r="T924" i="4"/>
  <c r="S924" i="4"/>
  <c r="V923" i="4"/>
  <c r="U923" i="4"/>
  <c r="T923" i="4"/>
  <c r="S923" i="4"/>
  <c r="V922" i="4"/>
  <c r="U922" i="4"/>
  <c r="T922" i="4"/>
  <c r="S922" i="4"/>
  <c r="V921" i="4"/>
  <c r="U921" i="4"/>
  <c r="T921" i="4"/>
  <c r="S921" i="4"/>
  <c r="V920" i="4"/>
  <c r="U920" i="4"/>
  <c r="T920" i="4"/>
  <c r="S920" i="4"/>
  <c r="V919" i="4"/>
  <c r="U919" i="4"/>
  <c r="T919" i="4"/>
  <c r="S919" i="4"/>
  <c r="V918" i="4"/>
  <c r="U918" i="4"/>
  <c r="T918" i="4"/>
  <c r="S918" i="4"/>
  <c r="V917" i="4"/>
  <c r="U917" i="4"/>
  <c r="T917" i="4"/>
  <c r="S917" i="4"/>
  <c r="V916" i="4"/>
  <c r="U916" i="4"/>
  <c r="T916" i="4"/>
  <c r="S916" i="4"/>
  <c r="V915" i="4"/>
  <c r="U915" i="4"/>
  <c r="T915" i="4"/>
  <c r="S915" i="4"/>
  <c r="V914" i="4"/>
  <c r="U914" i="4"/>
  <c r="T914" i="4"/>
  <c r="S914" i="4"/>
  <c r="V913" i="4"/>
  <c r="U913" i="4"/>
  <c r="T913" i="4"/>
  <c r="S913" i="4"/>
  <c r="V912" i="4"/>
  <c r="U912" i="4"/>
  <c r="T912" i="4"/>
  <c r="S912" i="4"/>
  <c r="V911" i="4"/>
  <c r="U911" i="4"/>
  <c r="T911" i="4"/>
  <c r="S911" i="4"/>
  <c r="V910" i="4"/>
  <c r="U910" i="4"/>
  <c r="T910" i="4"/>
  <c r="S910" i="4"/>
  <c r="V909" i="4"/>
  <c r="U909" i="4"/>
  <c r="T909" i="4"/>
  <c r="S909" i="4"/>
  <c r="V908" i="4"/>
  <c r="U908" i="4"/>
  <c r="T908" i="4"/>
  <c r="S908" i="4"/>
  <c r="V907" i="4"/>
  <c r="U907" i="4"/>
  <c r="T907" i="4"/>
  <c r="S907" i="4"/>
  <c r="V906" i="4"/>
  <c r="U906" i="4"/>
  <c r="T906" i="4"/>
  <c r="S906" i="4"/>
  <c r="V905" i="4"/>
  <c r="U905" i="4"/>
  <c r="T905" i="4"/>
  <c r="S905" i="4"/>
  <c r="V904" i="4"/>
  <c r="U904" i="4"/>
  <c r="T904" i="4"/>
  <c r="S904" i="4"/>
  <c r="V903" i="4"/>
  <c r="U903" i="4"/>
  <c r="T903" i="4"/>
  <c r="S903" i="4"/>
  <c r="V902" i="4"/>
  <c r="U902" i="4"/>
  <c r="T902" i="4"/>
  <c r="S902" i="4"/>
  <c r="V901" i="4"/>
  <c r="U901" i="4"/>
  <c r="T901" i="4"/>
  <c r="S901" i="4"/>
  <c r="V900" i="4"/>
  <c r="U900" i="4"/>
  <c r="T900" i="4"/>
  <c r="S900" i="4"/>
  <c r="V899" i="4"/>
  <c r="U899" i="4"/>
  <c r="T899" i="4"/>
  <c r="S899" i="4"/>
  <c r="V898" i="4"/>
  <c r="U898" i="4"/>
  <c r="T898" i="4"/>
  <c r="S898" i="4"/>
  <c r="V897" i="4"/>
  <c r="U897" i="4"/>
  <c r="T897" i="4"/>
  <c r="S897" i="4"/>
  <c r="V896" i="4"/>
  <c r="U896" i="4"/>
  <c r="T896" i="4"/>
  <c r="S896" i="4"/>
  <c r="V895" i="4"/>
  <c r="U895" i="4"/>
  <c r="T895" i="4"/>
  <c r="S895" i="4"/>
  <c r="V894" i="4"/>
  <c r="U894" i="4"/>
  <c r="T894" i="4"/>
  <c r="S894" i="4"/>
  <c r="V893" i="4"/>
  <c r="U893" i="4"/>
  <c r="T893" i="4"/>
  <c r="S893" i="4"/>
  <c r="V892" i="4"/>
  <c r="U892" i="4"/>
  <c r="T892" i="4"/>
  <c r="S892" i="4"/>
  <c r="V891" i="4"/>
  <c r="U891" i="4"/>
  <c r="T891" i="4"/>
  <c r="S891" i="4"/>
  <c r="V890" i="4"/>
  <c r="U890" i="4"/>
  <c r="T890" i="4"/>
  <c r="S890" i="4"/>
  <c r="V889" i="4"/>
  <c r="U889" i="4"/>
  <c r="T889" i="4"/>
  <c r="S889" i="4"/>
  <c r="V888" i="4"/>
  <c r="U888" i="4"/>
  <c r="T888" i="4"/>
  <c r="S888" i="4"/>
  <c r="V887" i="4"/>
  <c r="U887" i="4"/>
  <c r="T887" i="4"/>
  <c r="S887" i="4"/>
  <c r="V886" i="4"/>
  <c r="U886" i="4"/>
  <c r="T886" i="4"/>
  <c r="S886" i="4"/>
  <c r="V885" i="4"/>
  <c r="U885" i="4"/>
  <c r="T885" i="4"/>
  <c r="S885" i="4"/>
  <c r="V884" i="4"/>
  <c r="U884" i="4"/>
  <c r="T884" i="4"/>
  <c r="S884" i="4"/>
  <c r="V883" i="4"/>
  <c r="U883" i="4"/>
  <c r="T883" i="4"/>
  <c r="S883" i="4"/>
  <c r="V882" i="4"/>
  <c r="U882" i="4"/>
  <c r="T882" i="4"/>
  <c r="S882" i="4"/>
  <c r="V881" i="4"/>
  <c r="U881" i="4"/>
  <c r="T881" i="4"/>
  <c r="S881" i="4"/>
  <c r="V880" i="4"/>
  <c r="U880" i="4"/>
  <c r="T880" i="4"/>
  <c r="S880" i="4"/>
  <c r="V879" i="4"/>
  <c r="U879" i="4"/>
  <c r="T879" i="4"/>
  <c r="S879" i="4"/>
  <c r="V878" i="4"/>
  <c r="U878" i="4"/>
  <c r="T878" i="4"/>
  <c r="S878" i="4"/>
  <c r="V877" i="4"/>
  <c r="U877" i="4"/>
  <c r="T877" i="4"/>
  <c r="S877" i="4"/>
  <c r="V876" i="4"/>
  <c r="U876" i="4"/>
  <c r="T876" i="4"/>
  <c r="S876" i="4"/>
  <c r="V875" i="4"/>
  <c r="U875" i="4"/>
  <c r="T875" i="4"/>
  <c r="S875" i="4"/>
  <c r="V874" i="4"/>
  <c r="U874" i="4"/>
  <c r="T874" i="4"/>
  <c r="S874" i="4"/>
  <c r="V873" i="4"/>
  <c r="U873" i="4"/>
  <c r="T873" i="4"/>
  <c r="S873" i="4"/>
  <c r="V872" i="4"/>
  <c r="U872" i="4"/>
  <c r="T872" i="4"/>
  <c r="S872" i="4"/>
  <c r="V871" i="4"/>
  <c r="U871" i="4"/>
  <c r="T871" i="4"/>
  <c r="S871" i="4"/>
  <c r="V870" i="4"/>
  <c r="U870" i="4"/>
  <c r="T870" i="4"/>
  <c r="S870" i="4"/>
  <c r="V869" i="4"/>
  <c r="U869" i="4"/>
  <c r="T869" i="4"/>
  <c r="S869" i="4"/>
  <c r="V868" i="4"/>
  <c r="U868" i="4"/>
  <c r="T868" i="4"/>
  <c r="S868" i="4"/>
  <c r="V867" i="4"/>
  <c r="U867" i="4"/>
  <c r="T867" i="4"/>
  <c r="S867" i="4"/>
  <c r="V866" i="4"/>
  <c r="U866" i="4"/>
  <c r="T866" i="4"/>
  <c r="S866" i="4"/>
  <c r="V865" i="4"/>
  <c r="U865" i="4"/>
  <c r="T865" i="4"/>
  <c r="S865" i="4"/>
  <c r="V864" i="4"/>
  <c r="U864" i="4"/>
  <c r="T864" i="4"/>
  <c r="S864" i="4"/>
  <c r="V863" i="4"/>
  <c r="U863" i="4"/>
  <c r="T863" i="4"/>
  <c r="S863" i="4"/>
  <c r="V862" i="4"/>
  <c r="U862" i="4"/>
  <c r="T862" i="4"/>
  <c r="S862" i="4"/>
  <c r="V861" i="4"/>
  <c r="U861" i="4"/>
  <c r="T861" i="4"/>
  <c r="S861" i="4"/>
  <c r="V860" i="4"/>
  <c r="U860" i="4"/>
  <c r="T860" i="4"/>
  <c r="S860" i="4"/>
  <c r="V859" i="4"/>
  <c r="U859" i="4"/>
  <c r="T859" i="4"/>
  <c r="S859" i="4"/>
  <c r="V858" i="4"/>
  <c r="U858" i="4"/>
  <c r="T858" i="4"/>
  <c r="S858" i="4"/>
  <c r="V857" i="4"/>
  <c r="U857" i="4"/>
  <c r="T857" i="4"/>
  <c r="S857" i="4"/>
  <c r="V856" i="4"/>
  <c r="U856" i="4"/>
  <c r="T856" i="4"/>
  <c r="S856" i="4"/>
  <c r="V855" i="4"/>
  <c r="U855" i="4"/>
  <c r="T855" i="4"/>
  <c r="S855" i="4"/>
  <c r="V854" i="4"/>
  <c r="U854" i="4"/>
  <c r="T854" i="4"/>
  <c r="S854" i="4"/>
  <c r="V853" i="4"/>
  <c r="U853" i="4"/>
  <c r="T853" i="4"/>
  <c r="S853" i="4"/>
  <c r="V852" i="4"/>
  <c r="U852" i="4"/>
  <c r="T852" i="4"/>
  <c r="S852" i="4"/>
  <c r="V851" i="4"/>
  <c r="U851" i="4"/>
  <c r="T851" i="4"/>
  <c r="S851" i="4"/>
  <c r="V850" i="4"/>
  <c r="U850" i="4"/>
  <c r="T850" i="4"/>
  <c r="S850" i="4"/>
  <c r="V849" i="4"/>
  <c r="U849" i="4"/>
  <c r="T849" i="4"/>
  <c r="S849" i="4"/>
  <c r="V848" i="4"/>
  <c r="U848" i="4"/>
  <c r="T848" i="4"/>
  <c r="S848" i="4"/>
  <c r="V847" i="4"/>
  <c r="U847" i="4"/>
  <c r="T847" i="4"/>
  <c r="S847" i="4"/>
  <c r="V846" i="4"/>
  <c r="U846" i="4"/>
  <c r="T846" i="4"/>
  <c r="S846" i="4"/>
  <c r="V845" i="4"/>
  <c r="U845" i="4"/>
  <c r="T845" i="4"/>
  <c r="S845" i="4"/>
  <c r="V844" i="4"/>
  <c r="U844" i="4"/>
  <c r="T844" i="4"/>
  <c r="S844" i="4"/>
  <c r="V843" i="4"/>
  <c r="U843" i="4"/>
  <c r="T843" i="4"/>
  <c r="S843" i="4"/>
  <c r="V842" i="4"/>
  <c r="U842" i="4"/>
  <c r="T842" i="4"/>
  <c r="S842" i="4"/>
  <c r="V841" i="4"/>
  <c r="U841" i="4"/>
  <c r="T841" i="4"/>
  <c r="S841" i="4"/>
  <c r="V840" i="4"/>
  <c r="U840" i="4"/>
  <c r="T840" i="4"/>
  <c r="S840" i="4"/>
  <c r="V839" i="4"/>
  <c r="U839" i="4"/>
  <c r="T839" i="4"/>
  <c r="S839" i="4"/>
  <c r="V838" i="4"/>
  <c r="U838" i="4"/>
  <c r="T838" i="4"/>
  <c r="S838" i="4"/>
  <c r="V837" i="4"/>
  <c r="U837" i="4"/>
  <c r="T837" i="4"/>
  <c r="S837" i="4"/>
  <c r="V836" i="4"/>
  <c r="U836" i="4"/>
  <c r="T836" i="4"/>
  <c r="S836" i="4"/>
  <c r="V835" i="4"/>
  <c r="U835" i="4"/>
  <c r="T835" i="4"/>
  <c r="S835" i="4"/>
  <c r="V834" i="4"/>
  <c r="U834" i="4"/>
  <c r="T834" i="4"/>
  <c r="S834" i="4"/>
  <c r="V833" i="4"/>
  <c r="U833" i="4"/>
  <c r="T833" i="4"/>
  <c r="S833" i="4"/>
  <c r="V832" i="4"/>
  <c r="U832" i="4"/>
  <c r="T832" i="4"/>
  <c r="S832" i="4"/>
  <c r="V831" i="4"/>
  <c r="U831" i="4"/>
  <c r="T831" i="4"/>
  <c r="S831" i="4"/>
  <c r="V830" i="4"/>
  <c r="U830" i="4"/>
  <c r="T830" i="4"/>
  <c r="S830" i="4"/>
  <c r="V829" i="4"/>
  <c r="U829" i="4"/>
  <c r="T829" i="4"/>
  <c r="S829" i="4"/>
  <c r="V828" i="4"/>
  <c r="U828" i="4"/>
  <c r="T828" i="4"/>
  <c r="S828" i="4"/>
  <c r="V827" i="4"/>
  <c r="U827" i="4"/>
  <c r="T827" i="4"/>
  <c r="S827" i="4"/>
  <c r="V826" i="4"/>
  <c r="U826" i="4"/>
  <c r="T826" i="4"/>
  <c r="S826" i="4"/>
  <c r="V825" i="4"/>
  <c r="U825" i="4"/>
  <c r="T825" i="4"/>
  <c r="S825" i="4"/>
  <c r="V824" i="4"/>
  <c r="U824" i="4"/>
  <c r="T824" i="4"/>
  <c r="S824" i="4"/>
  <c r="V823" i="4"/>
  <c r="U823" i="4"/>
  <c r="T823" i="4"/>
  <c r="S823" i="4"/>
  <c r="V822" i="4"/>
  <c r="U822" i="4"/>
  <c r="T822" i="4"/>
  <c r="S822" i="4"/>
  <c r="V821" i="4"/>
  <c r="U821" i="4"/>
  <c r="T821" i="4"/>
  <c r="S821" i="4"/>
  <c r="V820" i="4"/>
  <c r="U820" i="4"/>
  <c r="T820" i="4"/>
  <c r="S820" i="4"/>
  <c r="V819" i="4"/>
  <c r="U819" i="4"/>
  <c r="T819" i="4"/>
  <c r="S819" i="4"/>
  <c r="V818" i="4"/>
  <c r="U818" i="4"/>
  <c r="T818" i="4"/>
  <c r="S818" i="4"/>
  <c r="V817" i="4"/>
  <c r="U817" i="4"/>
  <c r="T817" i="4"/>
  <c r="S817" i="4"/>
  <c r="V816" i="4"/>
  <c r="U816" i="4"/>
  <c r="T816" i="4"/>
  <c r="S816" i="4"/>
  <c r="V815" i="4"/>
  <c r="U815" i="4"/>
  <c r="T815" i="4"/>
  <c r="S815" i="4"/>
  <c r="V814" i="4"/>
  <c r="U814" i="4"/>
  <c r="T814" i="4"/>
  <c r="S814" i="4"/>
  <c r="V813" i="4"/>
  <c r="U813" i="4"/>
  <c r="T813" i="4"/>
  <c r="S813" i="4"/>
  <c r="V812" i="4"/>
  <c r="U812" i="4"/>
  <c r="T812" i="4"/>
  <c r="S812" i="4"/>
  <c r="V811" i="4"/>
  <c r="U811" i="4"/>
  <c r="T811" i="4"/>
  <c r="S811" i="4"/>
  <c r="V810" i="4"/>
  <c r="U810" i="4"/>
  <c r="T810" i="4"/>
  <c r="S810" i="4"/>
  <c r="V809" i="4"/>
  <c r="U809" i="4"/>
  <c r="T809" i="4"/>
  <c r="S809" i="4"/>
  <c r="V808" i="4"/>
  <c r="U808" i="4"/>
  <c r="T808" i="4"/>
  <c r="S808" i="4"/>
  <c r="V807" i="4"/>
  <c r="U807" i="4"/>
  <c r="T807" i="4"/>
  <c r="S807" i="4"/>
  <c r="V806" i="4"/>
  <c r="U806" i="4"/>
  <c r="T806" i="4"/>
  <c r="S806" i="4"/>
  <c r="V805" i="4"/>
  <c r="U805" i="4"/>
  <c r="T805" i="4"/>
  <c r="S805" i="4"/>
  <c r="V804" i="4"/>
  <c r="U804" i="4"/>
  <c r="T804" i="4"/>
  <c r="S804" i="4"/>
  <c r="V803" i="4"/>
  <c r="U803" i="4"/>
  <c r="T803" i="4"/>
  <c r="S803" i="4"/>
  <c r="V802" i="4"/>
  <c r="U802" i="4"/>
  <c r="T802" i="4"/>
  <c r="S802" i="4"/>
  <c r="V801" i="4"/>
  <c r="U801" i="4"/>
  <c r="T801" i="4"/>
  <c r="S801" i="4"/>
  <c r="V800" i="4"/>
  <c r="U800" i="4"/>
  <c r="T800" i="4"/>
  <c r="S800" i="4"/>
  <c r="V799" i="4"/>
  <c r="U799" i="4"/>
  <c r="T799" i="4"/>
  <c r="S799" i="4"/>
  <c r="V798" i="4"/>
  <c r="U798" i="4"/>
  <c r="T798" i="4"/>
  <c r="S798" i="4"/>
  <c r="V797" i="4"/>
  <c r="U797" i="4"/>
  <c r="T797" i="4"/>
  <c r="S797" i="4"/>
  <c r="V796" i="4"/>
  <c r="U796" i="4"/>
  <c r="T796" i="4"/>
  <c r="S796" i="4"/>
  <c r="V795" i="4"/>
  <c r="U795" i="4"/>
  <c r="T795" i="4"/>
  <c r="S795" i="4"/>
  <c r="V794" i="4"/>
  <c r="U794" i="4"/>
  <c r="T794" i="4"/>
  <c r="S794" i="4"/>
  <c r="V793" i="4"/>
  <c r="U793" i="4"/>
  <c r="T793" i="4"/>
  <c r="S793" i="4"/>
  <c r="V792" i="4"/>
  <c r="U792" i="4"/>
  <c r="T792" i="4"/>
  <c r="S792" i="4"/>
  <c r="V791" i="4"/>
  <c r="U791" i="4"/>
  <c r="T791" i="4"/>
  <c r="S791" i="4"/>
  <c r="V790" i="4"/>
  <c r="U790" i="4"/>
  <c r="T790" i="4"/>
  <c r="S790" i="4"/>
  <c r="V789" i="4"/>
  <c r="U789" i="4"/>
  <c r="T789" i="4"/>
  <c r="S789" i="4"/>
  <c r="V788" i="4"/>
  <c r="U788" i="4"/>
  <c r="T788" i="4"/>
  <c r="S788" i="4"/>
  <c r="V787" i="4"/>
  <c r="U787" i="4"/>
  <c r="T787" i="4"/>
  <c r="S787" i="4"/>
  <c r="V786" i="4"/>
  <c r="U786" i="4"/>
  <c r="T786" i="4"/>
  <c r="S786" i="4"/>
  <c r="V785" i="4"/>
  <c r="U785" i="4"/>
  <c r="T785" i="4"/>
  <c r="S785" i="4"/>
  <c r="V784" i="4"/>
  <c r="U784" i="4"/>
  <c r="T784" i="4"/>
  <c r="S784" i="4"/>
  <c r="V783" i="4"/>
  <c r="U783" i="4"/>
  <c r="T783" i="4"/>
  <c r="S783" i="4"/>
  <c r="V782" i="4"/>
  <c r="U782" i="4"/>
  <c r="T782" i="4"/>
  <c r="S782" i="4"/>
  <c r="V781" i="4"/>
  <c r="U781" i="4"/>
  <c r="T781" i="4"/>
  <c r="S781" i="4"/>
  <c r="V780" i="4"/>
  <c r="U780" i="4"/>
  <c r="T780" i="4"/>
  <c r="S780" i="4"/>
  <c r="V779" i="4"/>
  <c r="U779" i="4"/>
  <c r="T779" i="4"/>
  <c r="S779" i="4"/>
  <c r="V778" i="4"/>
  <c r="U778" i="4"/>
  <c r="T778" i="4"/>
  <c r="S778" i="4"/>
  <c r="V777" i="4"/>
  <c r="U777" i="4"/>
  <c r="T777" i="4"/>
  <c r="S777" i="4"/>
  <c r="V776" i="4"/>
  <c r="U776" i="4"/>
  <c r="T776" i="4"/>
  <c r="S776" i="4"/>
  <c r="V775" i="4"/>
  <c r="U775" i="4"/>
  <c r="T775" i="4"/>
  <c r="S775" i="4"/>
  <c r="V774" i="4"/>
  <c r="U774" i="4"/>
  <c r="T774" i="4"/>
  <c r="S774" i="4"/>
  <c r="V773" i="4"/>
  <c r="U773" i="4"/>
  <c r="T773" i="4"/>
  <c r="S773" i="4"/>
  <c r="V772" i="4"/>
  <c r="U772" i="4"/>
  <c r="T772" i="4"/>
  <c r="S772" i="4"/>
  <c r="V771" i="4"/>
  <c r="U771" i="4"/>
  <c r="T771" i="4"/>
  <c r="S771" i="4"/>
  <c r="V770" i="4"/>
  <c r="U770" i="4"/>
  <c r="T770" i="4"/>
  <c r="S770" i="4"/>
  <c r="V769" i="4"/>
  <c r="U769" i="4"/>
  <c r="T769" i="4"/>
  <c r="S769" i="4"/>
  <c r="V768" i="4"/>
  <c r="U768" i="4"/>
  <c r="T768" i="4"/>
  <c r="S768" i="4"/>
  <c r="V767" i="4"/>
  <c r="U767" i="4"/>
  <c r="T767" i="4"/>
  <c r="S767" i="4"/>
  <c r="V766" i="4"/>
  <c r="U766" i="4"/>
  <c r="T766" i="4"/>
  <c r="S766" i="4"/>
  <c r="V765" i="4"/>
  <c r="U765" i="4"/>
  <c r="T765" i="4"/>
  <c r="S765" i="4"/>
  <c r="V764" i="4"/>
  <c r="U764" i="4"/>
  <c r="T764" i="4"/>
  <c r="S764" i="4"/>
  <c r="V763" i="4"/>
  <c r="U763" i="4"/>
  <c r="T763" i="4"/>
  <c r="S763" i="4"/>
  <c r="V762" i="4"/>
  <c r="U762" i="4"/>
  <c r="T762" i="4"/>
  <c r="S762" i="4"/>
  <c r="V761" i="4"/>
  <c r="U761" i="4"/>
  <c r="T761" i="4"/>
  <c r="S761" i="4"/>
  <c r="V760" i="4"/>
  <c r="U760" i="4"/>
  <c r="T760" i="4"/>
  <c r="S760" i="4"/>
  <c r="V759" i="4"/>
  <c r="U759" i="4"/>
  <c r="T759" i="4"/>
  <c r="S759" i="4"/>
  <c r="V758" i="4"/>
  <c r="U758" i="4"/>
  <c r="T758" i="4"/>
  <c r="S758" i="4"/>
  <c r="V757" i="4"/>
  <c r="U757" i="4"/>
  <c r="T757" i="4"/>
  <c r="S757" i="4"/>
  <c r="V756" i="4"/>
  <c r="U756" i="4"/>
  <c r="T756" i="4"/>
  <c r="S756" i="4"/>
  <c r="V755" i="4"/>
  <c r="U755" i="4"/>
  <c r="T755" i="4"/>
  <c r="S755" i="4"/>
  <c r="V754" i="4"/>
  <c r="U754" i="4"/>
  <c r="T754" i="4"/>
  <c r="S754" i="4"/>
  <c r="V753" i="4"/>
  <c r="U753" i="4"/>
  <c r="T753" i="4"/>
  <c r="S753" i="4"/>
  <c r="V752" i="4"/>
  <c r="U752" i="4"/>
  <c r="T752" i="4"/>
  <c r="S752" i="4"/>
  <c r="V751" i="4"/>
  <c r="U751" i="4"/>
  <c r="T751" i="4"/>
  <c r="S751" i="4"/>
  <c r="V750" i="4"/>
  <c r="U750" i="4"/>
  <c r="T750" i="4"/>
  <c r="S750" i="4"/>
  <c r="V749" i="4"/>
  <c r="U749" i="4"/>
  <c r="T749" i="4"/>
  <c r="S749" i="4"/>
  <c r="V748" i="4"/>
  <c r="U748" i="4"/>
  <c r="T748" i="4"/>
  <c r="S748" i="4"/>
  <c r="V747" i="4"/>
  <c r="U747" i="4"/>
  <c r="T747" i="4"/>
  <c r="S747" i="4"/>
  <c r="V746" i="4"/>
  <c r="U746" i="4"/>
  <c r="T746" i="4"/>
  <c r="S746" i="4"/>
  <c r="V745" i="4"/>
  <c r="U745" i="4"/>
  <c r="T745" i="4"/>
  <c r="S745" i="4"/>
  <c r="V744" i="4"/>
  <c r="U744" i="4"/>
  <c r="T744" i="4"/>
  <c r="S744" i="4"/>
  <c r="V743" i="4"/>
  <c r="U743" i="4"/>
  <c r="T743" i="4"/>
  <c r="S743" i="4"/>
  <c r="V742" i="4"/>
  <c r="U742" i="4"/>
  <c r="T742" i="4"/>
  <c r="S742" i="4"/>
  <c r="V741" i="4"/>
  <c r="U741" i="4"/>
  <c r="T741" i="4"/>
  <c r="S741" i="4"/>
  <c r="V740" i="4"/>
  <c r="U740" i="4"/>
  <c r="T740" i="4"/>
  <c r="S740" i="4"/>
  <c r="V739" i="4"/>
  <c r="U739" i="4"/>
  <c r="T739" i="4"/>
  <c r="S739" i="4"/>
  <c r="V738" i="4"/>
  <c r="U738" i="4"/>
  <c r="T738" i="4"/>
  <c r="S738" i="4"/>
  <c r="V737" i="4"/>
  <c r="U737" i="4"/>
  <c r="T737" i="4"/>
  <c r="S737" i="4"/>
  <c r="V736" i="4"/>
  <c r="U736" i="4"/>
  <c r="T736" i="4"/>
  <c r="S736" i="4"/>
  <c r="V735" i="4"/>
  <c r="U735" i="4"/>
  <c r="T735" i="4"/>
  <c r="S735" i="4"/>
  <c r="V734" i="4"/>
  <c r="U734" i="4"/>
  <c r="T734" i="4"/>
  <c r="S734" i="4"/>
  <c r="V733" i="4"/>
  <c r="U733" i="4"/>
  <c r="T733" i="4"/>
  <c r="S733" i="4"/>
  <c r="V732" i="4"/>
  <c r="U732" i="4"/>
  <c r="T732" i="4"/>
  <c r="S732" i="4"/>
  <c r="V731" i="4"/>
  <c r="U731" i="4"/>
  <c r="T731" i="4"/>
  <c r="S731" i="4"/>
  <c r="V730" i="4"/>
  <c r="U730" i="4"/>
  <c r="T730" i="4"/>
  <c r="S730" i="4"/>
  <c r="V729" i="4"/>
  <c r="U729" i="4"/>
  <c r="T729" i="4"/>
  <c r="S729" i="4"/>
  <c r="V728" i="4"/>
  <c r="U728" i="4"/>
  <c r="T728" i="4"/>
  <c r="S728" i="4"/>
  <c r="V727" i="4"/>
  <c r="U727" i="4"/>
  <c r="T727" i="4"/>
  <c r="S727" i="4"/>
  <c r="V726" i="4"/>
  <c r="U726" i="4"/>
  <c r="T726" i="4"/>
  <c r="S726" i="4"/>
  <c r="V725" i="4"/>
  <c r="U725" i="4"/>
  <c r="T725" i="4"/>
  <c r="S725" i="4"/>
  <c r="V724" i="4"/>
  <c r="U724" i="4"/>
  <c r="T724" i="4"/>
  <c r="S724" i="4"/>
  <c r="V723" i="4"/>
  <c r="U723" i="4"/>
  <c r="T723" i="4"/>
  <c r="S723" i="4"/>
  <c r="V722" i="4"/>
  <c r="U722" i="4"/>
  <c r="T722" i="4"/>
  <c r="S722" i="4"/>
  <c r="V721" i="4"/>
  <c r="U721" i="4"/>
  <c r="T721" i="4"/>
  <c r="S721" i="4"/>
  <c r="V720" i="4"/>
  <c r="U720" i="4"/>
  <c r="T720" i="4"/>
  <c r="S720" i="4"/>
  <c r="V719" i="4"/>
  <c r="U719" i="4"/>
  <c r="T719" i="4"/>
  <c r="S719" i="4"/>
  <c r="V718" i="4"/>
  <c r="U718" i="4"/>
  <c r="T718" i="4"/>
  <c r="S718" i="4"/>
  <c r="V717" i="4"/>
  <c r="U717" i="4"/>
  <c r="T717" i="4"/>
  <c r="S717" i="4"/>
  <c r="V716" i="4"/>
  <c r="U716" i="4"/>
  <c r="T716" i="4"/>
  <c r="S716" i="4"/>
  <c r="V715" i="4"/>
  <c r="U715" i="4"/>
  <c r="T715" i="4"/>
  <c r="S715" i="4"/>
  <c r="V714" i="4"/>
  <c r="U714" i="4"/>
  <c r="T714" i="4"/>
  <c r="S714" i="4"/>
  <c r="V713" i="4"/>
  <c r="U713" i="4"/>
  <c r="T713" i="4"/>
  <c r="S713" i="4"/>
  <c r="V712" i="4"/>
  <c r="U712" i="4"/>
  <c r="T712" i="4"/>
  <c r="S712" i="4"/>
  <c r="V711" i="4"/>
  <c r="U711" i="4"/>
  <c r="T711" i="4"/>
  <c r="S711" i="4"/>
  <c r="V710" i="4"/>
  <c r="U710" i="4"/>
  <c r="T710" i="4"/>
  <c r="S710" i="4"/>
  <c r="V709" i="4"/>
  <c r="U709" i="4"/>
  <c r="T709" i="4"/>
  <c r="S709" i="4"/>
  <c r="V708" i="4"/>
  <c r="U708" i="4"/>
  <c r="T708" i="4"/>
  <c r="S708" i="4"/>
  <c r="V707" i="4"/>
  <c r="U707" i="4"/>
  <c r="T707" i="4"/>
  <c r="S707" i="4"/>
  <c r="V706" i="4"/>
  <c r="U706" i="4"/>
  <c r="T706" i="4"/>
  <c r="S706" i="4"/>
  <c r="V705" i="4"/>
  <c r="U705" i="4"/>
  <c r="T705" i="4"/>
  <c r="S705" i="4"/>
  <c r="V704" i="4"/>
  <c r="U704" i="4"/>
  <c r="T704" i="4"/>
  <c r="S704" i="4"/>
  <c r="V703" i="4"/>
  <c r="U703" i="4"/>
  <c r="T703" i="4"/>
  <c r="S703" i="4"/>
  <c r="V702" i="4"/>
  <c r="U702" i="4"/>
  <c r="T702" i="4"/>
  <c r="S702" i="4"/>
  <c r="V701" i="4"/>
  <c r="U701" i="4"/>
  <c r="T701" i="4"/>
  <c r="S701" i="4"/>
  <c r="V700" i="4"/>
  <c r="U700" i="4"/>
  <c r="T700" i="4"/>
  <c r="S700" i="4"/>
  <c r="V699" i="4"/>
  <c r="U699" i="4"/>
  <c r="T699" i="4"/>
  <c r="S699" i="4"/>
  <c r="V698" i="4"/>
  <c r="U698" i="4"/>
  <c r="T698" i="4"/>
  <c r="S698" i="4"/>
  <c r="V697" i="4"/>
  <c r="U697" i="4"/>
  <c r="T697" i="4"/>
  <c r="S697" i="4"/>
  <c r="V696" i="4"/>
  <c r="U696" i="4"/>
  <c r="T696" i="4"/>
  <c r="S696" i="4"/>
  <c r="V695" i="4"/>
  <c r="U695" i="4"/>
  <c r="T695" i="4"/>
  <c r="S695" i="4"/>
  <c r="V694" i="4"/>
  <c r="U694" i="4"/>
  <c r="T694" i="4"/>
  <c r="S694" i="4"/>
  <c r="V693" i="4"/>
  <c r="U693" i="4"/>
  <c r="T693" i="4"/>
  <c r="S693" i="4"/>
  <c r="V692" i="4"/>
  <c r="U692" i="4"/>
  <c r="T692" i="4"/>
  <c r="S692" i="4"/>
  <c r="V691" i="4"/>
  <c r="U691" i="4"/>
  <c r="T691" i="4"/>
  <c r="S691" i="4"/>
  <c r="V690" i="4"/>
  <c r="U690" i="4"/>
  <c r="T690" i="4"/>
  <c r="S690" i="4"/>
  <c r="V689" i="4"/>
  <c r="U689" i="4"/>
  <c r="T689" i="4"/>
  <c r="S689" i="4"/>
  <c r="V688" i="4"/>
  <c r="U688" i="4"/>
  <c r="T688" i="4"/>
  <c r="S688" i="4"/>
  <c r="V687" i="4"/>
  <c r="U687" i="4"/>
  <c r="T687" i="4"/>
  <c r="S687" i="4"/>
  <c r="V686" i="4"/>
  <c r="U686" i="4"/>
  <c r="T686" i="4"/>
  <c r="S686" i="4"/>
  <c r="V685" i="4"/>
  <c r="U685" i="4"/>
  <c r="T685" i="4"/>
  <c r="S685" i="4"/>
  <c r="V684" i="4"/>
  <c r="U684" i="4"/>
  <c r="T684" i="4"/>
  <c r="S684" i="4"/>
  <c r="V683" i="4"/>
  <c r="U683" i="4"/>
  <c r="T683" i="4"/>
  <c r="S683" i="4"/>
  <c r="V682" i="4"/>
  <c r="U682" i="4"/>
  <c r="T682" i="4"/>
  <c r="S682" i="4"/>
  <c r="V681" i="4"/>
  <c r="U681" i="4"/>
  <c r="T681" i="4"/>
  <c r="S681" i="4"/>
  <c r="V680" i="4"/>
  <c r="U680" i="4"/>
  <c r="T680" i="4"/>
  <c r="S680" i="4"/>
  <c r="V679" i="4"/>
  <c r="U679" i="4"/>
  <c r="T679" i="4"/>
  <c r="S679" i="4"/>
  <c r="V678" i="4"/>
  <c r="U678" i="4"/>
  <c r="T678" i="4"/>
  <c r="S678" i="4"/>
  <c r="V677" i="4"/>
  <c r="U677" i="4"/>
  <c r="T677" i="4"/>
  <c r="S677" i="4"/>
  <c r="V676" i="4"/>
  <c r="U676" i="4"/>
  <c r="T676" i="4"/>
  <c r="S676" i="4"/>
  <c r="V675" i="4"/>
  <c r="U675" i="4"/>
  <c r="T675" i="4"/>
  <c r="S675" i="4"/>
  <c r="V674" i="4"/>
  <c r="U674" i="4"/>
  <c r="T674" i="4"/>
  <c r="S674" i="4"/>
  <c r="V673" i="4"/>
  <c r="U673" i="4"/>
  <c r="T673" i="4"/>
  <c r="S673" i="4"/>
  <c r="V672" i="4"/>
  <c r="U672" i="4"/>
  <c r="T672" i="4"/>
  <c r="S672" i="4"/>
  <c r="V671" i="4"/>
  <c r="U671" i="4"/>
  <c r="T671" i="4"/>
  <c r="S671" i="4"/>
  <c r="V670" i="4"/>
  <c r="U670" i="4"/>
  <c r="T670" i="4"/>
  <c r="S670" i="4"/>
  <c r="V669" i="4"/>
  <c r="U669" i="4"/>
  <c r="T669" i="4"/>
  <c r="S669" i="4"/>
  <c r="V668" i="4"/>
  <c r="U668" i="4"/>
  <c r="T668" i="4"/>
  <c r="S668" i="4"/>
  <c r="V667" i="4"/>
  <c r="U667" i="4"/>
  <c r="T667" i="4"/>
  <c r="S667" i="4"/>
  <c r="V666" i="4"/>
  <c r="U666" i="4"/>
  <c r="T666" i="4"/>
  <c r="S666" i="4"/>
  <c r="V665" i="4"/>
  <c r="U665" i="4"/>
  <c r="T665" i="4"/>
  <c r="S665" i="4"/>
  <c r="V664" i="4"/>
  <c r="U664" i="4"/>
  <c r="T664" i="4"/>
  <c r="S664" i="4"/>
  <c r="V663" i="4"/>
  <c r="U663" i="4"/>
  <c r="T663" i="4"/>
  <c r="S663" i="4"/>
  <c r="V662" i="4"/>
  <c r="U662" i="4"/>
  <c r="T662" i="4"/>
  <c r="S662" i="4"/>
  <c r="V661" i="4"/>
  <c r="U661" i="4"/>
  <c r="T661" i="4"/>
  <c r="S661" i="4"/>
  <c r="V660" i="4"/>
  <c r="U660" i="4"/>
  <c r="T660" i="4"/>
  <c r="S660" i="4"/>
  <c r="V659" i="4"/>
  <c r="U659" i="4"/>
  <c r="T659" i="4"/>
  <c r="S659" i="4"/>
  <c r="V658" i="4"/>
  <c r="U658" i="4"/>
  <c r="T658" i="4"/>
  <c r="S658" i="4"/>
  <c r="V657" i="4"/>
  <c r="U657" i="4"/>
  <c r="T657" i="4"/>
  <c r="S657" i="4"/>
  <c r="V656" i="4"/>
  <c r="U656" i="4"/>
  <c r="T656" i="4"/>
  <c r="S656" i="4"/>
  <c r="V655" i="4"/>
  <c r="U655" i="4"/>
  <c r="T655" i="4"/>
  <c r="S655" i="4"/>
  <c r="V654" i="4"/>
  <c r="U654" i="4"/>
  <c r="T654" i="4"/>
  <c r="S654" i="4"/>
  <c r="V653" i="4"/>
  <c r="U653" i="4"/>
  <c r="T653" i="4"/>
  <c r="S653" i="4"/>
  <c r="V652" i="4"/>
  <c r="U652" i="4"/>
  <c r="T652" i="4"/>
  <c r="S652" i="4"/>
  <c r="V651" i="4"/>
  <c r="U651" i="4"/>
  <c r="T651" i="4"/>
  <c r="S651" i="4"/>
  <c r="V650" i="4"/>
  <c r="U650" i="4"/>
  <c r="T650" i="4"/>
  <c r="S650" i="4"/>
  <c r="V649" i="4"/>
  <c r="U649" i="4"/>
  <c r="T649" i="4"/>
  <c r="S649" i="4"/>
  <c r="V648" i="4"/>
  <c r="U648" i="4"/>
  <c r="T648" i="4"/>
  <c r="S648" i="4"/>
  <c r="V647" i="4"/>
  <c r="U647" i="4"/>
  <c r="T647" i="4"/>
  <c r="S647" i="4"/>
  <c r="V646" i="4"/>
  <c r="U646" i="4"/>
  <c r="T646" i="4"/>
  <c r="S646" i="4"/>
  <c r="V645" i="4"/>
  <c r="U645" i="4"/>
  <c r="T645" i="4"/>
  <c r="S645" i="4"/>
  <c r="V644" i="4"/>
  <c r="U644" i="4"/>
  <c r="T644" i="4"/>
  <c r="S644" i="4"/>
  <c r="V643" i="4"/>
  <c r="U643" i="4"/>
  <c r="T643" i="4"/>
  <c r="S643" i="4"/>
  <c r="V642" i="4"/>
  <c r="U642" i="4"/>
  <c r="T642" i="4"/>
  <c r="S642" i="4"/>
  <c r="V641" i="4"/>
  <c r="U641" i="4"/>
  <c r="T641" i="4"/>
  <c r="S641" i="4"/>
  <c r="V640" i="4"/>
  <c r="U640" i="4"/>
  <c r="T640" i="4"/>
  <c r="S640" i="4"/>
  <c r="V639" i="4"/>
  <c r="U639" i="4"/>
  <c r="T639" i="4"/>
  <c r="S639" i="4"/>
  <c r="V638" i="4"/>
  <c r="U638" i="4"/>
  <c r="T638" i="4"/>
  <c r="S638" i="4"/>
  <c r="V637" i="4"/>
  <c r="U637" i="4"/>
  <c r="T637" i="4"/>
  <c r="S637" i="4"/>
  <c r="V636" i="4"/>
  <c r="U636" i="4"/>
  <c r="T636" i="4"/>
  <c r="S636" i="4"/>
  <c r="V635" i="4"/>
  <c r="U635" i="4"/>
  <c r="T635" i="4"/>
  <c r="S635" i="4"/>
  <c r="V634" i="4"/>
  <c r="U634" i="4"/>
  <c r="T634" i="4"/>
  <c r="S634" i="4"/>
  <c r="V633" i="4"/>
  <c r="U633" i="4"/>
  <c r="T633" i="4"/>
  <c r="S633" i="4"/>
  <c r="V632" i="4"/>
  <c r="U632" i="4"/>
  <c r="T632" i="4"/>
  <c r="S632" i="4"/>
  <c r="V631" i="4"/>
  <c r="U631" i="4"/>
  <c r="T631" i="4"/>
  <c r="S631" i="4"/>
  <c r="V630" i="4"/>
  <c r="U630" i="4"/>
  <c r="T630" i="4"/>
  <c r="S630" i="4"/>
  <c r="V629" i="4"/>
  <c r="U629" i="4"/>
  <c r="T629" i="4"/>
  <c r="S629" i="4"/>
  <c r="V628" i="4"/>
  <c r="U628" i="4"/>
  <c r="T628" i="4"/>
  <c r="S628" i="4"/>
  <c r="V627" i="4"/>
  <c r="U627" i="4"/>
  <c r="T627" i="4"/>
  <c r="S627" i="4"/>
  <c r="V626" i="4"/>
  <c r="U626" i="4"/>
  <c r="T626" i="4"/>
  <c r="S626" i="4"/>
  <c r="V625" i="4"/>
  <c r="U625" i="4"/>
  <c r="T625" i="4"/>
  <c r="S625" i="4"/>
  <c r="V624" i="4"/>
  <c r="U624" i="4"/>
  <c r="T624" i="4"/>
  <c r="S624" i="4"/>
  <c r="V623" i="4"/>
  <c r="U623" i="4"/>
  <c r="T623" i="4"/>
  <c r="S623" i="4"/>
  <c r="V622" i="4"/>
  <c r="U622" i="4"/>
  <c r="T622" i="4"/>
  <c r="S622" i="4"/>
  <c r="V621" i="4"/>
  <c r="U621" i="4"/>
  <c r="T621" i="4"/>
  <c r="S621" i="4"/>
  <c r="V620" i="4"/>
  <c r="U620" i="4"/>
  <c r="T620" i="4"/>
  <c r="S620" i="4"/>
  <c r="V619" i="4"/>
  <c r="U619" i="4"/>
  <c r="T619" i="4"/>
  <c r="S619" i="4"/>
  <c r="V618" i="4"/>
  <c r="U618" i="4"/>
  <c r="T618" i="4"/>
  <c r="S618" i="4"/>
  <c r="V617" i="4"/>
  <c r="U617" i="4"/>
  <c r="T617" i="4"/>
  <c r="S617" i="4"/>
  <c r="V616" i="4"/>
  <c r="U616" i="4"/>
  <c r="T616" i="4"/>
  <c r="S616" i="4"/>
  <c r="V615" i="4"/>
  <c r="U615" i="4"/>
  <c r="T615" i="4"/>
  <c r="S615" i="4"/>
  <c r="V614" i="4"/>
  <c r="U614" i="4"/>
  <c r="T614" i="4"/>
  <c r="S614" i="4"/>
  <c r="V613" i="4"/>
  <c r="U613" i="4"/>
  <c r="T613" i="4"/>
  <c r="S613" i="4"/>
  <c r="V612" i="4"/>
  <c r="U612" i="4"/>
  <c r="T612" i="4"/>
  <c r="S612" i="4"/>
  <c r="V611" i="4"/>
  <c r="U611" i="4"/>
  <c r="T611" i="4"/>
  <c r="S611" i="4"/>
  <c r="V610" i="4"/>
  <c r="U610" i="4"/>
  <c r="T610" i="4"/>
  <c r="S610" i="4"/>
  <c r="V609" i="4"/>
  <c r="U609" i="4"/>
  <c r="T609" i="4"/>
  <c r="S609" i="4"/>
  <c r="V608" i="4"/>
  <c r="U608" i="4"/>
  <c r="T608" i="4"/>
  <c r="S608" i="4"/>
  <c r="V607" i="4"/>
  <c r="U607" i="4"/>
  <c r="T607" i="4"/>
  <c r="S607" i="4"/>
  <c r="V606" i="4"/>
  <c r="U606" i="4"/>
  <c r="T606" i="4"/>
  <c r="S606" i="4"/>
  <c r="V605" i="4"/>
  <c r="U605" i="4"/>
  <c r="T605" i="4"/>
  <c r="S605" i="4"/>
  <c r="V604" i="4"/>
  <c r="U604" i="4"/>
  <c r="T604" i="4"/>
  <c r="S604" i="4"/>
  <c r="V603" i="4"/>
  <c r="U603" i="4"/>
  <c r="T603" i="4"/>
  <c r="S603" i="4"/>
  <c r="V602" i="4"/>
  <c r="U602" i="4"/>
  <c r="T602" i="4"/>
  <c r="S602" i="4"/>
  <c r="V601" i="4"/>
  <c r="U601" i="4"/>
  <c r="T601" i="4"/>
  <c r="S601" i="4"/>
  <c r="V600" i="4"/>
  <c r="U600" i="4"/>
  <c r="T600" i="4"/>
  <c r="S600" i="4"/>
  <c r="V599" i="4"/>
  <c r="U599" i="4"/>
  <c r="T599" i="4"/>
  <c r="S599" i="4"/>
  <c r="V598" i="4"/>
  <c r="U598" i="4"/>
  <c r="T598" i="4"/>
  <c r="S598" i="4"/>
  <c r="V597" i="4"/>
  <c r="U597" i="4"/>
  <c r="T597" i="4"/>
  <c r="S597" i="4"/>
  <c r="V596" i="4"/>
  <c r="U596" i="4"/>
  <c r="T596" i="4"/>
  <c r="S596" i="4"/>
  <c r="V595" i="4"/>
  <c r="U595" i="4"/>
  <c r="T595" i="4"/>
  <c r="S595" i="4"/>
  <c r="V594" i="4"/>
  <c r="U594" i="4"/>
  <c r="T594" i="4"/>
  <c r="S594" i="4"/>
  <c r="V593" i="4"/>
  <c r="U593" i="4"/>
  <c r="T593" i="4"/>
  <c r="S593" i="4"/>
  <c r="V592" i="4"/>
  <c r="U592" i="4"/>
  <c r="T592" i="4"/>
  <c r="S592" i="4"/>
  <c r="V591" i="4"/>
  <c r="U591" i="4"/>
  <c r="T591" i="4"/>
  <c r="S591" i="4"/>
  <c r="V590" i="4"/>
  <c r="U590" i="4"/>
  <c r="T590" i="4"/>
  <c r="S590" i="4"/>
  <c r="V589" i="4"/>
  <c r="U589" i="4"/>
  <c r="T589" i="4"/>
  <c r="S589" i="4"/>
  <c r="V588" i="4"/>
  <c r="U588" i="4"/>
  <c r="T588" i="4"/>
  <c r="S588" i="4"/>
  <c r="V587" i="4"/>
  <c r="U587" i="4"/>
  <c r="T587" i="4"/>
  <c r="S587" i="4"/>
  <c r="V586" i="4"/>
  <c r="U586" i="4"/>
  <c r="T586" i="4"/>
  <c r="S586" i="4"/>
  <c r="V585" i="4"/>
  <c r="U585" i="4"/>
  <c r="T585" i="4"/>
  <c r="S585" i="4"/>
  <c r="V584" i="4"/>
  <c r="U584" i="4"/>
  <c r="T584" i="4"/>
  <c r="S584" i="4"/>
  <c r="V583" i="4"/>
  <c r="U583" i="4"/>
  <c r="T583" i="4"/>
  <c r="S583" i="4"/>
  <c r="V582" i="4"/>
  <c r="U582" i="4"/>
  <c r="T582" i="4"/>
  <c r="S582" i="4"/>
  <c r="V581" i="4"/>
  <c r="U581" i="4"/>
  <c r="T581" i="4"/>
  <c r="S581" i="4"/>
  <c r="V580" i="4"/>
  <c r="U580" i="4"/>
  <c r="T580" i="4"/>
  <c r="S580" i="4"/>
  <c r="V579" i="4"/>
  <c r="U579" i="4"/>
  <c r="T579" i="4"/>
  <c r="S579" i="4"/>
  <c r="V578" i="4"/>
  <c r="U578" i="4"/>
  <c r="T578" i="4"/>
  <c r="S578" i="4"/>
  <c r="V577" i="4"/>
  <c r="U577" i="4"/>
  <c r="T577" i="4"/>
  <c r="S577" i="4"/>
  <c r="V576" i="4"/>
  <c r="U576" i="4"/>
  <c r="T576" i="4"/>
  <c r="S576" i="4"/>
  <c r="V575" i="4"/>
  <c r="U575" i="4"/>
  <c r="T575" i="4"/>
  <c r="S575" i="4"/>
  <c r="V574" i="4"/>
  <c r="U574" i="4"/>
  <c r="T574" i="4"/>
  <c r="S574" i="4"/>
  <c r="V573" i="4"/>
  <c r="U573" i="4"/>
  <c r="T573" i="4"/>
  <c r="S573" i="4"/>
  <c r="V572" i="4"/>
  <c r="U572" i="4"/>
  <c r="T572" i="4"/>
  <c r="S572" i="4"/>
  <c r="V571" i="4"/>
  <c r="U571" i="4"/>
  <c r="T571" i="4"/>
  <c r="S571" i="4"/>
  <c r="V570" i="4"/>
  <c r="U570" i="4"/>
  <c r="T570" i="4"/>
  <c r="S570" i="4"/>
  <c r="V569" i="4"/>
  <c r="U569" i="4"/>
  <c r="T569" i="4"/>
  <c r="S569" i="4"/>
  <c r="V568" i="4"/>
  <c r="U568" i="4"/>
  <c r="T568" i="4"/>
  <c r="S568" i="4"/>
  <c r="V567" i="4"/>
  <c r="U567" i="4"/>
  <c r="T567" i="4"/>
  <c r="S567" i="4"/>
  <c r="V566" i="4"/>
  <c r="U566" i="4"/>
  <c r="T566" i="4"/>
  <c r="S566" i="4"/>
  <c r="V565" i="4"/>
  <c r="U565" i="4"/>
  <c r="T565" i="4"/>
  <c r="S565" i="4"/>
  <c r="V564" i="4"/>
  <c r="U564" i="4"/>
  <c r="T564" i="4"/>
  <c r="S564" i="4"/>
  <c r="V563" i="4"/>
  <c r="U563" i="4"/>
  <c r="T563" i="4"/>
  <c r="S563" i="4"/>
  <c r="V562" i="4"/>
  <c r="U562" i="4"/>
  <c r="T562" i="4"/>
  <c r="S562" i="4"/>
  <c r="V561" i="4"/>
  <c r="U561" i="4"/>
  <c r="T561" i="4"/>
  <c r="S561" i="4"/>
  <c r="V560" i="4"/>
  <c r="U560" i="4"/>
  <c r="T560" i="4"/>
  <c r="S560" i="4"/>
  <c r="V559" i="4"/>
  <c r="U559" i="4"/>
  <c r="T559" i="4"/>
  <c r="S559" i="4"/>
  <c r="V558" i="4"/>
  <c r="U558" i="4"/>
  <c r="T558" i="4"/>
  <c r="S558" i="4"/>
  <c r="V557" i="4"/>
  <c r="U557" i="4"/>
  <c r="T557" i="4"/>
  <c r="S557" i="4"/>
  <c r="V556" i="4"/>
  <c r="U556" i="4"/>
  <c r="T556" i="4"/>
  <c r="S556" i="4"/>
  <c r="V555" i="4"/>
  <c r="U555" i="4"/>
  <c r="T555" i="4"/>
  <c r="S555" i="4"/>
  <c r="V554" i="4"/>
  <c r="U554" i="4"/>
  <c r="T554" i="4"/>
  <c r="S554" i="4"/>
  <c r="V553" i="4"/>
  <c r="U553" i="4"/>
  <c r="T553" i="4"/>
  <c r="S553" i="4"/>
  <c r="V552" i="4"/>
  <c r="U552" i="4"/>
  <c r="T552" i="4"/>
  <c r="S552" i="4"/>
  <c r="V551" i="4"/>
  <c r="U551" i="4"/>
  <c r="T551" i="4"/>
  <c r="S551" i="4"/>
  <c r="V550" i="4"/>
  <c r="U550" i="4"/>
  <c r="T550" i="4"/>
  <c r="S550" i="4"/>
  <c r="V549" i="4"/>
  <c r="U549" i="4"/>
  <c r="T549" i="4"/>
  <c r="S549" i="4"/>
  <c r="V548" i="4"/>
  <c r="U548" i="4"/>
  <c r="T548" i="4"/>
  <c r="S548" i="4"/>
  <c r="V547" i="4"/>
  <c r="U547" i="4"/>
  <c r="T547" i="4"/>
  <c r="S547" i="4"/>
  <c r="V546" i="4"/>
  <c r="U546" i="4"/>
  <c r="T546" i="4"/>
  <c r="S546" i="4"/>
  <c r="V545" i="4"/>
  <c r="U545" i="4"/>
  <c r="T545" i="4"/>
  <c r="S545" i="4"/>
  <c r="V544" i="4"/>
  <c r="U544" i="4"/>
  <c r="T544" i="4"/>
  <c r="S544" i="4"/>
  <c r="V543" i="4"/>
  <c r="U543" i="4"/>
  <c r="T543" i="4"/>
  <c r="S543" i="4"/>
  <c r="V542" i="4"/>
  <c r="U542" i="4"/>
  <c r="T542" i="4"/>
  <c r="S542" i="4"/>
  <c r="V541" i="4"/>
  <c r="U541" i="4"/>
  <c r="T541" i="4"/>
  <c r="S541" i="4"/>
  <c r="V540" i="4"/>
  <c r="U540" i="4"/>
  <c r="T540" i="4"/>
  <c r="S540" i="4"/>
  <c r="V539" i="4"/>
  <c r="U539" i="4"/>
  <c r="T539" i="4"/>
  <c r="S539" i="4"/>
  <c r="V538" i="4"/>
  <c r="U538" i="4"/>
  <c r="T538" i="4"/>
  <c r="S538" i="4"/>
  <c r="V537" i="4"/>
  <c r="U537" i="4"/>
  <c r="T537" i="4"/>
  <c r="S537" i="4"/>
  <c r="V536" i="4"/>
  <c r="U536" i="4"/>
  <c r="T536" i="4"/>
  <c r="S536" i="4"/>
  <c r="V535" i="4"/>
  <c r="U535" i="4"/>
  <c r="T535" i="4"/>
  <c r="S535" i="4"/>
  <c r="V534" i="4"/>
  <c r="U534" i="4"/>
  <c r="T534" i="4"/>
  <c r="S534" i="4"/>
  <c r="V533" i="4"/>
  <c r="U533" i="4"/>
  <c r="T533" i="4"/>
  <c r="S533" i="4"/>
  <c r="V532" i="4"/>
  <c r="U532" i="4"/>
  <c r="T532" i="4"/>
  <c r="S532" i="4"/>
  <c r="V531" i="4"/>
  <c r="U531" i="4"/>
  <c r="T531" i="4"/>
  <c r="S531" i="4"/>
  <c r="V530" i="4"/>
  <c r="U530" i="4"/>
  <c r="T530" i="4"/>
  <c r="S530" i="4"/>
  <c r="V529" i="4"/>
  <c r="U529" i="4"/>
  <c r="T529" i="4"/>
  <c r="S529" i="4"/>
  <c r="V528" i="4"/>
  <c r="U528" i="4"/>
  <c r="T528" i="4"/>
  <c r="S528" i="4"/>
  <c r="V527" i="4"/>
  <c r="U527" i="4"/>
  <c r="T527" i="4"/>
  <c r="S527" i="4"/>
  <c r="V526" i="4"/>
  <c r="U526" i="4"/>
  <c r="T526" i="4"/>
  <c r="S526" i="4"/>
  <c r="V525" i="4"/>
  <c r="U525" i="4"/>
  <c r="T525" i="4"/>
  <c r="S525" i="4"/>
  <c r="V524" i="4"/>
  <c r="U524" i="4"/>
  <c r="T524" i="4"/>
  <c r="S524" i="4"/>
  <c r="V523" i="4"/>
  <c r="U523" i="4"/>
  <c r="T523" i="4"/>
  <c r="S523" i="4"/>
  <c r="V522" i="4"/>
  <c r="U522" i="4"/>
  <c r="T522" i="4"/>
  <c r="S522" i="4"/>
  <c r="V521" i="4"/>
  <c r="U521" i="4"/>
  <c r="T521" i="4"/>
  <c r="S521" i="4"/>
  <c r="V520" i="4"/>
  <c r="U520" i="4"/>
  <c r="T520" i="4"/>
  <c r="S520" i="4"/>
  <c r="V519" i="4"/>
  <c r="U519" i="4"/>
  <c r="T519" i="4"/>
  <c r="S519" i="4"/>
  <c r="V518" i="4"/>
  <c r="U518" i="4"/>
  <c r="T518" i="4"/>
  <c r="S518" i="4"/>
  <c r="V517" i="4"/>
  <c r="U517" i="4"/>
  <c r="T517" i="4"/>
  <c r="S517" i="4"/>
  <c r="V516" i="4"/>
  <c r="U516" i="4"/>
  <c r="T516" i="4"/>
  <c r="S516" i="4"/>
  <c r="V515" i="4"/>
  <c r="U515" i="4"/>
  <c r="T515" i="4"/>
  <c r="S515" i="4"/>
  <c r="V514" i="4"/>
  <c r="U514" i="4"/>
  <c r="T514" i="4"/>
  <c r="S514" i="4"/>
  <c r="V513" i="4"/>
  <c r="U513" i="4"/>
  <c r="T513" i="4"/>
  <c r="S513" i="4"/>
  <c r="V512" i="4"/>
  <c r="U512" i="4"/>
  <c r="T512" i="4"/>
  <c r="S512" i="4"/>
  <c r="V511" i="4"/>
  <c r="U511" i="4"/>
  <c r="T511" i="4"/>
  <c r="S511" i="4"/>
  <c r="V510" i="4"/>
  <c r="U510" i="4"/>
  <c r="T510" i="4"/>
  <c r="S510" i="4"/>
  <c r="V509" i="4"/>
  <c r="U509" i="4"/>
  <c r="T509" i="4"/>
  <c r="S509" i="4"/>
  <c r="V508" i="4"/>
  <c r="U508" i="4"/>
  <c r="T508" i="4"/>
  <c r="S508" i="4"/>
  <c r="V507" i="4"/>
  <c r="U507" i="4"/>
  <c r="T507" i="4"/>
  <c r="S507" i="4"/>
  <c r="V506" i="4"/>
  <c r="U506" i="4"/>
  <c r="T506" i="4"/>
  <c r="S506" i="4"/>
  <c r="V505" i="4"/>
  <c r="U505" i="4"/>
  <c r="T505" i="4"/>
  <c r="S505" i="4"/>
  <c r="V504" i="4"/>
  <c r="U504" i="4"/>
  <c r="T504" i="4"/>
  <c r="S504" i="4"/>
  <c r="V503" i="4"/>
  <c r="U503" i="4"/>
  <c r="T503" i="4"/>
  <c r="S503" i="4"/>
  <c r="V502" i="4"/>
  <c r="U502" i="4"/>
  <c r="T502" i="4"/>
  <c r="S502" i="4"/>
  <c r="V501" i="4"/>
  <c r="U501" i="4"/>
  <c r="T501" i="4"/>
  <c r="S501" i="4"/>
  <c r="V500" i="4"/>
  <c r="U500" i="4"/>
  <c r="T500" i="4"/>
  <c r="S500" i="4"/>
  <c r="V499" i="4"/>
  <c r="U499" i="4"/>
  <c r="T499" i="4"/>
  <c r="S499" i="4"/>
  <c r="V498" i="4"/>
  <c r="U498" i="4"/>
  <c r="T498" i="4"/>
  <c r="S498" i="4"/>
  <c r="V497" i="4"/>
  <c r="U497" i="4"/>
  <c r="T497" i="4"/>
  <c r="S497" i="4"/>
  <c r="V496" i="4"/>
  <c r="U496" i="4"/>
  <c r="T496" i="4"/>
  <c r="S496" i="4"/>
  <c r="V495" i="4"/>
  <c r="U495" i="4"/>
  <c r="T495" i="4"/>
  <c r="S495" i="4"/>
  <c r="V494" i="4"/>
  <c r="U494" i="4"/>
  <c r="T494" i="4"/>
  <c r="S494" i="4"/>
  <c r="V493" i="4"/>
  <c r="U493" i="4"/>
  <c r="T493" i="4"/>
  <c r="S493" i="4"/>
  <c r="V492" i="4"/>
  <c r="U492" i="4"/>
  <c r="T492" i="4"/>
  <c r="S492" i="4"/>
  <c r="V491" i="4"/>
  <c r="U491" i="4"/>
  <c r="T491" i="4"/>
  <c r="S491" i="4"/>
  <c r="V490" i="4"/>
  <c r="U490" i="4"/>
  <c r="T490" i="4"/>
  <c r="S490" i="4"/>
  <c r="V489" i="4"/>
  <c r="U489" i="4"/>
  <c r="T489" i="4"/>
  <c r="S489" i="4"/>
  <c r="V488" i="4"/>
  <c r="U488" i="4"/>
  <c r="T488" i="4"/>
  <c r="S488" i="4"/>
  <c r="V487" i="4"/>
  <c r="U487" i="4"/>
  <c r="T487" i="4"/>
  <c r="S487" i="4"/>
  <c r="V486" i="4"/>
  <c r="U486" i="4"/>
  <c r="T486" i="4"/>
  <c r="S486" i="4"/>
  <c r="V485" i="4"/>
  <c r="U485" i="4"/>
  <c r="T485" i="4"/>
  <c r="S485" i="4"/>
  <c r="V484" i="4"/>
  <c r="U484" i="4"/>
  <c r="T484" i="4"/>
  <c r="S484" i="4"/>
  <c r="V483" i="4"/>
  <c r="U483" i="4"/>
  <c r="T483" i="4"/>
  <c r="S483" i="4"/>
  <c r="V482" i="4"/>
  <c r="U482" i="4"/>
  <c r="T482" i="4"/>
  <c r="S482" i="4"/>
  <c r="V481" i="4"/>
  <c r="U481" i="4"/>
  <c r="T481" i="4"/>
  <c r="S481" i="4"/>
  <c r="V480" i="4"/>
  <c r="U480" i="4"/>
  <c r="T480" i="4"/>
  <c r="S480" i="4"/>
  <c r="V479" i="4"/>
  <c r="U479" i="4"/>
  <c r="T479" i="4"/>
  <c r="S479" i="4"/>
  <c r="V478" i="4"/>
  <c r="U478" i="4"/>
  <c r="T478" i="4"/>
  <c r="S478" i="4"/>
  <c r="V477" i="4"/>
  <c r="U477" i="4"/>
  <c r="T477" i="4"/>
  <c r="S477" i="4"/>
  <c r="V476" i="4"/>
  <c r="U476" i="4"/>
  <c r="T476" i="4"/>
  <c r="S476" i="4"/>
  <c r="V475" i="4"/>
  <c r="U475" i="4"/>
  <c r="T475" i="4"/>
  <c r="S475" i="4"/>
  <c r="V474" i="4"/>
  <c r="U474" i="4"/>
  <c r="T474" i="4"/>
  <c r="S474" i="4"/>
  <c r="V473" i="4"/>
  <c r="U473" i="4"/>
  <c r="T473" i="4"/>
  <c r="S473" i="4"/>
  <c r="V472" i="4"/>
  <c r="U472" i="4"/>
  <c r="T472" i="4"/>
  <c r="S472" i="4"/>
  <c r="V471" i="4"/>
  <c r="U471" i="4"/>
  <c r="T471" i="4"/>
  <c r="S471" i="4"/>
  <c r="V470" i="4"/>
  <c r="U470" i="4"/>
  <c r="T470" i="4"/>
  <c r="S470" i="4"/>
  <c r="V469" i="4"/>
  <c r="U469" i="4"/>
  <c r="T469" i="4"/>
  <c r="S469" i="4"/>
  <c r="V468" i="4"/>
  <c r="U468" i="4"/>
  <c r="T468" i="4"/>
  <c r="S468" i="4"/>
  <c r="V467" i="4"/>
  <c r="U467" i="4"/>
  <c r="T467" i="4"/>
  <c r="S467" i="4"/>
  <c r="V466" i="4"/>
  <c r="U466" i="4"/>
  <c r="T466" i="4"/>
  <c r="S466" i="4"/>
  <c r="V465" i="4"/>
  <c r="U465" i="4"/>
  <c r="T465" i="4"/>
  <c r="S465" i="4"/>
  <c r="V464" i="4"/>
  <c r="U464" i="4"/>
  <c r="T464" i="4"/>
  <c r="S464" i="4"/>
  <c r="V463" i="4"/>
  <c r="U463" i="4"/>
  <c r="T463" i="4"/>
  <c r="S463" i="4"/>
  <c r="V462" i="4"/>
  <c r="U462" i="4"/>
  <c r="T462" i="4"/>
  <c r="S462" i="4"/>
  <c r="V461" i="4"/>
  <c r="U461" i="4"/>
  <c r="T461" i="4"/>
  <c r="S461" i="4"/>
  <c r="V460" i="4"/>
  <c r="U460" i="4"/>
  <c r="T460" i="4"/>
  <c r="S460" i="4"/>
  <c r="V459" i="4"/>
  <c r="U459" i="4"/>
  <c r="T459" i="4"/>
  <c r="S459" i="4"/>
  <c r="V458" i="4"/>
  <c r="U458" i="4"/>
  <c r="T458" i="4"/>
  <c r="S458" i="4"/>
  <c r="V457" i="4"/>
  <c r="U457" i="4"/>
  <c r="T457" i="4"/>
  <c r="S457" i="4"/>
  <c r="V456" i="4"/>
  <c r="U456" i="4"/>
  <c r="T456" i="4"/>
  <c r="S456" i="4"/>
  <c r="V455" i="4"/>
  <c r="U455" i="4"/>
  <c r="T455" i="4"/>
  <c r="S455" i="4"/>
  <c r="V454" i="4"/>
  <c r="U454" i="4"/>
  <c r="T454" i="4"/>
  <c r="S454" i="4"/>
  <c r="V453" i="4"/>
  <c r="U453" i="4"/>
  <c r="T453" i="4"/>
  <c r="S453" i="4"/>
  <c r="V452" i="4"/>
  <c r="U452" i="4"/>
  <c r="T452" i="4"/>
  <c r="S452" i="4"/>
  <c r="V451" i="4"/>
  <c r="U451" i="4"/>
  <c r="T451" i="4"/>
  <c r="S451" i="4"/>
  <c r="V450" i="4"/>
  <c r="U450" i="4"/>
  <c r="T450" i="4"/>
  <c r="S450" i="4"/>
  <c r="V449" i="4"/>
  <c r="U449" i="4"/>
  <c r="T449" i="4"/>
  <c r="S449" i="4"/>
  <c r="V448" i="4"/>
  <c r="U448" i="4"/>
  <c r="T448" i="4"/>
  <c r="S448" i="4"/>
  <c r="V447" i="4"/>
  <c r="U447" i="4"/>
  <c r="T447" i="4"/>
  <c r="S447" i="4"/>
  <c r="V446" i="4"/>
  <c r="U446" i="4"/>
  <c r="T446" i="4"/>
  <c r="S446" i="4"/>
  <c r="V445" i="4"/>
  <c r="U445" i="4"/>
  <c r="T445" i="4"/>
  <c r="S445" i="4"/>
  <c r="V444" i="4"/>
  <c r="U444" i="4"/>
  <c r="T444" i="4"/>
  <c r="S444" i="4"/>
  <c r="V443" i="4"/>
  <c r="U443" i="4"/>
  <c r="T443" i="4"/>
  <c r="S443" i="4"/>
  <c r="V442" i="4"/>
  <c r="U442" i="4"/>
  <c r="T442" i="4"/>
  <c r="S442" i="4"/>
  <c r="V441" i="4"/>
  <c r="U441" i="4"/>
  <c r="T441" i="4"/>
  <c r="S441" i="4"/>
  <c r="V440" i="4"/>
  <c r="U440" i="4"/>
  <c r="T440" i="4"/>
  <c r="S440" i="4"/>
  <c r="V439" i="4"/>
  <c r="U439" i="4"/>
  <c r="T439" i="4"/>
  <c r="S439" i="4"/>
  <c r="V438" i="4"/>
  <c r="U438" i="4"/>
  <c r="T438" i="4"/>
  <c r="S438" i="4"/>
  <c r="V437" i="4"/>
  <c r="U437" i="4"/>
  <c r="T437" i="4"/>
  <c r="S437" i="4"/>
  <c r="V436" i="4"/>
  <c r="U436" i="4"/>
  <c r="T436" i="4"/>
  <c r="S436" i="4"/>
  <c r="V435" i="4"/>
  <c r="U435" i="4"/>
  <c r="T435" i="4"/>
  <c r="S435" i="4"/>
  <c r="V434" i="4"/>
  <c r="U434" i="4"/>
  <c r="T434" i="4"/>
  <c r="S434" i="4"/>
  <c r="V433" i="4"/>
  <c r="U433" i="4"/>
  <c r="T433" i="4"/>
  <c r="S433" i="4"/>
  <c r="V432" i="4"/>
  <c r="U432" i="4"/>
  <c r="T432" i="4"/>
  <c r="S432" i="4"/>
  <c r="V431" i="4"/>
  <c r="U431" i="4"/>
  <c r="T431" i="4"/>
  <c r="S431" i="4"/>
  <c r="V430" i="4"/>
  <c r="U430" i="4"/>
  <c r="T430" i="4"/>
  <c r="S430" i="4"/>
  <c r="V429" i="4"/>
  <c r="U429" i="4"/>
  <c r="T429" i="4"/>
  <c r="S429" i="4"/>
  <c r="V428" i="4"/>
  <c r="U428" i="4"/>
  <c r="T428" i="4"/>
  <c r="S428" i="4"/>
  <c r="V427" i="4"/>
  <c r="U427" i="4"/>
  <c r="T427" i="4"/>
  <c r="S427" i="4"/>
  <c r="V426" i="4"/>
  <c r="U426" i="4"/>
  <c r="T426" i="4"/>
  <c r="S426" i="4"/>
  <c r="V425" i="4"/>
  <c r="U425" i="4"/>
  <c r="T425" i="4"/>
  <c r="S425" i="4"/>
  <c r="V424" i="4"/>
  <c r="U424" i="4"/>
  <c r="T424" i="4"/>
  <c r="S424" i="4"/>
  <c r="V423" i="4"/>
  <c r="U423" i="4"/>
  <c r="T423" i="4"/>
  <c r="S423" i="4"/>
  <c r="V422" i="4"/>
  <c r="U422" i="4"/>
  <c r="T422" i="4"/>
  <c r="S422" i="4"/>
  <c r="V421" i="4"/>
  <c r="U421" i="4"/>
  <c r="T421" i="4"/>
  <c r="S421" i="4"/>
  <c r="V420" i="4"/>
  <c r="U420" i="4"/>
  <c r="T420" i="4"/>
  <c r="S420" i="4"/>
  <c r="V419" i="4"/>
  <c r="U419" i="4"/>
  <c r="T419" i="4"/>
  <c r="S419" i="4"/>
  <c r="V418" i="4"/>
  <c r="U418" i="4"/>
  <c r="T418" i="4"/>
  <c r="S418" i="4"/>
  <c r="V417" i="4"/>
  <c r="U417" i="4"/>
  <c r="T417" i="4"/>
  <c r="S417" i="4"/>
  <c r="V416" i="4"/>
  <c r="U416" i="4"/>
  <c r="T416" i="4"/>
  <c r="S416" i="4"/>
  <c r="V415" i="4"/>
  <c r="U415" i="4"/>
  <c r="T415" i="4"/>
  <c r="S415" i="4"/>
  <c r="V414" i="4"/>
  <c r="U414" i="4"/>
  <c r="T414" i="4"/>
  <c r="S414" i="4"/>
  <c r="V413" i="4"/>
  <c r="U413" i="4"/>
  <c r="T413" i="4"/>
  <c r="S413" i="4"/>
  <c r="V412" i="4"/>
  <c r="U412" i="4"/>
  <c r="T412" i="4"/>
  <c r="S412" i="4"/>
  <c r="V411" i="4"/>
  <c r="U411" i="4"/>
  <c r="T411" i="4"/>
  <c r="S411" i="4"/>
  <c r="V410" i="4"/>
  <c r="U410" i="4"/>
  <c r="T410" i="4"/>
  <c r="S410" i="4"/>
  <c r="V409" i="4"/>
  <c r="U409" i="4"/>
  <c r="T409" i="4"/>
  <c r="S409" i="4"/>
  <c r="V408" i="4"/>
  <c r="U408" i="4"/>
  <c r="T408" i="4"/>
  <c r="S408" i="4"/>
  <c r="V407" i="4"/>
  <c r="U407" i="4"/>
  <c r="T407" i="4"/>
  <c r="S407" i="4"/>
  <c r="V406" i="4"/>
  <c r="U406" i="4"/>
  <c r="T406" i="4"/>
  <c r="S406" i="4"/>
  <c r="V405" i="4"/>
  <c r="U405" i="4"/>
  <c r="T405" i="4"/>
  <c r="S405" i="4"/>
  <c r="V404" i="4"/>
  <c r="U404" i="4"/>
  <c r="T404" i="4"/>
  <c r="S404" i="4"/>
  <c r="V403" i="4"/>
  <c r="U403" i="4"/>
  <c r="T403" i="4"/>
  <c r="S403" i="4"/>
  <c r="V402" i="4"/>
  <c r="U402" i="4"/>
  <c r="T402" i="4"/>
  <c r="S402" i="4"/>
  <c r="V401" i="4"/>
  <c r="U401" i="4"/>
  <c r="T401" i="4"/>
  <c r="S401" i="4"/>
  <c r="V400" i="4"/>
  <c r="U400" i="4"/>
  <c r="T400" i="4"/>
  <c r="S400" i="4"/>
  <c r="V399" i="4"/>
  <c r="U399" i="4"/>
  <c r="T399" i="4"/>
  <c r="S399" i="4"/>
  <c r="V398" i="4"/>
  <c r="U398" i="4"/>
  <c r="T398" i="4"/>
  <c r="S398" i="4"/>
  <c r="V397" i="4"/>
  <c r="U397" i="4"/>
  <c r="T397" i="4"/>
  <c r="S397" i="4"/>
  <c r="V396" i="4"/>
  <c r="U396" i="4"/>
  <c r="T396" i="4"/>
  <c r="S396" i="4"/>
  <c r="V395" i="4"/>
  <c r="U395" i="4"/>
  <c r="T395" i="4"/>
  <c r="S395" i="4"/>
  <c r="V394" i="4"/>
  <c r="U394" i="4"/>
  <c r="T394" i="4"/>
  <c r="S394" i="4"/>
  <c r="V393" i="4"/>
  <c r="U393" i="4"/>
  <c r="T393" i="4"/>
  <c r="S393" i="4"/>
  <c r="V392" i="4"/>
  <c r="U392" i="4"/>
  <c r="T392" i="4"/>
  <c r="S392" i="4"/>
  <c r="V391" i="4"/>
  <c r="U391" i="4"/>
  <c r="T391" i="4"/>
  <c r="S391" i="4"/>
  <c r="V390" i="4"/>
  <c r="U390" i="4"/>
  <c r="T390" i="4"/>
  <c r="S390" i="4"/>
  <c r="V389" i="4"/>
  <c r="U389" i="4"/>
  <c r="T389" i="4"/>
  <c r="S389" i="4"/>
  <c r="V388" i="4"/>
  <c r="U388" i="4"/>
  <c r="T388" i="4"/>
  <c r="S388" i="4"/>
  <c r="V387" i="4"/>
  <c r="U387" i="4"/>
  <c r="T387" i="4"/>
  <c r="S387" i="4"/>
  <c r="V386" i="4"/>
  <c r="U386" i="4"/>
  <c r="T386" i="4"/>
  <c r="S386" i="4"/>
  <c r="V385" i="4"/>
  <c r="U385" i="4"/>
  <c r="T385" i="4"/>
  <c r="S385" i="4"/>
  <c r="V384" i="4"/>
  <c r="U384" i="4"/>
  <c r="T384" i="4"/>
  <c r="S384" i="4"/>
  <c r="V383" i="4"/>
  <c r="U383" i="4"/>
  <c r="T383" i="4"/>
  <c r="S383" i="4"/>
  <c r="V382" i="4"/>
  <c r="U382" i="4"/>
  <c r="T382" i="4"/>
  <c r="S382" i="4"/>
  <c r="V381" i="4"/>
  <c r="U381" i="4"/>
  <c r="T381" i="4"/>
  <c r="S381" i="4"/>
  <c r="V380" i="4"/>
  <c r="U380" i="4"/>
  <c r="T380" i="4"/>
  <c r="S380" i="4"/>
  <c r="V379" i="4"/>
  <c r="U379" i="4"/>
  <c r="T379" i="4"/>
  <c r="S379" i="4"/>
  <c r="V378" i="4"/>
  <c r="U378" i="4"/>
  <c r="T378" i="4"/>
  <c r="S378" i="4"/>
  <c r="V377" i="4"/>
  <c r="U377" i="4"/>
  <c r="T377" i="4"/>
  <c r="S377" i="4"/>
  <c r="V376" i="4"/>
  <c r="U376" i="4"/>
  <c r="T376" i="4"/>
  <c r="S376" i="4"/>
  <c r="V375" i="4"/>
  <c r="U375" i="4"/>
  <c r="T375" i="4"/>
  <c r="S375" i="4"/>
  <c r="V374" i="4"/>
  <c r="U374" i="4"/>
  <c r="T374" i="4"/>
  <c r="S374" i="4"/>
  <c r="V373" i="4"/>
  <c r="U373" i="4"/>
  <c r="T373" i="4"/>
  <c r="S373" i="4"/>
  <c r="V372" i="4"/>
  <c r="U372" i="4"/>
  <c r="T372" i="4"/>
  <c r="S372" i="4"/>
  <c r="V371" i="4"/>
  <c r="U371" i="4"/>
  <c r="T371" i="4"/>
  <c r="S371" i="4"/>
  <c r="V370" i="4"/>
  <c r="U370" i="4"/>
  <c r="T370" i="4"/>
  <c r="S370" i="4"/>
  <c r="V369" i="4"/>
  <c r="U369" i="4"/>
  <c r="T369" i="4"/>
  <c r="S369" i="4"/>
  <c r="V368" i="4"/>
  <c r="U368" i="4"/>
  <c r="T368" i="4"/>
  <c r="S368" i="4"/>
  <c r="V367" i="4"/>
  <c r="U367" i="4"/>
  <c r="T367" i="4"/>
  <c r="S367" i="4"/>
  <c r="V366" i="4"/>
  <c r="U366" i="4"/>
  <c r="T366" i="4"/>
  <c r="S366" i="4"/>
  <c r="V365" i="4"/>
  <c r="U365" i="4"/>
  <c r="T365" i="4"/>
  <c r="S365" i="4"/>
  <c r="V364" i="4"/>
  <c r="U364" i="4"/>
  <c r="T364" i="4"/>
  <c r="S364" i="4"/>
  <c r="V363" i="4"/>
  <c r="U363" i="4"/>
  <c r="T363" i="4"/>
  <c r="S363" i="4"/>
  <c r="V362" i="4"/>
  <c r="U362" i="4"/>
  <c r="T362" i="4"/>
  <c r="S362" i="4"/>
  <c r="V361" i="4"/>
  <c r="U361" i="4"/>
  <c r="T361" i="4"/>
  <c r="S361" i="4"/>
  <c r="V360" i="4"/>
  <c r="U360" i="4"/>
  <c r="T360" i="4"/>
  <c r="S360" i="4"/>
  <c r="V359" i="4"/>
  <c r="U359" i="4"/>
  <c r="T359" i="4"/>
  <c r="S359" i="4"/>
  <c r="V358" i="4"/>
  <c r="U358" i="4"/>
  <c r="T358" i="4"/>
  <c r="S358" i="4"/>
  <c r="V357" i="4"/>
  <c r="U357" i="4"/>
  <c r="T357" i="4"/>
  <c r="S357" i="4"/>
  <c r="V356" i="4"/>
  <c r="U356" i="4"/>
  <c r="T356" i="4"/>
  <c r="S356" i="4"/>
  <c r="V355" i="4"/>
  <c r="U355" i="4"/>
  <c r="T355" i="4"/>
  <c r="S355" i="4"/>
  <c r="V354" i="4"/>
  <c r="U354" i="4"/>
  <c r="T354" i="4"/>
  <c r="S354" i="4"/>
  <c r="V353" i="4"/>
  <c r="U353" i="4"/>
  <c r="T353" i="4"/>
  <c r="S353" i="4"/>
  <c r="V352" i="4"/>
  <c r="U352" i="4"/>
  <c r="T352" i="4"/>
  <c r="S352" i="4"/>
  <c r="V351" i="4"/>
  <c r="U351" i="4"/>
  <c r="T351" i="4"/>
  <c r="S351" i="4"/>
  <c r="V350" i="4"/>
  <c r="U350" i="4"/>
  <c r="T350" i="4"/>
  <c r="S350" i="4"/>
  <c r="V349" i="4"/>
  <c r="U349" i="4"/>
  <c r="T349" i="4"/>
  <c r="S349" i="4"/>
  <c r="V348" i="4"/>
  <c r="U348" i="4"/>
  <c r="T348" i="4"/>
  <c r="S348" i="4"/>
  <c r="V347" i="4"/>
  <c r="U347" i="4"/>
  <c r="T347" i="4"/>
  <c r="S347" i="4"/>
  <c r="V346" i="4"/>
  <c r="U346" i="4"/>
  <c r="T346" i="4"/>
  <c r="S346" i="4"/>
  <c r="V345" i="4"/>
  <c r="U345" i="4"/>
  <c r="T345" i="4"/>
  <c r="S345" i="4"/>
  <c r="V344" i="4"/>
  <c r="U344" i="4"/>
  <c r="T344" i="4"/>
  <c r="S344" i="4"/>
  <c r="V343" i="4"/>
  <c r="U343" i="4"/>
  <c r="T343" i="4"/>
  <c r="S343" i="4"/>
  <c r="V342" i="4"/>
  <c r="U342" i="4"/>
  <c r="T342" i="4"/>
  <c r="S342" i="4"/>
  <c r="V341" i="4"/>
  <c r="U341" i="4"/>
  <c r="T341" i="4"/>
  <c r="S341" i="4"/>
  <c r="V340" i="4"/>
  <c r="U340" i="4"/>
  <c r="T340" i="4"/>
  <c r="S340" i="4"/>
  <c r="V339" i="4"/>
  <c r="U339" i="4"/>
  <c r="T339" i="4"/>
  <c r="S339" i="4"/>
  <c r="V338" i="4"/>
  <c r="U338" i="4"/>
  <c r="T338" i="4"/>
  <c r="S338" i="4"/>
  <c r="V337" i="4"/>
  <c r="U337" i="4"/>
  <c r="T337" i="4"/>
  <c r="S337" i="4"/>
  <c r="V336" i="4"/>
  <c r="U336" i="4"/>
  <c r="T336" i="4"/>
  <c r="S336" i="4"/>
  <c r="V335" i="4"/>
  <c r="U335" i="4"/>
  <c r="T335" i="4"/>
  <c r="S335" i="4"/>
  <c r="V334" i="4"/>
  <c r="U334" i="4"/>
  <c r="T334" i="4"/>
  <c r="S334" i="4"/>
  <c r="V333" i="4"/>
  <c r="U333" i="4"/>
  <c r="T333" i="4"/>
  <c r="S333" i="4"/>
  <c r="V332" i="4"/>
  <c r="U332" i="4"/>
  <c r="T332" i="4"/>
  <c r="S332" i="4"/>
  <c r="V331" i="4"/>
  <c r="U331" i="4"/>
  <c r="T331" i="4"/>
  <c r="S331" i="4"/>
  <c r="V330" i="4"/>
  <c r="U330" i="4"/>
  <c r="T330" i="4"/>
  <c r="S330" i="4"/>
  <c r="V329" i="4"/>
  <c r="U329" i="4"/>
  <c r="T329" i="4"/>
  <c r="S329" i="4"/>
  <c r="V328" i="4"/>
  <c r="U328" i="4"/>
  <c r="T328" i="4"/>
  <c r="S328" i="4"/>
  <c r="V327" i="4"/>
  <c r="U327" i="4"/>
  <c r="T327" i="4"/>
  <c r="S327" i="4"/>
  <c r="V326" i="4"/>
  <c r="U326" i="4"/>
  <c r="T326" i="4"/>
  <c r="S326" i="4"/>
  <c r="V325" i="4"/>
  <c r="U325" i="4"/>
  <c r="T325" i="4"/>
  <c r="S325" i="4"/>
  <c r="V324" i="4"/>
  <c r="U324" i="4"/>
  <c r="T324" i="4"/>
  <c r="S324" i="4"/>
  <c r="V323" i="4"/>
  <c r="U323" i="4"/>
  <c r="T323" i="4"/>
  <c r="S323" i="4"/>
  <c r="V322" i="4"/>
  <c r="U322" i="4"/>
  <c r="T322" i="4"/>
  <c r="S322" i="4"/>
  <c r="V321" i="4"/>
  <c r="U321" i="4"/>
  <c r="T321" i="4"/>
  <c r="S321" i="4"/>
  <c r="V320" i="4"/>
  <c r="U320" i="4"/>
  <c r="T320" i="4"/>
  <c r="S320" i="4"/>
  <c r="V319" i="4"/>
  <c r="U319" i="4"/>
  <c r="T319" i="4"/>
  <c r="S319" i="4"/>
  <c r="V318" i="4"/>
  <c r="U318" i="4"/>
  <c r="T318" i="4"/>
  <c r="S318" i="4"/>
  <c r="V317" i="4"/>
  <c r="U317" i="4"/>
  <c r="T317" i="4"/>
  <c r="S317" i="4"/>
  <c r="V316" i="4"/>
  <c r="U316" i="4"/>
  <c r="T316" i="4"/>
  <c r="S316" i="4"/>
  <c r="V315" i="4"/>
  <c r="U315" i="4"/>
  <c r="T315" i="4"/>
  <c r="S315" i="4"/>
  <c r="V314" i="4"/>
  <c r="U314" i="4"/>
  <c r="T314" i="4"/>
  <c r="S314" i="4"/>
  <c r="V313" i="4"/>
  <c r="U313" i="4"/>
  <c r="T313" i="4"/>
  <c r="S313" i="4"/>
  <c r="V312" i="4"/>
  <c r="U312" i="4"/>
  <c r="T312" i="4"/>
  <c r="S312" i="4"/>
  <c r="V311" i="4"/>
  <c r="U311" i="4"/>
  <c r="T311" i="4"/>
  <c r="S311" i="4"/>
  <c r="V310" i="4"/>
  <c r="U310" i="4"/>
  <c r="T310" i="4"/>
  <c r="S310" i="4"/>
  <c r="V309" i="4"/>
  <c r="U309" i="4"/>
  <c r="T309" i="4"/>
  <c r="S309" i="4"/>
  <c r="V308" i="4"/>
  <c r="U308" i="4"/>
  <c r="T308" i="4"/>
  <c r="S308" i="4"/>
  <c r="V307" i="4"/>
  <c r="U307" i="4"/>
  <c r="T307" i="4"/>
  <c r="S307" i="4"/>
  <c r="V306" i="4"/>
  <c r="U306" i="4"/>
  <c r="T306" i="4"/>
  <c r="S306" i="4"/>
  <c r="V305" i="4"/>
  <c r="U305" i="4"/>
  <c r="T305" i="4"/>
  <c r="S305" i="4"/>
  <c r="V304" i="4"/>
  <c r="U304" i="4"/>
  <c r="T304" i="4"/>
  <c r="S304" i="4"/>
  <c r="V303" i="4"/>
  <c r="U303" i="4"/>
  <c r="T303" i="4"/>
  <c r="S303" i="4"/>
  <c r="V302" i="4"/>
  <c r="U302" i="4"/>
  <c r="T302" i="4"/>
  <c r="S302" i="4"/>
  <c r="V301" i="4"/>
  <c r="U301" i="4"/>
  <c r="T301" i="4"/>
  <c r="S301" i="4"/>
  <c r="V300" i="4"/>
  <c r="U300" i="4"/>
  <c r="T300" i="4"/>
  <c r="S300" i="4"/>
  <c r="V299" i="4"/>
  <c r="U299" i="4"/>
  <c r="T299" i="4"/>
  <c r="S299" i="4"/>
  <c r="V298" i="4"/>
  <c r="U298" i="4"/>
  <c r="T298" i="4"/>
  <c r="S298" i="4"/>
  <c r="V297" i="4"/>
  <c r="U297" i="4"/>
  <c r="T297" i="4"/>
  <c r="S297" i="4"/>
  <c r="V296" i="4"/>
  <c r="U296" i="4"/>
  <c r="T296" i="4"/>
  <c r="S296" i="4"/>
  <c r="V295" i="4"/>
  <c r="U295" i="4"/>
  <c r="T295" i="4"/>
  <c r="S295" i="4"/>
  <c r="V294" i="4"/>
  <c r="U294" i="4"/>
  <c r="T294" i="4"/>
  <c r="S294" i="4"/>
  <c r="V293" i="4"/>
  <c r="U293" i="4"/>
  <c r="T293" i="4"/>
  <c r="S293" i="4"/>
  <c r="V292" i="4"/>
  <c r="U292" i="4"/>
  <c r="T292" i="4"/>
  <c r="S292" i="4"/>
  <c r="V291" i="4"/>
  <c r="U291" i="4"/>
  <c r="T291" i="4"/>
  <c r="S291" i="4"/>
  <c r="V290" i="4"/>
  <c r="U290" i="4"/>
  <c r="T290" i="4"/>
  <c r="S290" i="4"/>
  <c r="V289" i="4"/>
  <c r="U289" i="4"/>
  <c r="T289" i="4"/>
  <c r="S289" i="4"/>
  <c r="V288" i="4"/>
  <c r="U288" i="4"/>
  <c r="T288" i="4"/>
  <c r="S288" i="4"/>
  <c r="V287" i="4"/>
  <c r="U287" i="4"/>
  <c r="T287" i="4"/>
  <c r="S287" i="4"/>
  <c r="V286" i="4"/>
  <c r="U286" i="4"/>
  <c r="T286" i="4"/>
  <c r="S286" i="4"/>
  <c r="V285" i="4"/>
  <c r="U285" i="4"/>
  <c r="T285" i="4"/>
  <c r="S285" i="4"/>
  <c r="V284" i="4"/>
  <c r="U284" i="4"/>
  <c r="T284" i="4"/>
  <c r="S284" i="4"/>
  <c r="V283" i="4"/>
  <c r="U283" i="4"/>
  <c r="T283" i="4"/>
  <c r="S283" i="4"/>
  <c r="V282" i="4"/>
  <c r="U282" i="4"/>
  <c r="T282" i="4"/>
  <c r="S282" i="4"/>
  <c r="V281" i="4"/>
  <c r="U281" i="4"/>
  <c r="T281" i="4"/>
  <c r="S281" i="4"/>
  <c r="V280" i="4"/>
  <c r="U280" i="4"/>
  <c r="T280" i="4"/>
  <c r="S280" i="4"/>
  <c r="V279" i="4"/>
  <c r="U279" i="4"/>
  <c r="T279" i="4"/>
  <c r="S279" i="4"/>
  <c r="V278" i="4"/>
  <c r="U278" i="4"/>
  <c r="T278" i="4"/>
  <c r="S278" i="4"/>
  <c r="V277" i="4"/>
  <c r="U277" i="4"/>
  <c r="T277" i="4"/>
  <c r="S277" i="4"/>
  <c r="V276" i="4"/>
  <c r="U276" i="4"/>
  <c r="T276" i="4"/>
  <c r="S276" i="4"/>
  <c r="V275" i="4"/>
  <c r="U275" i="4"/>
  <c r="T275" i="4"/>
  <c r="S275" i="4"/>
  <c r="V274" i="4"/>
  <c r="U274" i="4"/>
  <c r="T274" i="4"/>
  <c r="S274" i="4"/>
  <c r="V273" i="4"/>
  <c r="U273" i="4"/>
  <c r="T273" i="4"/>
  <c r="S273" i="4"/>
  <c r="V272" i="4"/>
  <c r="U272" i="4"/>
  <c r="T272" i="4"/>
  <c r="S272" i="4"/>
  <c r="V271" i="4"/>
  <c r="U271" i="4"/>
  <c r="T271" i="4"/>
  <c r="S271" i="4"/>
  <c r="V270" i="4"/>
  <c r="U270" i="4"/>
  <c r="T270" i="4"/>
  <c r="S270" i="4"/>
  <c r="V269" i="4"/>
  <c r="U269" i="4"/>
  <c r="T269" i="4"/>
  <c r="S269" i="4"/>
  <c r="V268" i="4"/>
  <c r="U268" i="4"/>
  <c r="T268" i="4"/>
  <c r="S268" i="4"/>
  <c r="V267" i="4"/>
  <c r="U267" i="4"/>
  <c r="T267" i="4"/>
  <c r="S267" i="4"/>
  <c r="V266" i="4"/>
  <c r="U266" i="4"/>
  <c r="T266" i="4"/>
  <c r="S266" i="4"/>
  <c r="V265" i="4"/>
  <c r="U265" i="4"/>
  <c r="T265" i="4"/>
  <c r="S265" i="4"/>
  <c r="V264" i="4"/>
  <c r="U264" i="4"/>
  <c r="T264" i="4"/>
  <c r="S264" i="4"/>
  <c r="V263" i="4"/>
  <c r="U263" i="4"/>
  <c r="T263" i="4"/>
  <c r="S263" i="4"/>
  <c r="V262" i="4"/>
  <c r="U262" i="4"/>
  <c r="T262" i="4"/>
  <c r="S262" i="4"/>
  <c r="V261" i="4"/>
  <c r="U261" i="4"/>
  <c r="T261" i="4"/>
  <c r="S261" i="4"/>
  <c r="V260" i="4"/>
  <c r="U260" i="4"/>
  <c r="T260" i="4"/>
  <c r="S260" i="4"/>
  <c r="V259" i="4"/>
  <c r="U259" i="4"/>
  <c r="T259" i="4"/>
  <c r="S259" i="4"/>
  <c r="V258" i="4"/>
  <c r="U258" i="4"/>
  <c r="T258" i="4"/>
  <c r="S258" i="4"/>
  <c r="V257" i="4"/>
  <c r="U257" i="4"/>
  <c r="T257" i="4"/>
  <c r="S257" i="4"/>
  <c r="V256" i="4"/>
  <c r="U256" i="4"/>
  <c r="T256" i="4"/>
  <c r="S256" i="4"/>
  <c r="V255" i="4"/>
  <c r="U255" i="4"/>
  <c r="T255" i="4"/>
  <c r="S255" i="4"/>
  <c r="V254" i="4"/>
  <c r="U254" i="4"/>
  <c r="T254" i="4"/>
  <c r="S254" i="4"/>
  <c r="V253" i="4"/>
  <c r="U253" i="4"/>
  <c r="T253" i="4"/>
  <c r="S253" i="4"/>
  <c r="V252" i="4"/>
  <c r="U252" i="4"/>
  <c r="T252" i="4"/>
  <c r="S252" i="4"/>
  <c r="V251" i="4"/>
  <c r="U251" i="4"/>
  <c r="T251" i="4"/>
  <c r="S251" i="4"/>
  <c r="V250" i="4"/>
  <c r="U250" i="4"/>
  <c r="T250" i="4"/>
  <c r="S250" i="4"/>
  <c r="V249" i="4"/>
  <c r="U249" i="4"/>
  <c r="T249" i="4"/>
  <c r="S249" i="4"/>
  <c r="V248" i="4"/>
  <c r="U248" i="4"/>
  <c r="T248" i="4"/>
  <c r="S248" i="4"/>
  <c r="V247" i="4"/>
  <c r="U247" i="4"/>
  <c r="T247" i="4"/>
  <c r="S247" i="4"/>
  <c r="V246" i="4"/>
  <c r="U246" i="4"/>
  <c r="T246" i="4"/>
  <c r="S246" i="4"/>
  <c r="V245" i="4"/>
  <c r="U245" i="4"/>
  <c r="T245" i="4"/>
  <c r="S245" i="4"/>
  <c r="V244" i="4"/>
  <c r="U244" i="4"/>
  <c r="T244" i="4"/>
  <c r="S244" i="4"/>
  <c r="V243" i="4"/>
  <c r="U243" i="4"/>
  <c r="T243" i="4"/>
  <c r="S243" i="4"/>
  <c r="V242" i="4"/>
  <c r="U242" i="4"/>
  <c r="T242" i="4"/>
  <c r="S242" i="4"/>
  <c r="V241" i="4"/>
  <c r="U241" i="4"/>
  <c r="T241" i="4"/>
  <c r="S241" i="4"/>
  <c r="V240" i="4"/>
  <c r="U240" i="4"/>
  <c r="T240" i="4"/>
  <c r="S240" i="4"/>
  <c r="V239" i="4"/>
  <c r="U239" i="4"/>
  <c r="T239" i="4"/>
  <c r="S239" i="4"/>
  <c r="V238" i="4"/>
  <c r="U238" i="4"/>
  <c r="T238" i="4"/>
  <c r="S238" i="4"/>
  <c r="V237" i="4"/>
  <c r="U237" i="4"/>
  <c r="T237" i="4"/>
  <c r="S237" i="4"/>
  <c r="V236" i="4"/>
  <c r="U236" i="4"/>
  <c r="T236" i="4"/>
  <c r="S236" i="4"/>
  <c r="V235" i="4"/>
  <c r="U235" i="4"/>
  <c r="T235" i="4"/>
  <c r="S235" i="4"/>
  <c r="V234" i="4"/>
  <c r="U234" i="4"/>
  <c r="T234" i="4"/>
  <c r="S234" i="4"/>
  <c r="V233" i="4"/>
  <c r="U233" i="4"/>
  <c r="T233" i="4"/>
  <c r="S233" i="4"/>
  <c r="V232" i="4"/>
  <c r="U232" i="4"/>
  <c r="T232" i="4"/>
  <c r="S232" i="4"/>
  <c r="V231" i="4"/>
  <c r="U231" i="4"/>
  <c r="T231" i="4"/>
  <c r="S231" i="4"/>
  <c r="V230" i="4"/>
  <c r="U230" i="4"/>
  <c r="T230" i="4"/>
  <c r="S230" i="4"/>
  <c r="V229" i="4"/>
  <c r="U229" i="4"/>
  <c r="T229" i="4"/>
  <c r="S229" i="4"/>
  <c r="V228" i="4"/>
  <c r="U228" i="4"/>
  <c r="T228" i="4"/>
  <c r="S228" i="4"/>
  <c r="V227" i="4"/>
  <c r="U227" i="4"/>
  <c r="T227" i="4"/>
  <c r="S227" i="4"/>
  <c r="V226" i="4"/>
  <c r="U226" i="4"/>
  <c r="T226" i="4"/>
  <c r="S226" i="4"/>
  <c r="V225" i="4"/>
  <c r="U225" i="4"/>
  <c r="T225" i="4"/>
  <c r="S225" i="4"/>
  <c r="V224" i="4"/>
  <c r="U224" i="4"/>
  <c r="T224" i="4"/>
  <c r="S224" i="4"/>
  <c r="V223" i="4"/>
  <c r="U223" i="4"/>
  <c r="T223" i="4"/>
  <c r="S223" i="4"/>
  <c r="V222" i="4"/>
  <c r="U222" i="4"/>
  <c r="T222" i="4"/>
  <c r="S222" i="4"/>
  <c r="V221" i="4"/>
  <c r="U221" i="4"/>
  <c r="T221" i="4"/>
  <c r="S221" i="4"/>
  <c r="V220" i="4"/>
  <c r="U220" i="4"/>
  <c r="T220" i="4"/>
  <c r="S220" i="4"/>
  <c r="V219" i="4"/>
  <c r="U219" i="4"/>
  <c r="T219" i="4"/>
  <c r="S219" i="4"/>
  <c r="V218" i="4"/>
  <c r="U218" i="4"/>
  <c r="T218" i="4"/>
  <c r="S218" i="4"/>
  <c r="V217" i="4"/>
  <c r="U217" i="4"/>
  <c r="T217" i="4"/>
  <c r="S217" i="4"/>
  <c r="V216" i="4"/>
  <c r="U216" i="4"/>
  <c r="T216" i="4"/>
  <c r="S216" i="4"/>
  <c r="V215" i="4"/>
  <c r="U215" i="4"/>
  <c r="T215" i="4"/>
  <c r="S215" i="4"/>
  <c r="V214" i="4"/>
  <c r="U214" i="4"/>
  <c r="T214" i="4"/>
  <c r="S214" i="4"/>
  <c r="V213" i="4"/>
  <c r="U213" i="4"/>
  <c r="T213" i="4"/>
  <c r="S213" i="4"/>
  <c r="V212" i="4"/>
  <c r="U212" i="4"/>
  <c r="T212" i="4"/>
  <c r="S212" i="4"/>
  <c r="V211" i="4"/>
  <c r="U211" i="4"/>
  <c r="T211" i="4"/>
  <c r="S211" i="4"/>
  <c r="V210" i="4"/>
  <c r="U210" i="4"/>
  <c r="T210" i="4"/>
  <c r="S210" i="4"/>
  <c r="V209" i="4"/>
  <c r="U209" i="4"/>
  <c r="T209" i="4"/>
  <c r="S209" i="4"/>
  <c r="V208" i="4"/>
  <c r="U208" i="4"/>
  <c r="T208" i="4"/>
  <c r="S208" i="4"/>
  <c r="V207" i="4"/>
  <c r="U207" i="4"/>
  <c r="T207" i="4"/>
  <c r="S207" i="4"/>
  <c r="V206" i="4"/>
  <c r="U206" i="4"/>
  <c r="T206" i="4"/>
  <c r="S206" i="4"/>
  <c r="V205" i="4"/>
  <c r="U205" i="4"/>
  <c r="T205" i="4"/>
  <c r="S205" i="4"/>
  <c r="V204" i="4"/>
  <c r="U204" i="4"/>
  <c r="T204" i="4"/>
  <c r="S204" i="4"/>
  <c r="V203" i="4"/>
  <c r="U203" i="4"/>
  <c r="T203" i="4"/>
  <c r="S203" i="4"/>
  <c r="V202" i="4"/>
  <c r="U202" i="4"/>
  <c r="T202" i="4"/>
  <c r="S202" i="4"/>
  <c r="V201" i="4"/>
  <c r="U201" i="4"/>
  <c r="T201" i="4"/>
  <c r="S201" i="4"/>
  <c r="V200" i="4"/>
  <c r="U200" i="4"/>
  <c r="T200" i="4"/>
  <c r="S200" i="4"/>
  <c r="V199" i="4"/>
  <c r="U199" i="4"/>
  <c r="T199" i="4"/>
  <c r="S199" i="4"/>
  <c r="V198" i="4"/>
  <c r="U198" i="4"/>
  <c r="T198" i="4"/>
  <c r="S198" i="4"/>
  <c r="V197" i="4"/>
  <c r="U197" i="4"/>
  <c r="T197" i="4"/>
  <c r="S197" i="4"/>
  <c r="V196" i="4"/>
  <c r="U196" i="4"/>
  <c r="T196" i="4"/>
  <c r="S196" i="4"/>
  <c r="V195" i="4"/>
  <c r="U195" i="4"/>
  <c r="T195" i="4"/>
  <c r="S195" i="4"/>
  <c r="V194" i="4"/>
  <c r="U194" i="4"/>
  <c r="T194" i="4"/>
  <c r="S194" i="4"/>
  <c r="V193" i="4"/>
  <c r="U193" i="4"/>
  <c r="T193" i="4"/>
  <c r="S193" i="4"/>
  <c r="V192" i="4"/>
  <c r="U192" i="4"/>
  <c r="T192" i="4"/>
  <c r="S192" i="4"/>
  <c r="V191" i="4"/>
  <c r="U191" i="4"/>
  <c r="T191" i="4"/>
  <c r="S191" i="4"/>
  <c r="V190" i="4"/>
  <c r="U190" i="4"/>
  <c r="T190" i="4"/>
  <c r="S190" i="4"/>
  <c r="V189" i="4"/>
  <c r="U189" i="4"/>
  <c r="T189" i="4"/>
  <c r="S189" i="4"/>
  <c r="V188" i="4"/>
  <c r="U188" i="4"/>
  <c r="T188" i="4"/>
  <c r="S188" i="4"/>
  <c r="V187" i="4"/>
  <c r="U187" i="4"/>
  <c r="T187" i="4"/>
  <c r="S187" i="4"/>
  <c r="V186" i="4"/>
  <c r="U186" i="4"/>
  <c r="T186" i="4"/>
  <c r="S186" i="4"/>
  <c r="V185" i="4"/>
  <c r="U185" i="4"/>
  <c r="T185" i="4"/>
  <c r="S185" i="4"/>
  <c r="V184" i="4"/>
  <c r="U184" i="4"/>
  <c r="T184" i="4"/>
  <c r="S184" i="4"/>
  <c r="V183" i="4"/>
  <c r="U183" i="4"/>
  <c r="T183" i="4"/>
  <c r="S183" i="4"/>
  <c r="V182" i="4"/>
  <c r="U182" i="4"/>
  <c r="T182" i="4"/>
  <c r="S182" i="4"/>
  <c r="V181" i="4"/>
  <c r="U181" i="4"/>
  <c r="T181" i="4"/>
  <c r="S181" i="4"/>
  <c r="V180" i="4"/>
  <c r="U180" i="4"/>
  <c r="T180" i="4"/>
  <c r="S180" i="4"/>
  <c r="V179" i="4"/>
  <c r="U179" i="4"/>
  <c r="T179" i="4"/>
  <c r="S179" i="4"/>
  <c r="V178" i="4"/>
  <c r="U178" i="4"/>
  <c r="T178" i="4"/>
  <c r="S178" i="4"/>
  <c r="V177" i="4"/>
  <c r="U177" i="4"/>
  <c r="T177" i="4"/>
  <c r="S177" i="4"/>
  <c r="V176" i="4"/>
  <c r="U176" i="4"/>
  <c r="T176" i="4"/>
  <c r="S176" i="4"/>
  <c r="V175" i="4"/>
  <c r="U175" i="4"/>
  <c r="T175" i="4"/>
  <c r="S175" i="4"/>
  <c r="V174" i="4"/>
  <c r="U174" i="4"/>
  <c r="T174" i="4"/>
  <c r="S174" i="4"/>
  <c r="V173" i="4"/>
  <c r="U173" i="4"/>
  <c r="T173" i="4"/>
  <c r="S173" i="4"/>
  <c r="V172" i="4"/>
  <c r="U172" i="4"/>
  <c r="T172" i="4"/>
  <c r="S172" i="4"/>
  <c r="V171" i="4"/>
  <c r="U171" i="4"/>
  <c r="T171" i="4"/>
  <c r="S171" i="4"/>
  <c r="V170" i="4"/>
  <c r="U170" i="4"/>
  <c r="T170" i="4"/>
  <c r="S170" i="4"/>
  <c r="V169" i="4"/>
  <c r="U169" i="4"/>
  <c r="T169" i="4"/>
  <c r="S169" i="4"/>
  <c r="V168" i="4"/>
  <c r="U168" i="4"/>
  <c r="T168" i="4"/>
  <c r="S168" i="4"/>
  <c r="V167" i="4"/>
  <c r="U167" i="4"/>
  <c r="T167" i="4"/>
  <c r="S167" i="4"/>
  <c r="V166" i="4"/>
  <c r="U166" i="4"/>
  <c r="T166" i="4"/>
  <c r="S166" i="4"/>
  <c r="V165" i="4"/>
  <c r="U165" i="4"/>
  <c r="T165" i="4"/>
  <c r="S165" i="4"/>
  <c r="V164" i="4"/>
  <c r="U164" i="4"/>
  <c r="T164" i="4"/>
  <c r="S164" i="4"/>
  <c r="V163" i="4"/>
  <c r="U163" i="4"/>
  <c r="T163" i="4"/>
  <c r="S163" i="4"/>
  <c r="V162" i="4"/>
  <c r="U162" i="4"/>
  <c r="T162" i="4"/>
  <c r="S162" i="4"/>
  <c r="V161" i="4"/>
  <c r="U161" i="4"/>
  <c r="T161" i="4"/>
  <c r="S161" i="4"/>
  <c r="V160" i="4"/>
  <c r="U160" i="4"/>
  <c r="T160" i="4"/>
  <c r="S160" i="4"/>
  <c r="V159" i="4"/>
  <c r="U159" i="4"/>
  <c r="T159" i="4"/>
  <c r="S159" i="4"/>
  <c r="V158" i="4"/>
  <c r="U158" i="4"/>
  <c r="T158" i="4"/>
  <c r="S158" i="4"/>
  <c r="V157" i="4"/>
  <c r="U157" i="4"/>
  <c r="T157" i="4"/>
  <c r="S157" i="4"/>
  <c r="V156" i="4"/>
  <c r="U156" i="4"/>
  <c r="T156" i="4"/>
  <c r="S156" i="4"/>
  <c r="V155" i="4"/>
  <c r="U155" i="4"/>
  <c r="T155" i="4"/>
  <c r="S155" i="4"/>
  <c r="V154" i="4"/>
  <c r="U154" i="4"/>
  <c r="T154" i="4"/>
  <c r="S154" i="4"/>
  <c r="V153" i="4"/>
  <c r="U153" i="4"/>
  <c r="T153" i="4"/>
  <c r="S153" i="4"/>
  <c r="V152" i="4"/>
  <c r="U152" i="4"/>
  <c r="T152" i="4"/>
  <c r="S152" i="4"/>
  <c r="V151" i="4"/>
  <c r="U151" i="4"/>
  <c r="T151" i="4"/>
  <c r="S151" i="4"/>
  <c r="V150" i="4"/>
  <c r="U150" i="4"/>
  <c r="T150" i="4"/>
  <c r="S150" i="4"/>
  <c r="V149" i="4"/>
  <c r="U149" i="4"/>
  <c r="T149" i="4"/>
  <c r="S149" i="4"/>
  <c r="V148" i="4"/>
  <c r="U148" i="4"/>
  <c r="T148" i="4"/>
  <c r="S148" i="4"/>
  <c r="V147" i="4"/>
  <c r="U147" i="4"/>
  <c r="T147" i="4"/>
  <c r="S147" i="4"/>
  <c r="V146" i="4"/>
  <c r="U146" i="4"/>
  <c r="T146" i="4"/>
  <c r="S146" i="4"/>
  <c r="V145" i="4"/>
  <c r="U145" i="4"/>
  <c r="T145" i="4"/>
  <c r="S145" i="4"/>
  <c r="V144" i="4"/>
  <c r="U144" i="4"/>
  <c r="T144" i="4"/>
  <c r="S144" i="4"/>
  <c r="V143" i="4"/>
  <c r="U143" i="4"/>
  <c r="T143" i="4"/>
  <c r="S143" i="4"/>
  <c r="V142" i="4"/>
  <c r="U142" i="4"/>
  <c r="T142" i="4"/>
  <c r="S142" i="4"/>
  <c r="V141" i="4"/>
  <c r="U141" i="4"/>
  <c r="T141" i="4"/>
  <c r="S141" i="4"/>
  <c r="V140" i="4"/>
  <c r="U140" i="4"/>
  <c r="T140" i="4"/>
  <c r="S140" i="4"/>
  <c r="V139" i="4"/>
  <c r="U139" i="4"/>
  <c r="T139" i="4"/>
  <c r="S139" i="4"/>
  <c r="V138" i="4"/>
  <c r="U138" i="4"/>
  <c r="T138" i="4"/>
  <c r="S138" i="4"/>
  <c r="V137" i="4"/>
  <c r="U137" i="4"/>
  <c r="T137" i="4"/>
  <c r="S137" i="4"/>
  <c r="V136" i="4"/>
  <c r="U136" i="4"/>
  <c r="T136" i="4"/>
  <c r="S136" i="4"/>
  <c r="V135" i="4"/>
  <c r="U135" i="4"/>
  <c r="T135" i="4"/>
  <c r="S135" i="4"/>
  <c r="V134" i="4"/>
  <c r="U134" i="4"/>
  <c r="T134" i="4"/>
  <c r="S134" i="4"/>
  <c r="V133" i="4"/>
  <c r="U133" i="4"/>
  <c r="T133" i="4"/>
  <c r="S133" i="4"/>
  <c r="V132" i="4"/>
  <c r="U132" i="4"/>
  <c r="T132" i="4"/>
  <c r="S132" i="4"/>
  <c r="V131" i="4"/>
  <c r="U131" i="4"/>
  <c r="T131" i="4"/>
  <c r="S131" i="4"/>
  <c r="V130" i="4"/>
  <c r="U130" i="4"/>
  <c r="T130" i="4"/>
  <c r="S130" i="4"/>
  <c r="V129" i="4"/>
  <c r="U129" i="4"/>
  <c r="T129" i="4"/>
  <c r="S129" i="4"/>
  <c r="V128" i="4"/>
  <c r="U128" i="4"/>
  <c r="T128" i="4"/>
  <c r="S128" i="4"/>
  <c r="V127" i="4"/>
  <c r="U127" i="4"/>
  <c r="T127" i="4"/>
  <c r="S127" i="4"/>
  <c r="V126" i="4"/>
  <c r="U126" i="4"/>
  <c r="T126" i="4"/>
  <c r="S126" i="4"/>
  <c r="V125" i="4"/>
  <c r="U125" i="4"/>
  <c r="T125" i="4"/>
  <c r="S125" i="4"/>
  <c r="V124" i="4"/>
  <c r="U124" i="4"/>
  <c r="T124" i="4"/>
  <c r="S124" i="4"/>
  <c r="V123" i="4"/>
  <c r="U123" i="4"/>
  <c r="T123" i="4"/>
  <c r="S123" i="4"/>
  <c r="V122" i="4"/>
  <c r="U122" i="4"/>
  <c r="T122" i="4"/>
  <c r="S122" i="4"/>
  <c r="V121" i="4"/>
  <c r="U121" i="4"/>
  <c r="T121" i="4"/>
  <c r="S121" i="4"/>
  <c r="V120" i="4"/>
  <c r="U120" i="4"/>
  <c r="T120" i="4"/>
  <c r="S120" i="4"/>
  <c r="V119" i="4"/>
  <c r="U119" i="4"/>
  <c r="T119" i="4"/>
  <c r="S119" i="4"/>
  <c r="V118" i="4"/>
  <c r="U118" i="4"/>
  <c r="T118" i="4"/>
  <c r="S118" i="4"/>
  <c r="V117" i="4"/>
  <c r="U117" i="4"/>
  <c r="T117" i="4"/>
  <c r="S117" i="4"/>
  <c r="V116" i="4"/>
  <c r="U116" i="4"/>
  <c r="T116" i="4"/>
  <c r="S116" i="4"/>
  <c r="V115" i="4"/>
  <c r="U115" i="4"/>
  <c r="T115" i="4"/>
  <c r="S115" i="4"/>
  <c r="V114" i="4"/>
  <c r="U114" i="4"/>
  <c r="T114" i="4"/>
  <c r="S114" i="4"/>
  <c r="V113" i="4"/>
  <c r="U113" i="4"/>
  <c r="T113" i="4"/>
  <c r="S113" i="4"/>
  <c r="V112" i="4"/>
  <c r="U112" i="4"/>
  <c r="T112" i="4"/>
  <c r="S112" i="4"/>
  <c r="V111" i="4"/>
  <c r="U111" i="4"/>
  <c r="T111" i="4"/>
  <c r="S111" i="4"/>
  <c r="V110" i="4"/>
  <c r="U110" i="4"/>
  <c r="T110" i="4"/>
  <c r="S110" i="4"/>
  <c r="V109" i="4"/>
  <c r="U109" i="4"/>
  <c r="T109" i="4"/>
  <c r="S109" i="4"/>
  <c r="V108" i="4"/>
  <c r="U108" i="4"/>
  <c r="T108" i="4"/>
  <c r="S108" i="4"/>
  <c r="V107" i="4"/>
  <c r="U107" i="4"/>
  <c r="T107" i="4"/>
  <c r="S107" i="4"/>
  <c r="V106" i="4"/>
  <c r="U106" i="4"/>
  <c r="T106" i="4"/>
  <c r="S106" i="4"/>
  <c r="V105" i="4"/>
  <c r="U105" i="4"/>
  <c r="T105" i="4"/>
  <c r="S105" i="4"/>
  <c r="V104" i="4"/>
  <c r="U104" i="4"/>
  <c r="T104" i="4"/>
  <c r="S104" i="4"/>
  <c r="V103" i="4"/>
  <c r="U103" i="4"/>
  <c r="T103" i="4"/>
  <c r="S103" i="4"/>
  <c r="V102" i="4"/>
  <c r="U102" i="4"/>
  <c r="T102" i="4"/>
  <c r="S102" i="4"/>
  <c r="V101" i="4"/>
  <c r="U101" i="4"/>
  <c r="T101" i="4"/>
  <c r="S101" i="4"/>
  <c r="V100" i="4"/>
  <c r="U100" i="4"/>
  <c r="T100" i="4"/>
  <c r="S100" i="4"/>
  <c r="V99" i="4"/>
  <c r="U99" i="4"/>
  <c r="T99" i="4"/>
  <c r="S99" i="4"/>
  <c r="V98" i="4"/>
  <c r="U98" i="4"/>
  <c r="T98" i="4"/>
  <c r="S98" i="4"/>
  <c r="V97" i="4"/>
  <c r="U97" i="4"/>
  <c r="T97" i="4"/>
  <c r="S97" i="4"/>
  <c r="V96" i="4"/>
  <c r="U96" i="4"/>
  <c r="T96" i="4"/>
  <c r="S96" i="4"/>
  <c r="V95" i="4"/>
  <c r="U95" i="4"/>
  <c r="T95" i="4"/>
  <c r="S95" i="4"/>
  <c r="V94" i="4"/>
  <c r="U94" i="4"/>
  <c r="T94" i="4"/>
  <c r="S94" i="4"/>
  <c r="V93" i="4"/>
  <c r="U93" i="4"/>
  <c r="T93" i="4"/>
  <c r="S93" i="4"/>
  <c r="V92" i="4"/>
  <c r="U92" i="4"/>
  <c r="T92" i="4"/>
  <c r="S92" i="4"/>
  <c r="V91" i="4"/>
  <c r="U91" i="4"/>
  <c r="T91" i="4"/>
  <c r="S91" i="4"/>
  <c r="V90" i="4"/>
  <c r="U90" i="4"/>
  <c r="T90" i="4"/>
  <c r="S90" i="4"/>
  <c r="V89" i="4"/>
  <c r="U89" i="4"/>
  <c r="T89" i="4"/>
  <c r="S89" i="4"/>
  <c r="V88" i="4"/>
  <c r="U88" i="4"/>
  <c r="T88" i="4"/>
  <c r="S88" i="4"/>
  <c r="V87" i="4"/>
  <c r="U87" i="4"/>
  <c r="T87" i="4"/>
  <c r="S87" i="4"/>
  <c r="V86" i="4"/>
  <c r="U86" i="4"/>
  <c r="T86" i="4"/>
  <c r="S86" i="4"/>
  <c r="V85" i="4"/>
  <c r="U85" i="4"/>
  <c r="T85" i="4"/>
  <c r="S85" i="4"/>
  <c r="V84" i="4"/>
  <c r="U84" i="4"/>
  <c r="T84" i="4"/>
  <c r="S84" i="4"/>
  <c r="V83" i="4"/>
  <c r="U83" i="4"/>
  <c r="T83" i="4"/>
  <c r="S83" i="4"/>
  <c r="V82" i="4"/>
  <c r="U82" i="4"/>
  <c r="T82" i="4"/>
  <c r="S82" i="4"/>
  <c r="V81" i="4"/>
  <c r="U81" i="4"/>
  <c r="T81" i="4"/>
  <c r="S81" i="4"/>
  <c r="V80" i="4"/>
  <c r="U80" i="4"/>
  <c r="T80" i="4"/>
  <c r="S80" i="4"/>
  <c r="V79" i="4"/>
  <c r="U79" i="4"/>
  <c r="T79" i="4"/>
  <c r="S79" i="4"/>
  <c r="V78" i="4"/>
  <c r="U78" i="4"/>
  <c r="T78" i="4"/>
  <c r="S78" i="4"/>
  <c r="V77" i="4"/>
  <c r="U77" i="4"/>
  <c r="T77" i="4"/>
  <c r="S77" i="4"/>
  <c r="V76" i="4"/>
  <c r="U76" i="4"/>
  <c r="T76" i="4"/>
  <c r="S76" i="4"/>
  <c r="V75" i="4"/>
  <c r="U75" i="4"/>
  <c r="T75" i="4"/>
  <c r="S75" i="4"/>
  <c r="V74" i="4"/>
  <c r="U74" i="4"/>
  <c r="T74" i="4"/>
  <c r="S74" i="4"/>
  <c r="V73" i="4"/>
  <c r="U73" i="4"/>
  <c r="T73" i="4"/>
  <c r="S73" i="4"/>
  <c r="V72" i="4"/>
  <c r="U72" i="4"/>
  <c r="T72" i="4"/>
  <c r="S72" i="4"/>
  <c r="V71" i="4"/>
  <c r="U71" i="4"/>
  <c r="T71" i="4"/>
  <c r="S71" i="4"/>
  <c r="V70" i="4"/>
  <c r="U70" i="4"/>
  <c r="T70" i="4"/>
  <c r="S70" i="4"/>
  <c r="V69" i="4"/>
  <c r="U69" i="4"/>
  <c r="T69" i="4"/>
  <c r="S69" i="4"/>
  <c r="V68" i="4"/>
  <c r="U68" i="4"/>
  <c r="T68" i="4"/>
  <c r="S68" i="4"/>
  <c r="V67" i="4"/>
  <c r="U67" i="4"/>
  <c r="T67" i="4"/>
  <c r="S67" i="4"/>
  <c r="V66" i="4"/>
  <c r="U66" i="4"/>
  <c r="T66" i="4"/>
  <c r="S66" i="4"/>
  <c r="V65" i="4"/>
  <c r="U65" i="4"/>
  <c r="T65" i="4"/>
  <c r="S65" i="4"/>
  <c r="V64" i="4"/>
  <c r="U64" i="4"/>
  <c r="T64" i="4"/>
  <c r="S64" i="4"/>
  <c r="V63" i="4"/>
  <c r="U63" i="4"/>
  <c r="T63" i="4"/>
  <c r="S63" i="4"/>
  <c r="V62" i="4"/>
  <c r="U62" i="4"/>
  <c r="T62" i="4"/>
  <c r="S62" i="4"/>
  <c r="V61" i="4"/>
  <c r="U61" i="4"/>
  <c r="T61" i="4"/>
  <c r="S61" i="4"/>
  <c r="V60" i="4"/>
  <c r="U60" i="4"/>
  <c r="T60" i="4"/>
  <c r="S60" i="4"/>
  <c r="V59" i="4"/>
  <c r="U59" i="4"/>
  <c r="T59" i="4"/>
  <c r="S59" i="4"/>
  <c r="V58" i="4"/>
  <c r="U58" i="4"/>
  <c r="T58" i="4"/>
  <c r="S58" i="4"/>
  <c r="V57" i="4"/>
  <c r="U57" i="4"/>
  <c r="T57" i="4"/>
  <c r="S57" i="4"/>
  <c r="V56" i="4"/>
  <c r="U56" i="4"/>
  <c r="T56" i="4"/>
  <c r="S56" i="4"/>
  <c r="V55" i="4"/>
  <c r="U55" i="4"/>
  <c r="T55" i="4"/>
  <c r="S55" i="4"/>
  <c r="V54" i="4"/>
  <c r="U54" i="4"/>
  <c r="T54" i="4"/>
  <c r="S54" i="4"/>
  <c r="V53" i="4"/>
  <c r="U53" i="4"/>
  <c r="T53" i="4"/>
  <c r="S53" i="4"/>
  <c r="V52" i="4"/>
  <c r="U52" i="4"/>
  <c r="T52" i="4"/>
  <c r="S52" i="4"/>
  <c r="V51" i="4"/>
  <c r="U51" i="4"/>
  <c r="T51" i="4"/>
  <c r="S51" i="4"/>
  <c r="V50" i="4"/>
  <c r="U50" i="4"/>
  <c r="T50" i="4"/>
  <c r="S50" i="4"/>
  <c r="V49" i="4"/>
  <c r="U49" i="4"/>
  <c r="T49" i="4"/>
  <c r="S49" i="4"/>
  <c r="V48" i="4"/>
  <c r="U48" i="4"/>
  <c r="T48" i="4"/>
  <c r="S48" i="4"/>
  <c r="V47" i="4"/>
  <c r="U47" i="4"/>
  <c r="T47" i="4"/>
  <c r="S47" i="4"/>
  <c r="V46" i="4"/>
  <c r="U46" i="4"/>
  <c r="T46" i="4"/>
  <c r="S46" i="4"/>
  <c r="V45" i="4"/>
  <c r="U45" i="4"/>
  <c r="T45" i="4"/>
  <c r="S45" i="4"/>
  <c r="V44" i="4"/>
  <c r="U44" i="4"/>
  <c r="T44" i="4"/>
  <c r="S44" i="4"/>
  <c r="V43" i="4"/>
  <c r="U43" i="4"/>
  <c r="T43" i="4"/>
  <c r="S43" i="4"/>
  <c r="V42" i="4"/>
  <c r="U42" i="4"/>
  <c r="T42" i="4"/>
  <c r="S42" i="4"/>
  <c r="V41" i="4"/>
  <c r="U41" i="4"/>
  <c r="T41" i="4"/>
  <c r="S41" i="4"/>
  <c r="V40" i="4"/>
  <c r="U40" i="4"/>
  <c r="T40" i="4"/>
  <c r="S40" i="4"/>
  <c r="V39" i="4"/>
  <c r="U39" i="4"/>
  <c r="T39" i="4"/>
  <c r="S39" i="4"/>
  <c r="V38" i="4"/>
  <c r="U38" i="4"/>
  <c r="T38" i="4"/>
  <c r="S38" i="4"/>
  <c r="V37" i="4"/>
  <c r="U37" i="4"/>
  <c r="T37" i="4"/>
  <c r="S37" i="4"/>
  <c r="V36" i="4"/>
  <c r="U36" i="4"/>
  <c r="T36" i="4"/>
  <c r="S36" i="4"/>
  <c r="V35" i="4"/>
  <c r="U35" i="4"/>
  <c r="T35" i="4"/>
  <c r="S35" i="4"/>
  <c r="V34" i="4"/>
  <c r="U34" i="4"/>
  <c r="T34" i="4"/>
  <c r="S34" i="4"/>
  <c r="V33" i="4"/>
  <c r="U33" i="4"/>
  <c r="T33" i="4"/>
  <c r="S33" i="4"/>
  <c r="V32" i="4"/>
  <c r="U32" i="4"/>
  <c r="T32" i="4"/>
  <c r="S32" i="4"/>
  <c r="V31" i="4"/>
  <c r="U31" i="4"/>
  <c r="T31" i="4"/>
  <c r="S31" i="4"/>
  <c r="V30" i="4"/>
  <c r="U30" i="4"/>
  <c r="T30" i="4"/>
  <c r="S30" i="4"/>
  <c r="V29" i="4"/>
  <c r="U29" i="4"/>
  <c r="T29" i="4"/>
  <c r="S29" i="4"/>
  <c r="V28" i="4"/>
  <c r="U28" i="4"/>
  <c r="T28" i="4"/>
  <c r="S28" i="4"/>
  <c r="V27" i="4"/>
  <c r="U27" i="4"/>
  <c r="T27" i="4"/>
  <c r="S27" i="4"/>
  <c r="V26" i="4"/>
  <c r="U26" i="4"/>
  <c r="T26" i="4"/>
  <c r="S26" i="4"/>
  <c r="V25" i="4"/>
  <c r="U25" i="4"/>
  <c r="T25" i="4"/>
  <c r="S25" i="4"/>
  <c r="V24" i="4"/>
  <c r="U24" i="4"/>
  <c r="T24" i="4"/>
  <c r="S24" i="4"/>
  <c r="V23" i="4"/>
  <c r="U23" i="4"/>
  <c r="T23" i="4"/>
  <c r="S23" i="4"/>
  <c r="V22" i="4"/>
  <c r="U22" i="4"/>
  <c r="T22" i="4"/>
  <c r="S22" i="4"/>
  <c r="V21" i="4"/>
  <c r="U21" i="4"/>
  <c r="T21" i="4"/>
  <c r="S21" i="4"/>
  <c r="V20" i="4"/>
  <c r="U20" i="4"/>
  <c r="T20" i="4"/>
  <c r="S20" i="4"/>
  <c r="V19" i="4"/>
  <c r="U19" i="4"/>
  <c r="T19" i="4"/>
  <c r="S19" i="4"/>
  <c r="V18" i="4"/>
  <c r="U18" i="4"/>
  <c r="T18" i="4"/>
  <c r="S18" i="4"/>
  <c r="V17" i="4"/>
  <c r="U17" i="4"/>
  <c r="T17" i="4"/>
  <c r="S17" i="4"/>
  <c r="V16" i="4"/>
  <c r="U16" i="4"/>
  <c r="T16" i="4"/>
  <c r="S16" i="4"/>
  <c r="V15" i="4"/>
  <c r="U15" i="4"/>
  <c r="T15" i="4"/>
  <c r="S15" i="4"/>
  <c r="V14" i="4"/>
  <c r="U14" i="4"/>
  <c r="T14" i="4"/>
  <c r="S14" i="4"/>
  <c r="V13" i="4"/>
  <c r="U13" i="4"/>
  <c r="T13" i="4"/>
  <c r="S13" i="4"/>
  <c r="V12" i="4"/>
  <c r="U12" i="4"/>
  <c r="T12" i="4"/>
  <c r="S12" i="4"/>
  <c r="V11" i="4"/>
  <c r="U11" i="4"/>
  <c r="T11" i="4"/>
  <c r="S11" i="4"/>
  <c r="V10" i="4"/>
  <c r="U10" i="4"/>
  <c r="T10" i="4"/>
  <c r="S10" i="4"/>
  <c r="V9" i="4"/>
  <c r="U9" i="4"/>
  <c r="T9" i="4"/>
  <c r="S9" i="4"/>
  <c r="V8" i="4"/>
  <c r="U8" i="4"/>
  <c r="T8" i="4"/>
  <c r="S8" i="4"/>
  <c r="V7" i="4"/>
  <c r="U7" i="4"/>
  <c r="T7" i="4"/>
  <c r="S7" i="4"/>
  <c r="V6" i="4"/>
  <c r="U6" i="4"/>
  <c r="T6" i="4"/>
  <c r="S6" i="4"/>
  <c r="V5" i="4"/>
  <c r="U5" i="4"/>
  <c r="T5" i="4"/>
  <c r="S5" i="4"/>
  <c r="V4" i="4"/>
  <c r="U4" i="4"/>
  <c r="T4" i="4"/>
  <c r="S4" i="4"/>
  <c r="V3" i="4"/>
  <c r="U3" i="4"/>
  <c r="T3" i="4"/>
  <c r="S3" i="4"/>
  <c r="V2" i="4"/>
  <c r="U2" i="4"/>
  <c r="T2" i="4"/>
  <c r="S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" i="12" l="1"/>
  <c r="F12" i="12"/>
  <c r="H10" i="12"/>
  <c r="G12" i="12"/>
</calcChain>
</file>

<file path=xl/sharedStrings.xml><?xml version="1.0" encoding="utf-8"?>
<sst xmlns="http://schemas.openxmlformats.org/spreadsheetml/2006/main" count="54039" uniqueCount="9142">
  <si>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</si>
  <si>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</si>
  <si>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</si>
  <si>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</si>
  <si>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</si>
  <si>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</si>
  <si>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</si>
  <si>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</si>
  <si>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</si>
  <si>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</si>
  <si>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</si>
  <si>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</si>
  <si>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</si>
  <si>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</si>
  <si>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</si>
  <si>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</si>
  <si>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</si>
  <si>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</si>
  <si>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</si>
  <si>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</si>
  <si>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</si>
  <si>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</si>
  <si>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</si>
  <si>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</si>
  <si>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</si>
  <si>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</si>
  <si>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</si>
  <si>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</si>
  <si>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</si>
  <si>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</si>
  <si>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</si>
  <si>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</si>
  <si>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</si>
  <si>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</si>
  <si>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</si>
  <si>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</si>
  <si>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</si>
  <si>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</si>
  <si>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</si>
  <si>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</si>
  <si>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</si>
  <si>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</si>
  <si>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</si>
  <si>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</si>
  <si>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</si>
  <si>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</si>
  <si>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</si>
  <si>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</si>
  <si>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</si>
  <si>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</si>
  <si>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</si>
  <si>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</si>
  <si>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</si>
  <si>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</si>
  <si>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</si>
  <si>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</si>
  <si>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</si>
  <si>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</si>
  <si>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</si>
  <si>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</si>
  <si>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</si>
  <si>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</si>
  <si>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</si>
  <si>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</si>
  <si>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</si>
  <si>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</si>
  <si>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</si>
  <si>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</si>
  <si>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</si>
  <si>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</si>
  <si>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</si>
  <si>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</si>
  <si>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</si>
  <si>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</si>
  <si>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</si>
  <si>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</si>
  <si>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</si>
  <si>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</si>
  <si>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</si>
  <si>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</si>
  <si>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</si>
  <si>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</si>
  <si>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</si>
  <si>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</si>
  <si>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</si>
  <si>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</si>
  <si>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</si>
  <si>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</si>
  <si>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</si>
  <si>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</si>
  <si>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</si>
  <si>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</si>
  <si>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</si>
  <si>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</si>
  <si>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</si>
  <si>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</si>
  <si>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</si>
  <si>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</si>
  <si>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</si>
  <si>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</si>
  <si>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</si>
  <si>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</si>
  <si>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</si>
  <si>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</si>
  <si>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</si>
  <si>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</si>
  <si>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</si>
  <si>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</si>
  <si>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</si>
  <si>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</si>
  <si>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</si>
  <si>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</si>
  <si>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</si>
  <si>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</si>
  <si>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</si>
  <si>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</si>
  <si>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</si>
  <si>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</si>
  <si>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</si>
  <si>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</si>
  <si>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</si>
  <si>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</si>
  <si>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</si>
  <si>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</si>
  <si>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</si>
  <si>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</si>
  <si>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</si>
  <si>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</si>
  <si>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</si>
  <si>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</si>
  <si>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</si>
  <si>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</si>
  <si>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</si>
  <si>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</si>
  <si>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</si>
  <si>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</si>
  <si>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</si>
  <si>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</si>
  <si>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</si>
  <si>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</si>
  <si>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</si>
  <si>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</si>
  <si>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</si>
  <si>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</si>
  <si>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</si>
  <si>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</si>
  <si>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</si>
  <si>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</si>
  <si>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</si>
  <si>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</si>
  <si>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</si>
  <si>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</si>
  <si>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</si>
  <si>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</si>
  <si>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</si>
  <si>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</si>
  <si>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</si>
  <si>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</si>
  <si>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</si>
  <si>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</si>
  <si>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</si>
  <si>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</si>
  <si>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</si>
  <si>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</si>
  <si>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</si>
  <si>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</si>
  <si>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</si>
  <si>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</si>
  <si>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</si>
  <si>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</si>
  <si>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</si>
  <si>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</si>
  <si>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</si>
  <si>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</si>
  <si>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</si>
  <si>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</si>
  <si>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</si>
  <si>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</si>
  <si>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</si>
  <si>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</si>
  <si>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</si>
  <si>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</si>
  <si>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</si>
  <si>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</si>
  <si>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</si>
  <si>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</si>
  <si>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</si>
  <si>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</si>
  <si>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</si>
  <si>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</si>
  <si>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</si>
  <si>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</si>
  <si>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</si>
  <si>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</si>
  <si>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</si>
  <si>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</si>
  <si>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</si>
  <si>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</si>
  <si>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</si>
  <si>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</si>
  <si>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</si>
  <si>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</si>
  <si>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</si>
  <si>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</si>
  <si>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</si>
  <si>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</si>
  <si>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</si>
  <si>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</si>
  <si>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</si>
  <si>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</si>
  <si>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</si>
  <si>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</si>
  <si>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</si>
  <si>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</si>
  <si>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</si>
  <si>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</si>
  <si>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</si>
  <si>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</si>
  <si>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</si>
  <si>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</si>
  <si>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</si>
  <si>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</si>
  <si>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</si>
  <si>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</si>
  <si>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</si>
  <si>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</si>
  <si>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</si>
  <si>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</si>
  <si>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</si>
  <si>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</si>
  <si>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</si>
  <si>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</si>
  <si>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</si>
  <si>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</si>
  <si>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</si>
  <si>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</si>
  <si>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</si>
  <si>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</si>
  <si>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</si>
  <si>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</si>
  <si>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</si>
  <si>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</si>
  <si>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</si>
  <si>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</si>
  <si>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</si>
  <si>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</si>
  <si>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</si>
  <si>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</si>
  <si>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</si>
  <si>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</si>
  <si>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</si>
  <si>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</si>
  <si>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</si>
  <si>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</si>
  <si>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</si>
  <si>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</si>
  <si>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</si>
  <si>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</si>
  <si>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</si>
  <si>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</si>
  <si>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</si>
  <si>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</si>
  <si>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</si>
  <si>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</si>
  <si>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</si>
  <si>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</si>
  <si>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</si>
  <si>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</si>
  <si>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</si>
  <si>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</si>
  <si>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</si>
  <si>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</si>
  <si>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</si>
  <si>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</si>
  <si>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</si>
  <si>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</si>
  <si>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</si>
  <si>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</si>
  <si>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</si>
  <si>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</si>
  <si>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</si>
  <si>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</si>
  <si>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</si>
  <si>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</si>
  <si>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</si>
  <si>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</si>
  <si>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</si>
  <si>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</si>
  <si>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</si>
  <si>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</si>
  <si>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</si>
  <si>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</si>
  <si>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</si>
  <si>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</si>
  <si>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</si>
  <si>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</si>
  <si>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</si>
  <si>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</si>
  <si>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</si>
  <si>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</si>
  <si>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</si>
  <si>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</si>
  <si>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</si>
  <si>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</si>
  <si>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</si>
  <si>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</si>
  <si>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</si>
  <si>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</si>
  <si>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</si>
  <si>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</si>
  <si>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</si>
  <si>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</si>
  <si>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</si>
  <si>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</si>
  <si>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</si>
  <si>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</si>
  <si>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</si>
  <si>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</si>
  <si>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</si>
  <si>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</si>
  <si>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</si>
  <si>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</si>
  <si>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</si>
  <si>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</si>
  <si>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</si>
  <si>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</si>
  <si>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</si>
  <si>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</si>
  <si>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</si>
  <si>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</si>
  <si>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</si>
  <si>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</si>
  <si>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</si>
  <si>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</si>
  <si>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</si>
  <si>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</si>
  <si>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</si>
  <si>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</si>
  <si>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</si>
  <si>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</si>
  <si>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</si>
  <si>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</si>
  <si>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</si>
  <si>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</si>
  <si>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</si>
  <si>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</si>
  <si>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</si>
  <si>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</si>
  <si>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</si>
  <si>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</si>
  <si>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</si>
  <si>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</si>
  <si>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</si>
  <si>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</si>
  <si>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</si>
  <si>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</si>
  <si>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</si>
  <si>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</si>
  <si>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</si>
  <si>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</si>
  <si>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</si>
  <si>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</si>
  <si>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</si>
  <si>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</si>
  <si>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</si>
  <si>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</si>
  <si>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</si>
  <si>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</si>
  <si>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</si>
  <si>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</si>
  <si>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</si>
  <si>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</si>
  <si>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</si>
  <si>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</si>
  <si>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</si>
  <si>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</si>
  <si>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</si>
  <si>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</si>
  <si>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</si>
  <si>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</si>
  <si>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</si>
  <si>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</si>
  <si>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</si>
  <si>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</si>
  <si>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</si>
  <si>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</si>
  <si>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</si>
  <si>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</si>
  <si>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</si>
  <si>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</si>
  <si>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</si>
  <si>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</si>
  <si>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</si>
  <si>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</si>
  <si>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</si>
  <si>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</si>
  <si>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</si>
  <si>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</si>
  <si>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</si>
  <si>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</si>
  <si>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</si>
  <si>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</si>
  <si>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</si>
  <si>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</si>
  <si>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</si>
  <si>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</si>
  <si>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</si>
  <si>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</si>
  <si>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</si>
  <si>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</si>
  <si>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</si>
  <si>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</si>
  <si>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</si>
  <si>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</si>
  <si>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</si>
  <si>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</si>
  <si>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</si>
  <si>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</si>
  <si>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</si>
  <si>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</si>
  <si>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</si>
  <si>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</si>
  <si>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</si>
  <si>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</si>
  <si>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</si>
  <si>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</si>
  <si>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</si>
  <si>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</si>
  <si>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</si>
  <si>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</si>
  <si>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</si>
  <si>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</si>
  <si>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</si>
  <si>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</si>
  <si>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</si>
  <si>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</si>
  <si>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</si>
  <si>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</si>
  <si>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</si>
  <si>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</si>
  <si>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</si>
  <si>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</si>
  <si>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</si>
  <si>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</si>
  <si>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</si>
  <si>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</si>
  <si>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</si>
  <si>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</si>
  <si>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</si>
  <si>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</si>
  <si>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</si>
  <si>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</si>
  <si>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</si>
  <si>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</si>
  <si>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</si>
  <si>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</si>
  <si>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</si>
  <si>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</si>
  <si>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</si>
  <si>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</si>
  <si>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</si>
  <si>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</si>
  <si>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</si>
  <si>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</si>
  <si>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</si>
  <si>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</si>
  <si>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</si>
  <si>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</si>
  <si>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</si>
  <si>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</si>
  <si>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</si>
  <si>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</si>
  <si>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</si>
  <si>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</si>
  <si>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</si>
  <si>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</si>
  <si>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</si>
  <si>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</si>
  <si>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</si>
  <si>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</si>
  <si>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</si>
  <si>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</si>
  <si>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</si>
  <si>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</si>
  <si>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</si>
  <si>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</si>
  <si>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</si>
  <si>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</si>
  <si>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</si>
  <si>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</si>
  <si>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</si>
  <si>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</si>
  <si>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</si>
  <si>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</si>
  <si>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</si>
  <si>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</si>
  <si>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</si>
  <si>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</si>
  <si>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</si>
  <si>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</si>
  <si>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</si>
  <si>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</si>
  <si>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</si>
  <si>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</si>
  <si>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</si>
  <si>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</si>
  <si>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</si>
  <si>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</si>
  <si>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</si>
  <si>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</si>
  <si>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</si>
  <si>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</si>
  <si>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</si>
  <si>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</si>
  <si>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</si>
  <si>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</si>
  <si>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</si>
  <si>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</si>
  <si>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</si>
  <si>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</si>
  <si>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</si>
  <si>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</si>
  <si>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</si>
  <si>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</si>
  <si>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</si>
  <si>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</si>
  <si>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</si>
  <si>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</si>
  <si>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</si>
  <si>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</si>
  <si>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</si>
  <si>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</si>
  <si>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</si>
  <si>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</si>
  <si>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</si>
  <si>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</si>
  <si>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</si>
  <si>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</si>
  <si>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</si>
  <si>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</si>
  <si>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</si>
  <si>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</si>
  <si>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</si>
  <si>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</si>
  <si>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</si>
  <si>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</si>
  <si>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</si>
  <si>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</si>
  <si>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</si>
  <si>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</si>
  <si>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</si>
  <si>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</si>
  <si>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</si>
  <si>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</si>
  <si>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</si>
  <si>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</si>
  <si>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</si>
  <si>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</si>
  <si>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</si>
  <si>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</si>
  <si>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</si>
  <si>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</si>
  <si>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</si>
  <si>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</si>
  <si>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</si>
  <si>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</si>
  <si>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</si>
  <si>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</si>
  <si>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</si>
  <si>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</si>
  <si>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</si>
  <si>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</si>
  <si>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</si>
  <si>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</si>
  <si>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</si>
  <si>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</si>
  <si>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</si>
  <si>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</si>
  <si>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</si>
  <si>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</si>
  <si>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</si>
  <si>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</si>
  <si>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</si>
  <si>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</si>
  <si>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</si>
  <si>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</si>
  <si>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</si>
  <si>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</si>
  <si>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</si>
  <si>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</si>
  <si>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</si>
  <si>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</si>
  <si>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</si>
  <si>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</si>
  <si>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</si>
  <si>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</si>
  <si>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</si>
  <si>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</si>
  <si>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</si>
  <si>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</si>
  <si>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</si>
  <si>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</si>
  <si>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</si>
  <si>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</si>
  <si>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</si>
  <si>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</si>
  <si>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</si>
  <si>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</si>
  <si>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</si>
  <si>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</si>
  <si>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</si>
  <si>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</si>
  <si>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</si>
  <si>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</si>
  <si>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</si>
  <si>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</si>
  <si>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</si>
  <si>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</si>
  <si>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</si>
  <si>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</si>
  <si>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</si>
  <si>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</si>
  <si>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</si>
  <si>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</si>
  <si>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</si>
  <si>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</si>
  <si>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</si>
  <si>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</si>
  <si>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</si>
  <si>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</si>
  <si>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</si>
  <si>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</si>
  <si>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</si>
  <si>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</si>
  <si>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</si>
  <si>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</si>
  <si>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</si>
  <si>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</si>
  <si>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</si>
  <si>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</si>
  <si>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</si>
  <si>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</si>
  <si>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</si>
  <si>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</si>
  <si>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</si>
  <si>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</si>
  <si>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</si>
  <si>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</si>
  <si>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</si>
  <si>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</si>
  <si>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</si>
  <si>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</si>
  <si>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</si>
  <si>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</si>
  <si>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</si>
  <si>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</si>
  <si>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</si>
  <si>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</si>
  <si>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</si>
  <si>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</si>
  <si>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</si>
  <si>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</si>
  <si>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</si>
  <si>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</si>
  <si>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</si>
  <si>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</si>
  <si>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</si>
  <si>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</si>
  <si>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</si>
  <si>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</si>
  <si>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</si>
  <si>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</si>
  <si>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</si>
  <si>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</si>
  <si>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</si>
  <si>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</si>
  <si>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</si>
  <si>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</si>
  <si>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</si>
  <si>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</si>
  <si>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</si>
  <si>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</si>
  <si>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</si>
  <si>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</si>
  <si>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</si>
  <si>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</si>
  <si>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</si>
  <si>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</si>
  <si>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</si>
  <si>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</si>
  <si>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</si>
  <si>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</si>
  <si>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</si>
  <si>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</si>
  <si>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</si>
  <si>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</si>
  <si>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</si>
  <si>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</si>
  <si>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</si>
  <si>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</si>
  <si>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</si>
  <si>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</si>
  <si>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</si>
  <si>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</si>
  <si>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</si>
  <si>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</si>
  <si>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</si>
  <si>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</si>
  <si>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</si>
  <si>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</si>
  <si>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</si>
  <si>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</si>
  <si>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</si>
  <si>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</si>
  <si>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</si>
  <si>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</si>
  <si>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</si>
  <si>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</si>
  <si>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</si>
  <si>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</si>
  <si>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</si>
  <si>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</si>
  <si>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</si>
  <si>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</si>
  <si>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</si>
  <si>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</si>
  <si>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</si>
  <si>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</si>
  <si>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</si>
  <si>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</si>
  <si>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</si>
  <si>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</si>
  <si>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</si>
  <si>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</si>
  <si>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</si>
  <si>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</si>
  <si>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</si>
  <si>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</si>
  <si>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</si>
  <si>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</si>
  <si>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</si>
  <si>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</si>
  <si>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</si>
  <si>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</si>
  <si>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</si>
  <si>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</si>
  <si>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</si>
  <si>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</si>
  <si>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</si>
  <si>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</si>
  <si>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</si>
  <si>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</si>
  <si>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</si>
  <si>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</si>
  <si>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</si>
  <si>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</si>
  <si>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</si>
  <si>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</si>
  <si>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</si>
  <si>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</si>
  <si>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</si>
  <si>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</si>
  <si>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</si>
  <si>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</si>
  <si>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</si>
  <si>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</si>
  <si>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</si>
  <si>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</si>
  <si>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</si>
  <si>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</si>
  <si>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</si>
  <si>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</si>
  <si>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</si>
  <si>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</si>
  <si>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</si>
  <si>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</si>
  <si>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</si>
  <si>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</si>
  <si>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</si>
  <si>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</si>
  <si>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</si>
  <si>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</si>
  <si>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</si>
  <si>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</si>
  <si>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</si>
  <si>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</si>
  <si>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</si>
  <si>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</si>
  <si>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</si>
  <si>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</si>
  <si>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</si>
  <si>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</si>
  <si>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</si>
  <si>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</si>
  <si>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</si>
  <si>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</si>
  <si>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</si>
  <si>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</si>
  <si>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</si>
  <si>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</si>
  <si>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</si>
  <si>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</si>
  <si>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</si>
  <si>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</si>
  <si>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</si>
  <si>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</si>
  <si>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</si>
  <si>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</si>
  <si>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</si>
  <si>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</si>
  <si>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</si>
  <si>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</si>
  <si>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</si>
  <si>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</si>
  <si>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</si>
  <si>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</si>
  <si>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</si>
  <si>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</si>
  <si>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</si>
  <si>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</si>
  <si>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</si>
  <si>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</si>
  <si>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</si>
  <si>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</si>
  <si>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</si>
  <si>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</si>
  <si>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</si>
  <si>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</si>
  <si>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</si>
  <si>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</si>
  <si>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</si>
  <si>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</si>
  <si>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</si>
  <si>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</si>
  <si>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</si>
  <si>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</si>
  <si>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</si>
  <si>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</si>
  <si>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</si>
  <si>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</si>
  <si>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</si>
  <si>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</si>
  <si>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</si>
  <si>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</si>
  <si>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</si>
  <si>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</si>
  <si>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</si>
  <si>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</si>
  <si>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</si>
  <si>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</si>
  <si>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</si>
  <si>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</si>
  <si>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</si>
  <si>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</si>
  <si>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</si>
  <si>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</si>
  <si>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</si>
  <si>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</si>
  <si>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</si>
  <si>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</si>
  <si>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</si>
  <si>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</si>
  <si>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</si>
  <si>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</si>
  <si>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</si>
  <si>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</si>
  <si>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</si>
  <si>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</si>
  <si>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</si>
  <si>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</si>
  <si>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</si>
  <si>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</si>
  <si>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</si>
  <si>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</si>
  <si>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</si>
  <si>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</si>
  <si>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</si>
  <si>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</si>
  <si>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</si>
  <si>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</si>
  <si>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</si>
  <si>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</si>
  <si>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</si>
  <si>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</si>
  <si>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</si>
  <si>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</si>
  <si>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</si>
  <si>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</si>
  <si>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</si>
  <si>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</si>
  <si>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</si>
  <si>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</si>
  <si>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</si>
  <si>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</si>
  <si>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</si>
  <si>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</si>
  <si>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</si>
  <si>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</si>
  <si>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</si>
  <si>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</si>
  <si>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</si>
  <si>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</si>
  <si>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</si>
  <si>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</si>
  <si>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</si>
  <si>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</si>
  <si>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</si>
  <si>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</si>
  <si>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</si>
  <si>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</si>
  <si>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</si>
  <si>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</si>
  <si>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</si>
  <si>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</si>
  <si>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</si>
  <si>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</si>
  <si>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</si>
  <si>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</si>
  <si>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</si>
  <si>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</si>
  <si>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</si>
  <si>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</si>
  <si>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</si>
  <si>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</si>
  <si>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</si>
  <si>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</si>
  <si>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</si>
  <si>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</si>
  <si>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</si>
  <si>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</si>
  <si>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</si>
  <si>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</si>
  <si>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</si>
  <si>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</si>
  <si>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</si>
  <si>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</si>
  <si>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</si>
  <si>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</si>
  <si>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</si>
  <si>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</si>
  <si>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</si>
  <si>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</si>
  <si>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</si>
  <si>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</si>
  <si>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</si>
  <si>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</si>
  <si>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</si>
  <si>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</si>
  <si>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</si>
  <si>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</si>
  <si>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</si>
  <si>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</si>
  <si>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</si>
  <si>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</si>
  <si>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</si>
  <si>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</si>
  <si>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</si>
  <si>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</si>
  <si>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</si>
  <si>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</si>
  <si>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</si>
  <si>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</si>
  <si>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</si>
  <si>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</si>
  <si>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</si>
  <si>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</si>
  <si>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</si>
  <si>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</si>
  <si>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</si>
  <si>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</si>
  <si>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</si>
  <si>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</si>
  <si>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</si>
  <si>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</si>
  <si>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</si>
  <si>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</si>
  <si>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</si>
  <si>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</si>
  <si>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</si>
  <si>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</si>
  <si>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</si>
  <si>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</si>
  <si>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</si>
  <si>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</si>
  <si>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</si>
  <si>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</si>
  <si>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</si>
  <si>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</si>
  <si>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</si>
  <si>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</si>
  <si>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</si>
  <si>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</si>
  <si>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</si>
  <si>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</si>
  <si>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</si>
  <si>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</si>
  <si>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</si>
  <si>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</si>
  <si>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</si>
  <si>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</si>
  <si>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</si>
  <si>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</si>
  <si>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</si>
  <si>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</si>
  <si>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</si>
  <si>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</si>
  <si>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</si>
  <si>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</si>
  <si>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</si>
  <si>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</si>
  <si>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</si>
  <si>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</si>
  <si>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</si>
  <si>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</si>
  <si>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</si>
  <si>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</si>
  <si>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</si>
  <si>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</si>
  <si>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</si>
  <si>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</si>
  <si>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</si>
  <si>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</si>
  <si>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</si>
  <si>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</si>
  <si>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</si>
  <si>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</si>
  <si>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</si>
  <si>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</si>
  <si>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</si>
  <si>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</si>
  <si>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</si>
  <si>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</si>
  <si>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</si>
  <si>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</si>
  <si>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</si>
  <si>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</si>
  <si>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</si>
  <si>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</si>
  <si>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</si>
  <si>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</si>
  <si>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</si>
  <si>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</si>
  <si>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</si>
  <si>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</si>
  <si>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</si>
  <si>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</si>
  <si>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</si>
  <si>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</si>
  <si>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</si>
  <si>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</si>
  <si>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</si>
  <si>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</si>
  <si>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</si>
  <si>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</si>
  <si>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</si>
  <si>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</si>
  <si>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</si>
  <si>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</si>
  <si>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</si>
  <si>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</si>
  <si>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</si>
  <si>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</si>
  <si>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</si>
  <si>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</si>
  <si>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</si>
  <si>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</si>
  <si>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</si>
  <si>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</si>
  <si>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</si>
  <si>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</si>
  <si>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</si>
  <si>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</si>
  <si>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</si>
  <si>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</si>
  <si>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</si>
  <si>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</si>
  <si>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</si>
  <si>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</si>
  <si>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</si>
  <si>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</si>
  <si>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</si>
  <si>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</si>
  <si>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</si>
  <si>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</si>
  <si>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</si>
  <si>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</si>
  <si>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</si>
  <si>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</si>
  <si>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</si>
  <si>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</si>
  <si>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</si>
  <si>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</si>
  <si>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</si>
  <si>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</si>
  <si>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</si>
  <si>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</si>
  <si>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</si>
  <si>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</si>
  <si>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</si>
  <si>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</si>
  <si>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</si>
  <si>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</si>
  <si>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</si>
  <si>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</si>
  <si>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</si>
  <si>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</si>
  <si>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</si>
  <si>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</si>
  <si>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</si>
  <si>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</si>
  <si>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</si>
  <si>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</si>
  <si>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</si>
  <si>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</si>
  <si>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</si>
  <si>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</si>
  <si>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</si>
  <si>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</si>
  <si>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</si>
  <si>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</si>
  <si>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</si>
  <si>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</si>
  <si>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</si>
  <si>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</si>
  <si>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</si>
  <si>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</si>
  <si>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</si>
  <si>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</si>
  <si>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</si>
  <si>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</si>
  <si>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</si>
  <si>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</si>
  <si>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</si>
  <si>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</si>
  <si>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</si>
  <si>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</si>
  <si>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</si>
  <si>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</si>
  <si>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</si>
  <si>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</si>
  <si>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</si>
  <si>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</si>
  <si>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</si>
  <si>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</si>
  <si>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</si>
  <si>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</si>
  <si>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</si>
  <si>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</si>
  <si>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</si>
  <si>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</si>
  <si>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</si>
  <si>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</si>
  <si>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</si>
  <si>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</si>
  <si>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</si>
  <si>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</si>
  <si>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</si>
  <si>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</si>
  <si>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</si>
  <si>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</si>
  <si>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</si>
  <si>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</si>
  <si>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</si>
  <si>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</si>
  <si>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</si>
  <si>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</si>
  <si>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</si>
  <si>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</si>
  <si>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</si>
  <si>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</si>
  <si>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</si>
  <si>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</si>
  <si>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</si>
  <si>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</si>
  <si>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</si>
  <si>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</si>
  <si>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</si>
  <si>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</si>
  <si>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</si>
  <si>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</si>
  <si>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</si>
  <si>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</si>
  <si>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</si>
  <si>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</si>
  <si>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</si>
  <si>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</si>
  <si>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</si>
  <si>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</si>
  <si>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</si>
  <si>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</si>
  <si>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</si>
  <si>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</si>
  <si>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</si>
  <si>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</si>
  <si>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</si>
  <si>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</si>
  <si>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</si>
  <si>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</si>
  <si>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</si>
  <si>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</si>
  <si>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</si>
  <si>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</si>
  <si>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</si>
  <si>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</si>
  <si>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</si>
  <si>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</si>
  <si>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</si>
  <si>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</si>
  <si>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</si>
  <si>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</si>
  <si>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</si>
  <si>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</si>
  <si>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</si>
  <si>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</si>
  <si>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</si>
  <si>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</si>
  <si>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</si>
  <si>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</si>
  <si>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</si>
  <si>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</si>
  <si>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</si>
  <si>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</si>
  <si>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</si>
  <si>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</si>
  <si>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</si>
  <si>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</si>
  <si>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</si>
  <si>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</si>
  <si>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</si>
  <si>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</si>
  <si>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</si>
  <si>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</si>
  <si>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</si>
  <si>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</si>
  <si>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</si>
  <si>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</si>
  <si>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</si>
  <si>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</si>
  <si>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</si>
  <si>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</si>
  <si>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</si>
  <si>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</si>
  <si>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</si>
  <si>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</si>
  <si>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</si>
  <si>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</si>
  <si>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</si>
  <si>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</si>
  <si>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</si>
  <si>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</si>
  <si>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</si>
  <si>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</si>
  <si>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</si>
  <si>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</si>
  <si>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</si>
  <si>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</si>
  <si>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</si>
  <si>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</si>
  <si>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</si>
  <si>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</si>
  <si>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</si>
  <si>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</si>
  <si>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</si>
  <si>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</si>
  <si>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</si>
  <si>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</si>
  <si>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</si>
  <si>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</si>
  <si>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</si>
  <si>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</si>
  <si>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</si>
  <si>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</si>
  <si>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</si>
  <si>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</si>
  <si>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</si>
  <si>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</si>
  <si>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</si>
  <si>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</si>
  <si>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</si>
  <si>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</si>
  <si>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</si>
  <si>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</si>
  <si>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</si>
  <si>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</si>
  <si>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</si>
  <si>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</si>
  <si>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</si>
  <si>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</si>
  <si>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</si>
  <si>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</si>
  <si>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</si>
  <si>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</si>
  <si>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</si>
  <si>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</si>
  <si>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</si>
  <si>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</si>
  <si>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</si>
  <si>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</si>
  <si>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</si>
  <si>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</si>
  <si>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</si>
  <si>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</si>
  <si>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</si>
  <si>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</si>
  <si>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</si>
  <si>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</si>
  <si>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</si>
  <si>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</si>
  <si>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</si>
  <si>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</si>
  <si>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</si>
  <si>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</si>
  <si>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</si>
  <si>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</si>
  <si>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</si>
  <si>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</si>
  <si>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</si>
  <si>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</si>
  <si>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</si>
  <si>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</si>
  <si>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</si>
  <si>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</si>
  <si>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</si>
  <si>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</si>
  <si>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</si>
  <si>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</si>
  <si>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</si>
  <si>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</si>
  <si>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</si>
  <si>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</si>
  <si>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</si>
  <si>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</si>
  <si>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</si>
  <si>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</si>
  <si>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</si>
  <si>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</si>
  <si>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</si>
  <si>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</si>
  <si>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</si>
  <si>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</si>
  <si>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</si>
  <si>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</si>
  <si>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</si>
  <si>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</si>
  <si>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</si>
  <si>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</si>
  <si>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</si>
  <si>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</si>
  <si>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</si>
  <si>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</si>
  <si>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</si>
  <si>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</si>
  <si>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</si>
  <si>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</si>
  <si>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</si>
  <si>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</si>
  <si>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</si>
  <si>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</si>
  <si>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</si>
  <si>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</si>
  <si>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</si>
  <si>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</si>
  <si>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</si>
  <si>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</si>
  <si>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</si>
  <si>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</si>
  <si>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</si>
  <si>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</si>
  <si>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</si>
  <si>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</si>
  <si>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</si>
  <si>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</si>
  <si>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</si>
  <si>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</si>
  <si>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</si>
  <si>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</si>
  <si>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</si>
  <si>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</si>
  <si>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</si>
  <si>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</si>
  <si>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</si>
  <si>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</si>
  <si>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</si>
  <si>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</si>
  <si>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</si>
  <si>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</si>
  <si>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</si>
  <si>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</si>
  <si>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</si>
  <si>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</si>
  <si>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</si>
  <si>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</si>
  <si>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</si>
  <si>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</si>
  <si>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</si>
  <si>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</si>
  <si>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</si>
  <si>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</si>
  <si>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</si>
  <si>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</si>
  <si>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</si>
  <si>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</si>
  <si>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</si>
  <si>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</si>
  <si>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</si>
  <si>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</si>
  <si>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</si>
  <si>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</si>
  <si>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</si>
  <si>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</si>
  <si>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</si>
  <si>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</si>
  <si>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</si>
  <si>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</si>
  <si>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</si>
  <si>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</si>
  <si>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</si>
  <si>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</si>
  <si>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</si>
  <si>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</si>
  <si>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</si>
  <si>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</si>
  <si>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</si>
  <si>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</si>
  <si>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</si>
  <si>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</si>
  <si>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</si>
  <si>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</si>
  <si>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</si>
  <si>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</si>
  <si>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</si>
  <si>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</si>
  <si>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</si>
  <si>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</si>
  <si>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</si>
  <si>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</si>
  <si>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</si>
  <si>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</si>
  <si>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</si>
  <si>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</si>
  <si>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</si>
  <si>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</si>
  <si>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</si>
  <si>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</si>
  <si>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</si>
  <si>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</si>
  <si>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</si>
  <si>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</si>
  <si>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</si>
  <si>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</si>
  <si>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</si>
  <si>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</si>
  <si>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</si>
  <si>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</si>
  <si>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</si>
  <si>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</si>
  <si>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</si>
  <si>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</si>
  <si>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</si>
  <si>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</si>
  <si>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</si>
  <si>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</si>
  <si>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</si>
  <si>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</si>
  <si>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</si>
  <si>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</si>
  <si>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</si>
  <si>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</si>
  <si>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</si>
  <si>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</si>
  <si>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</si>
  <si>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</si>
  <si>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</si>
  <si>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</si>
  <si>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</si>
  <si>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</si>
  <si>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</si>
  <si>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</si>
  <si>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</si>
  <si>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</si>
  <si>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</si>
  <si>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</si>
  <si>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</si>
  <si>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</si>
  <si>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</si>
  <si>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</si>
  <si>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</si>
  <si>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</si>
  <si>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</si>
  <si>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</si>
  <si>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</si>
  <si>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</si>
  <si>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</si>
  <si>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</si>
  <si>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</si>
  <si>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</si>
  <si>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</si>
  <si>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</si>
  <si>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</si>
  <si>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</si>
  <si>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</si>
  <si>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</si>
  <si>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</si>
  <si>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</si>
  <si>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</si>
  <si>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</si>
  <si>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</si>
  <si>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</si>
  <si>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</si>
  <si>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</si>
  <si>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</si>
  <si>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</si>
  <si>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</si>
  <si>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</si>
  <si>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</si>
  <si>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</si>
  <si>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</si>
  <si>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</si>
  <si>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</si>
  <si>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</si>
  <si>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</si>
  <si>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</si>
  <si>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</si>
  <si>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</si>
  <si>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</si>
  <si>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</si>
  <si>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</si>
  <si>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</si>
  <si>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</si>
  <si>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</si>
  <si>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</si>
  <si>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</si>
  <si>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</si>
  <si>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</si>
  <si>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</si>
  <si>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</si>
  <si>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</si>
  <si>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</si>
  <si>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</si>
  <si>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</si>
  <si>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</si>
  <si>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</si>
  <si>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</si>
  <si>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</si>
  <si>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</si>
  <si>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</si>
  <si>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</si>
  <si>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</si>
  <si>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</si>
  <si>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</si>
  <si>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</si>
  <si>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</si>
  <si>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</si>
  <si>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</si>
  <si>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</si>
  <si>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</si>
  <si>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</si>
  <si>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</si>
  <si>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</si>
  <si>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</si>
  <si>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</si>
  <si>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</si>
  <si>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</si>
  <si>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</si>
  <si>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</si>
  <si>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</si>
  <si>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</si>
  <si>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</si>
  <si>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</si>
  <si>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</si>
  <si>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</si>
  <si>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</si>
  <si>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</si>
  <si>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</si>
  <si>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</si>
  <si>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</si>
  <si>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</si>
  <si>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</si>
  <si>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</si>
  <si>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</si>
  <si>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</si>
  <si>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</si>
  <si>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</si>
  <si>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</si>
  <si>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</si>
  <si>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</si>
  <si>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</si>
  <si>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</si>
  <si>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</si>
  <si>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</si>
  <si>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</si>
  <si>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</si>
  <si>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</si>
  <si>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</si>
  <si>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</si>
  <si>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</si>
  <si>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</si>
  <si>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</si>
  <si>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</si>
  <si>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</si>
  <si>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</si>
  <si>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</si>
  <si>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</si>
  <si>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</si>
  <si>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</si>
  <si>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</si>
  <si>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</si>
  <si>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</si>
  <si>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</si>
  <si>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</si>
  <si>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</si>
  <si>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</si>
  <si>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</si>
  <si>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</si>
  <si>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</si>
  <si>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</si>
  <si>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</si>
  <si>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</si>
  <si>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</si>
  <si>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</si>
  <si>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</si>
  <si>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</si>
  <si>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</si>
  <si>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</si>
  <si>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</si>
  <si>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</si>
  <si>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</si>
  <si>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</si>
  <si>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</si>
  <si>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</si>
  <si>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</si>
  <si>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</si>
  <si>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</si>
  <si>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</si>
  <si>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</si>
  <si>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</si>
  <si>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</si>
  <si>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</si>
  <si>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</si>
  <si>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</si>
  <si>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</si>
  <si>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</si>
  <si>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</si>
  <si>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</si>
  <si>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</si>
  <si>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</si>
  <si>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</si>
  <si>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</si>
  <si>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</si>
  <si>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</si>
  <si>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</si>
  <si>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</si>
  <si>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</si>
  <si>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</si>
  <si>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</si>
  <si>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</si>
  <si>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</si>
  <si>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</si>
  <si>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</si>
  <si>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</si>
  <si>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</si>
  <si>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</si>
  <si>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</si>
  <si>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</si>
  <si>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</si>
  <si>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</si>
  <si>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</si>
  <si>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</si>
  <si>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</si>
  <si>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</si>
  <si>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</si>
  <si>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</si>
  <si>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</si>
  <si>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</si>
  <si>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</si>
  <si>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</si>
  <si>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</si>
  <si>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</si>
  <si>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</si>
  <si>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</si>
  <si>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</si>
  <si>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</si>
  <si>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</si>
  <si>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</si>
  <si>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</si>
  <si>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</si>
  <si>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</si>
  <si>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</si>
  <si>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</si>
  <si>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</si>
  <si>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</si>
  <si>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</si>
  <si>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</si>
  <si>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</si>
  <si>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</si>
  <si>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</si>
  <si>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</si>
  <si>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</si>
  <si>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</si>
  <si>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</si>
  <si>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</si>
  <si>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</si>
  <si>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</si>
  <si>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</si>
  <si>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</si>
  <si>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</si>
  <si>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</si>
  <si>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</si>
  <si>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</si>
  <si>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</si>
  <si>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</si>
  <si>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</si>
  <si>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</si>
  <si>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</si>
  <si>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</si>
  <si>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</si>
  <si>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</si>
  <si>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</si>
  <si>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</si>
  <si>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</si>
  <si>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</si>
  <si>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</si>
  <si>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</si>
  <si>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</si>
  <si>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</si>
  <si>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</si>
  <si>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</si>
  <si>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</si>
  <si>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</si>
  <si>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</si>
  <si>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</si>
  <si>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</si>
  <si>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</si>
  <si>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</si>
  <si>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</si>
  <si>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</si>
  <si>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</si>
  <si>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</si>
  <si>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</si>
  <si>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</si>
  <si>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</si>
  <si>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</si>
  <si>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</si>
  <si>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</si>
  <si>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</si>
  <si>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</si>
  <si>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</si>
  <si>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</si>
  <si>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</si>
  <si>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</si>
  <si>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</si>
  <si>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</si>
  <si>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</si>
  <si>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</si>
  <si>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</si>
  <si>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</si>
  <si>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</si>
  <si>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</si>
  <si>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</si>
  <si>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</si>
  <si>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</si>
  <si>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</si>
  <si>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</si>
  <si>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</si>
  <si>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</si>
  <si>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</si>
  <si>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</si>
  <si>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</si>
  <si>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</si>
  <si>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</si>
  <si>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</si>
  <si>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</si>
  <si>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</si>
  <si>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</si>
  <si>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</si>
  <si>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</si>
  <si>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</si>
  <si>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</si>
  <si>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</si>
  <si>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</si>
  <si>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</si>
  <si>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</si>
  <si>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</si>
  <si>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</si>
  <si>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</si>
  <si>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</si>
  <si>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</si>
  <si>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</si>
  <si>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</si>
  <si>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</si>
  <si>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</si>
  <si>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</si>
  <si>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</si>
  <si>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</si>
  <si>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</si>
  <si>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</si>
  <si>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</si>
  <si>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</si>
  <si>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</si>
  <si>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</si>
  <si>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</si>
  <si>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</si>
  <si>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</si>
  <si>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</si>
  <si>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</si>
  <si>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</si>
  <si>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</si>
  <si>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</si>
  <si>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</si>
  <si>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</si>
  <si>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</si>
  <si>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</si>
  <si>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</si>
  <si>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</si>
  <si>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</si>
  <si>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</si>
  <si>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</si>
  <si>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</si>
  <si>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</si>
  <si>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</si>
  <si>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</si>
  <si>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</si>
  <si>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</si>
  <si>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</si>
  <si>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</si>
  <si>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</si>
  <si>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</si>
  <si>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</si>
  <si>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</si>
  <si>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</si>
  <si>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</si>
  <si>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</si>
  <si>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</si>
  <si>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</si>
  <si>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</si>
  <si>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</si>
  <si>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</si>
  <si>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</si>
  <si>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</si>
  <si>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</si>
  <si>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</si>
  <si>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</si>
  <si>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</si>
  <si>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</si>
  <si>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</si>
  <si>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</si>
  <si>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</si>
  <si>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</si>
  <si>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</si>
  <si>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</si>
  <si>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</si>
  <si>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</si>
  <si>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</si>
  <si>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</si>
  <si>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</si>
  <si>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</si>
  <si>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</si>
  <si>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</si>
  <si>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</si>
  <si>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</si>
  <si>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</si>
  <si>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</si>
  <si>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</si>
  <si>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</si>
  <si>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</si>
  <si>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</si>
  <si>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</si>
  <si>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</si>
  <si>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</si>
  <si>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</si>
  <si>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</si>
  <si>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</si>
  <si>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</si>
  <si>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</si>
  <si>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</si>
  <si>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</si>
  <si>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</si>
  <si>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</si>
  <si>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</si>
  <si>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</si>
  <si>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</si>
  <si>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</si>
  <si>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</si>
  <si>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</si>
  <si>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</si>
  <si>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</si>
  <si>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</si>
  <si>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</si>
  <si>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</si>
  <si>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</si>
  <si>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</si>
  <si>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</si>
  <si>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</si>
  <si>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</si>
  <si>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</si>
  <si>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</si>
  <si>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</si>
  <si>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</si>
  <si>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</si>
  <si>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</si>
  <si>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</si>
  <si>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</si>
  <si>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</si>
  <si>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</si>
  <si>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</si>
  <si>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</si>
  <si>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</si>
  <si>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</si>
  <si>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</si>
  <si>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</si>
  <si>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</si>
  <si>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</si>
  <si>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</si>
  <si>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</si>
  <si>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</si>
  <si>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</si>
  <si>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</si>
  <si>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</si>
  <si>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</si>
  <si>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</si>
  <si>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</si>
  <si>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</si>
  <si>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</si>
  <si>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</si>
  <si>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</si>
  <si>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</si>
  <si>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</si>
  <si>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</si>
  <si>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</si>
  <si>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</si>
  <si>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</si>
  <si>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</si>
  <si>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</si>
  <si>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</si>
  <si>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</si>
  <si>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</si>
  <si>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</si>
  <si>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</si>
  <si>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</si>
  <si>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</si>
  <si>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</si>
  <si>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</si>
  <si>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</si>
  <si>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</si>
  <si>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</si>
  <si>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</si>
  <si>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</si>
  <si>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</si>
  <si>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</si>
  <si>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</si>
  <si>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</si>
  <si>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</si>
  <si>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</si>
  <si>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</si>
  <si>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</si>
  <si>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</si>
  <si>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</si>
  <si>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</si>
  <si>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</si>
  <si>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</si>
  <si>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</si>
  <si>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</si>
  <si>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</si>
  <si>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</si>
  <si>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</si>
  <si>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</si>
  <si>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</si>
  <si>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</si>
  <si>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</si>
  <si>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</si>
  <si>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</si>
  <si>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</si>
  <si>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</si>
  <si>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</si>
  <si>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</si>
  <si>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</si>
  <si>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</si>
  <si>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</si>
  <si>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</si>
  <si>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</si>
  <si>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</si>
  <si>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</si>
  <si>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</si>
  <si>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</si>
  <si>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</si>
  <si>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</si>
  <si>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</si>
  <si>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</si>
  <si>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</si>
  <si>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</si>
  <si>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</si>
  <si>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</si>
  <si>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</si>
  <si>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</si>
  <si>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</si>
  <si>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</si>
  <si>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</si>
  <si>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</si>
  <si>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</si>
  <si>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</si>
  <si>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</si>
  <si>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</si>
  <si>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</si>
  <si>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</si>
  <si>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</si>
  <si>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</si>
  <si>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</si>
  <si>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</si>
  <si>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</si>
  <si>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</si>
  <si>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</si>
  <si>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</si>
  <si>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</si>
  <si>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</si>
  <si>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</si>
  <si>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</si>
  <si>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</si>
  <si>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</si>
  <si>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</si>
  <si>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</si>
  <si>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</si>
  <si>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</si>
  <si>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</si>
  <si>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</si>
  <si>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</si>
  <si>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</si>
  <si>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</si>
  <si>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</si>
  <si>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</si>
  <si>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</si>
  <si>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</si>
  <si>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</si>
  <si>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</si>
  <si>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</si>
  <si>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</si>
  <si>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</si>
  <si>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</si>
  <si>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</si>
  <si>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</si>
  <si>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</si>
  <si>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</si>
  <si>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</si>
  <si>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</si>
  <si>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</si>
  <si>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</si>
  <si>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</si>
  <si>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</si>
  <si>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</si>
  <si>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</si>
  <si>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</si>
  <si>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</si>
  <si>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</si>
  <si>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</si>
  <si>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</si>
  <si>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</si>
  <si>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</si>
  <si>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</si>
  <si>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</si>
  <si>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</si>
  <si>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</si>
  <si>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</si>
  <si>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</si>
  <si>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</si>
  <si>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</si>
  <si>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</si>
  <si>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</si>
  <si>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</si>
  <si>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</si>
  <si>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</si>
  <si>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</si>
  <si>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</si>
  <si>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</si>
  <si>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</si>
  <si>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</si>
  <si>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</si>
  <si>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</si>
  <si>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</si>
  <si>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</si>
  <si>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</si>
  <si>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</si>
  <si>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</si>
  <si>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</si>
  <si>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</si>
  <si>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</si>
  <si>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</si>
  <si>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</si>
  <si>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</si>
  <si>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</si>
  <si>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</si>
  <si>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</si>
  <si>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</si>
  <si>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</si>
  <si>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</si>
  <si>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</si>
  <si>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</si>
  <si>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</si>
  <si>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</si>
  <si>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</si>
  <si>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</si>
  <si>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</si>
  <si>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</si>
  <si>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</si>
  <si>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</si>
  <si>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</si>
  <si>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</si>
  <si>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</si>
  <si>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</si>
  <si>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</si>
  <si>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</si>
  <si>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</si>
  <si>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</si>
  <si>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</si>
  <si>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</si>
  <si>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</si>
  <si>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</si>
  <si>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</si>
  <si>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</si>
  <si>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</si>
  <si>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</si>
  <si>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</si>
  <si>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</si>
  <si>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</si>
  <si>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</si>
  <si>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</si>
  <si>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</si>
  <si>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</si>
  <si>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</si>
  <si>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</si>
  <si>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</si>
  <si>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</si>
  <si>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</si>
  <si>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</si>
  <si>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</si>
  <si>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</si>
  <si>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</si>
  <si>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</si>
  <si>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</si>
  <si>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</si>
  <si>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</si>
  <si>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</si>
  <si>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</si>
  <si>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</si>
  <si>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</si>
  <si>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</si>
  <si>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</si>
  <si>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</si>
  <si>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</si>
  <si>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</si>
  <si>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</si>
  <si>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</si>
  <si>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</si>
  <si>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</si>
  <si>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</si>
  <si>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</si>
  <si>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</si>
  <si>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</si>
  <si>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</si>
  <si>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</si>
  <si>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</si>
  <si>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</si>
  <si>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</si>
  <si>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</si>
  <si>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</si>
  <si>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</si>
  <si>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</si>
  <si>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</si>
  <si>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</si>
  <si>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</si>
  <si>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</si>
  <si>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</si>
  <si>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</si>
  <si>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</si>
  <si>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</si>
  <si>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</si>
  <si>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</si>
  <si>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</si>
  <si>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</si>
  <si>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</si>
  <si>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</si>
  <si>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</si>
  <si>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</si>
  <si>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</si>
  <si>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</si>
  <si>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</si>
  <si>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</si>
  <si>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</si>
  <si>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</si>
  <si>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</si>
  <si>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</si>
  <si>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</si>
  <si>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</si>
  <si>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</si>
  <si>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</si>
  <si>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</si>
  <si>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</si>
  <si>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</si>
  <si>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</si>
  <si>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</si>
  <si>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</si>
  <si>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</si>
  <si>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</si>
  <si>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</si>
  <si>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</si>
  <si>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</si>
  <si>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</si>
  <si>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</si>
  <si>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</si>
  <si>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</si>
  <si>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</si>
  <si>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</si>
  <si>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</si>
  <si>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</si>
  <si>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</si>
  <si>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</si>
  <si>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</si>
  <si>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</si>
  <si>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</si>
  <si>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</si>
  <si>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</si>
  <si>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</si>
  <si>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</si>
  <si>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</si>
  <si>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</si>
  <si>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</si>
  <si>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</si>
  <si>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</si>
  <si>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</si>
  <si>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</si>
  <si>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</si>
  <si>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</si>
  <si>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</si>
  <si>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</si>
  <si>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</si>
  <si>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</si>
  <si>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</si>
  <si>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</si>
  <si>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</si>
  <si>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</si>
  <si>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</si>
  <si>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</si>
  <si>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</si>
  <si>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</si>
  <si>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</si>
  <si>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</si>
  <si>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</si>
  <si>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</si>
  <si>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</si>
  <si>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</si>
  <si>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</si>
  <si>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</si>
  <si>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</si>
  <si>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</si>
  <si>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</si>
  <si>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</si>
  <si>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</si>
  <si>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</si>
  <si>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</si>
  <si>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</si>
  <si>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</si>
  <si>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</si>
  <si>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</si>
  <si>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</si>
  <si>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</si>
  <si>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</si>
  <si>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</si>
  <si>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</si>
  <si>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</si>
  <si>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</si>
  <si>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</si>
  <si>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</si>
  <si>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</si>
  <si>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</si>
  <si>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</si>
  <si>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</si>
  <si>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</si>
  <si>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</si>
  <si>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</si>
  <si>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</si>
  <si>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</si>
  <si>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</si>
  <si>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</si>
  <si>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</si>
  <si>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</si>
  <si>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</si>
  <si>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</si>
  <si>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</si>
  <si>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</si>
  <si>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</si>
  <si>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</si>
  <si>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</si>
  <si>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</si>
  <si>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</si>
  <si>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</si>
  <si>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</si>
  <si>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</si>
  <si>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</si>
  <si>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</si>
  <si>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</si>
  <si>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</si>
  <si>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</si>
  <si>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</si>
  <si>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</si>
  <si>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</si>
  <si>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</si>
  <si>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</si>
  <si>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</si>
  <si>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</si>
  <si>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</si>
  <si>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</si>
  <si>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</si>
  <si>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</si>
  <si>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</si>
  <si>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</si>
  <si>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</si>
  <si>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</si>
  <si>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</si>
  <si>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</si>
  <si>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</si>
  <si>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</si>
  <si>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</si>
  <si>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</si>
  <si>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</si>
  <si>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</si>
  <si>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</si>
  <si>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</si>
  <si>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</si>
  <si>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</si>
  <si>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</si>
  <si>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</si>
  <si>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</si>
  <si>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</si>
  <si>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</si>
  <si>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</si>
  <si>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</si>
  <si>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</si>
  <si>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</si>
  <si>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</si>
  <si>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</si>
  <si>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</si>
  <si>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</si>
  <si>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</si>
  <si>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</si>
  <si>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</si>
  <si>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</si>
  <si>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</si>
  <si>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</si>
  <si>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</si>
  <si>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</si>
  <si>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</si>
  <si>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</si>
  <si>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</si>
  <si>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</si>
  <si>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</si>
  <si>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</si>
  <si>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</si>
  <si>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</si>
  <si>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</si>
  <si>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</si>
  <si>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</si>
  <si>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</si>
  <si>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</si>
  <si>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</si>
  <si>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</si>
  <si>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</si>
  <si>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</si>
  <si>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</si>
  <si>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</si>
  <si>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</si>
  <si>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</si>
  <si>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</si>
  <si>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</si>
  <si>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</si>
  <si>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</si>
  <si>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</si>
  <si>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</si>
  <si>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</si>
  <si>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</si>
  <si>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</si>
  <si>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</si>
  <si>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</si>
  <si>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</si>
  <si>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</si>
  <si>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</si>
  <si>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</si>
  <si>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</si>
  <si>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</si>
  <si>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</si>
  <si>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</si>
  <si>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</si>
  <si>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</si>
  <si>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</si>
  <si>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</si>
  <si>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</si>
  <si>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</si>
  <si>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</si>
  <si>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</si>
  <si>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</si>
  <si>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</si>
  <si>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</si>
  <si>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</si>
  <si>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</si>
  <si>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</si>
  <si>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</si>
  <si>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</si>
  <si>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</si>
  <si>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</si>
  <si>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</si>
  <si>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</si>
  <si>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</si>
  <si>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</si>
  <si>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</si>
  <si>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</si>
  <si>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</si>
  <si>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</si>
  <si>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</si>
  <si>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</si>
  <si>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</si>
  <si>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</si>
  <si>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</si>
  <si>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</si>
  <si>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</si>
  <si>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</si>
  <si>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</si>
  <si>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</si>
  <si>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</si>
  <si>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</si>
  <si>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</si>
  <si>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</si>
  <si>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</si>
  <si>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</si>
  <si>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</si>
  <si>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</si>
  <si>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</si>
  <si>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</si>
  <si>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</si>
  <si>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</si>
  <si>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</si>
  <si>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</si>
  <si>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</si>
  <si>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</si>
  <si>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</si>
  <si>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</si>
  <si>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</si>
  <si>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</si>
  <si>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</si>
  <si>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</si>
  <si>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</si>
  <si>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</si>
  <si>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</si>
  <si>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</si>
  <si>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</si>
  <si>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</si>
  <si>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</si>
  <si>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</si>
  <si>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</si>
  <si>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</si>
  <si>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</si>
  <si>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</si>
  <si>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</si>
  <si>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</si>
  <si>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</si>
  <si>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</si>
  <si>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</si>
  <si>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</si>
  <si>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</si>
  <si>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</si>
  <si>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</si>
  <si>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</si>
  <si>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</si>
  <si>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</si>
  <si>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</si>
  <si>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</si>
  <si>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</si>
  <si>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</si>
  <si>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</si>
  <si>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</si>
  <si>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</si>
  <si>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</si>
  <si>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</si>
  <si>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</si>
  <si>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</si>
  <si>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</si>
  <si>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</si>
  <si>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</si>
  <si>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</si>
  <si>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</si>
  <si>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</si>
  <si>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</si>
  <si>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</si>
  <si>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</si>
  <si>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</si>
  <si>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</si>
  <si>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</si>
  <si>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</si>
  <si>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</si>
  <si>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</si>
  <si>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</si>
  <si>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</si>
  <si>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</si>
  <si>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</si>
  <si>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</si>
  <si>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</si>
  <si>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</si>
  <si>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</si>
  <si>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</si>
  <si>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</si>
  <si>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</si>
  <si>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</si>
  <si>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</si>
  <si>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</si>
  <si>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</si>
  <si>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</si>
  <si>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</si>
  <si>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</si>
  <si>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</si>
  <si>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</si>
  <si>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</si>
  <si>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</si>
  <si>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</si>
  <si>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</si>
  <si>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</si>
  <si>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</si>
  <si>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</si>
  <si>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</si>
  <si>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</si>
  <si>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</si>
  <si>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</si>
  <si>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</si>
  <si>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</si>
  <si>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</si>
  <si>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</si>
  <si>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</si>
  <si>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</si>
  <si>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</si>
  <si>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</si>
  <si>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</si>
  <si>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</si>
  <si>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</si>
  <si>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</si>
  <si>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</si>
  <si>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</si>
  <si>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</si>
  <si>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</si>
  <si>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</si>
  <si>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</si>
  <si>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</si>
  <si>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</si>
  <si>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</si>
  <si>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</si>
  <si>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</si>
  <si>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</si>
  <si>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</si>
  <si>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</si>
  <si>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</si>
  <si>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</si>
  <si>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</si>
  <si>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</si>
  <si>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</si>
  <si>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</si>
  <si>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</si>
  <si>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</si>
  <si>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</si>
  <si>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</si>
  <si>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</si>
  <si>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</si>
  <si>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</si>
  <si>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</si>
  <si>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</si>
  <si>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</si>
  <si>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</si>
  <si>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</si>
  <si>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</si>
  <si>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</si>
  <si>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</si>
  <si>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</si>
  <si>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</si>
  <si>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</si>
  <si>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</si>
  <si>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</si>
  <si>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</si>
  <si>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</si>
  <si>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</si>
  <si>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</si>
  <si>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</si>
  <si>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</si>
  <si>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</si>
  <si>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</si>
  <si>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</si>
  <si>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</si>
  <si>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</si>
  <si>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</si>
  <si>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</si>
  <si>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</si>
  <si>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</si>
  <si>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</si>
  <si>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</si>
  <si>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</si>
  <si>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</si>
  <si>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</si>
  <si>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</si>
  <si>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</si>
  <si>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</si>
  <si>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</si>
  <si>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</si>
  <si>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</si>
  <si>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</si>
  <si>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</si>
  <si>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</si>
  <si>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</si>
  <si>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</si>
  <si>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</si>
  <si>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</si>
  <si>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</si>
  <si>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</si>
  <si>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</si>
  <si>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</si>
  <si>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</si>
  <si>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</si>
  <si>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</si>
  <si>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</si>
  <si>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</si>
  <si>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</si>
  <si>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</si>
  <si>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</si>
  <si>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</si>
  <si>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</si>
  <si>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</si>
  <si>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</si>
  <si>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</si>
  <si>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</si>
  <si>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</si>
  <si>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</si>
  <si>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</si>
  <si>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</si>
  <si>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</si>
  <si>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</si>
  <si>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</si>
  <si>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</si>
  <si>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</si>
  <si>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</si>
  <si>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</si>
  <si>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</si>
  <si>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</si>
  <si>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</si>
  <si>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</si>
  <si>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</si>
  <si>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</si>
  <si>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</si>
  <si>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</si>
  <si>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</si>
  <si>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</si>
  <si>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</si>
  <si>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</si>
  <si>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</si>
  <si>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</si>
  <si>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</si>
  <si>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</si>
  <si>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</si>
  <si>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</si>
  <si>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</si>
  <si>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</si>
  <si>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</si>
  <si>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</si>
  <si>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</si>
  <si>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</si>
  <si>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</si>
  <si>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</si>
  <si>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</si>
  <si>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</si>
  <si>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</si>
  <si>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</si>
  <si>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</si>
  <si>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</si>
  <si>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</si>
  <si>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</si>
  <si>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</si>
  <si>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</si>
  <si>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</si>
  <si>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</si>
  <si>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</si>
  <si>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</si>
  <si>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</si>
  <si>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</si>
  <si>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</si>
  <si>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</si>
  <si>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</si>
  <si>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</si>
  <si>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</si>
  <si>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</si>
  <si>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</si>
  <si>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</si>
  <si>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</si>
  <si>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</si>
  <si>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</si>
  <si>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</si>
  <si>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</si>
  <si>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</si>
  <si>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</si>
  <si>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</si>
  <si>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</si>
  <si>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</si>
  <si>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</si>
  <si>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</si>
  <si>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</si>
  <si>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</si>
  <si>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</si>
  <si>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</si>
  <si>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</si>
  <si>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</si>
  <si>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</si>
  <si>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</si>
  <si>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</si>
  <si>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</si>
  <si>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</si>
  <si>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</si>
  <si>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</si>
  <si>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</si>
  <si>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</si>
  <si>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</si>
  <si>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</si>
  <si>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</si>
  <si>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</si>
  <si>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</si>
  <si>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</si>
  <si>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</si>
  <si>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</si>
  <si>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</si>
  <si>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</si>
  <si>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</si>
  <si>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</si>
  <si>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</si>
  <si>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</si>
  <si>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</si>
  <si>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</si>
  <si>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</si>
  <si>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</si>
  <si>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</si>
  <si>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</si>
  <si>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</si>
  <si>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</si>
  <si>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</si>
  <si>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</si>
  <si>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</si>
  <si>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</si>
  <si>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</si>
  <si>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</si>
  <si>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</si>
  <si>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</si>
  <si>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</si>
  <si>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</si>
  <si>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</si>
  <si>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</si>
  <si>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</si>
  <si>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</si>
  <si>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</si>
  <si>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</si>
  <si>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</si>
  <si>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</si>
  <si>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</si>
  <si>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</si>
  <si>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</si>
  <si>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</si>
  <si>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</si>
  <si>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</si>
  <si>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</si>
  <si>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</si>
  <si>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</si>
  <si>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</si>
  <si>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</si>
  <si>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</si>
  <si>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</si>
  <si>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</si>
  <si>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</si>
  <si>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</si>
  <si>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</si>
  <si>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</si>
  <si>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</si>
  <si>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</si>
  <si>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</si>
  <si>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</si>
  <si>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</si>
  <si>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</si>
  <si>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</si>
  <si>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</si>
  <si>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</si>
  <si>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</si>
  <si>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</si>
  <si>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</si>
  <si>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</si>
  <si>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</si>
  <si>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</si>
  <si>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</si>
  <si>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</si>
  <si>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</si>
  <si>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</si>
  <si>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</si>
  <si>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</si>
  <si>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</si>
  <si>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</si>
  <si>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</si>
  <si>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</si>
  <si>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</si>
  <si>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</si>
  <si>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</si>
  <si>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</si>
  <si>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</si>
  <si>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</si>
  <si>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</si>
  <si>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</si>
  <si>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</si>
  <si>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</si>
  <si>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</si>
  <si>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</si>
  <si>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</si>
  <si>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</si>
  <si>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</si>
  <si>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</si>
  <si>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</si>
  <si>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</si>
  <si>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</si>
  <si>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</si>
  <si>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</si>
  <si>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</si>
  <si>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</si>
  <si>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</si>
  <si>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</si>
  <si>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</si>
  <si>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</si>
  <si>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</si>
  <si>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</si>
  <si>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</si>
  <si>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</si>
  <si>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</si>
  <si>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</si>
  <si>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</si>
  <si>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</si>
  <si>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</si>
  <si>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</si>
  <si>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</si>
  <si>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</si>
  <si>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</si>
  <si>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</si>
  <si>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</si>
  <si>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</si>
  <si>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</si>
  <si>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</si>
  <si>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</si>
  <si>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</si>
  <si>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</si>
  <si>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</si>
  <si>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</si>
  <si>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</si>
  <si>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</si>
  <si>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</si>
  <si>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</si>
  <si>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</si>
  <si>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</si>
  <si>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</si>
  <si>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</si>
  <si>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</si>
  <si>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</si>
  <si>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</si>
  <si>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</si>
  <si>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</si>
  <si>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</si>
  <si>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</si>
  <si>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</si>
  <si>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</si>
  <si>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</si>
  <si>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</si>
  <si>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</si>
  <si>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</si>
  <si>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</si>
  <si>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</si>
  <si>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</si>
  <si>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</si>
  <si>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</si>
  <si>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</si>
  <si>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</si>
  <si>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</si>
  <si>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</si>
  <si>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</si>
  <si>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</si>
  <si>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</si>
  <si>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</si>
  <si>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</si>
  <si>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</si>
  <si>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</si>
  <si>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</si>
  <si>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</si>
  <si>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</si>
  <si>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</si>
  <si>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</si>
  <si>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</si>
  <si>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</si>
  <si>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</si>
  <si>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</si>
  <si>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</si>
  <si>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</si>
  <si>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</si>
  <si>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</si>
  <si>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</si>
  <si>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</si>
  <si>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</si>
  <si>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</si>
  <si>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</si>
  <si>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</si>
  <si>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</si>
  <si>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</si>
  <si>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</si>
  <si>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</si>
  <si>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</si>
  <si>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</si>
  <si>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</si>
  <si>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</si>
  <si>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</si>
  <si>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</si>
  <si>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</si>
  <si>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</si>
  <si>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</si>
  <si>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</si>
  <si>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</si>
  <si>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</si>
  <si>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</si>
  <si>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</si>
  <si>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</si>
  <si>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</si>
  <si>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</si>
  <si>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</si>
  <si>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</si>
  <si>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</si>
  <si>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</si>
  <si>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</si>
  <si>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</si>
  <si>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</si>
  <si>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</si>
  <si>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</si>
  <si>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</si>
  <si>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</si>
  <si>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</si>
  <si>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</si>
  <si>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</si>
  <si>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</si>
  <si>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</si>
  <si>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</si>
  <si>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</si>
  <si>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</si>
  <si>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</si>
  <si>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</si>
  <si>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</si>
  <si>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</si>
  <si>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</si>
  <si>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</si>
  <si>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</si>
  <si>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</si>
  <si>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</si>
  <si>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</si>
  <si>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</si>
  <si>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</si>
  <si>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</si>
  <si>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</si>
  <si>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</si>
  <si>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</si>
  <si>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</si>
  <si>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</si>
  <si>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</si>
  <si>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</si>
  <si>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</si>
  <si>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</si>
  <si>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</si>
  <si>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</si>
  <si>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</si>
  <si>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</si>
  <si>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</si>
  <si>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</si>
  <si>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</si>
  <si>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</si>
  <si>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</si>
  <si>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</si>
  <si>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</si>
  <si>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</si>
  <si>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</si>
  <si>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</si>
  <si>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</si>
  <si>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</si>
  <si>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</si>
  <si>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</si>
  <si>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</si>
  <si>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</si>
  <si>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</si>
  <si>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</si>
  <si>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</si>
  <si>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</si>
  <si>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</si>
  <si>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</si>
  <si>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</si>
  <si>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</si>
  <si>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</si>
  <si>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</si>
  <si>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</si>
  <si>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</si>
  <si>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</si>
  <si>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</si>
  <si>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</si>
  <si>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</si>
  <si>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</si>
  <si>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</si>
  <si>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</si>
  <si>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</si>
  <si>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</si>
  <si>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</si>
  <si>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</si>
  <si>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</si>
  <si>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</si>
  <si>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</si>
  <si>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</si>
  <si>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</si>
  <si>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</si>
  <si>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</si>
  <si>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</si>
  <si>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</si>
  <si>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</si>
  <si>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</si>
  <si>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</si>
  <si>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</si>
  <si>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</si>
  <si>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</si>
  <si>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</si>
  <si>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</si>
  <si>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</si>
  <si>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</si>
  <si>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</si>
  <si>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</si>
  <si>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</si>
  <si>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</si>
  <si>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</si>
  <si>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</si>
  <si>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</si>
  <si>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</si>
  <si>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</si>
  <si>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</si>
  <si>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</si>
  <si>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</si>
  <si>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</si>
  <si>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</si>
  <si>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</si>
  <si>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</si>
  <si>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</si>
  <si>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</si>
  <si>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</si>
  <si>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</si>
  <si>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</si>
  <si>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</si>
  <si>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</si>
  <si>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</si>
  <si>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</si>
  <si>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</si>
  <si>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</si>
  <si>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</si>
  <si>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</si>
  <si>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</si>
  <si>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</si>
  <si>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</si>
  <si>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</si>
  <si>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</si>
  <si>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</si>
  <si>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</si>
  <si>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</si>
  <si>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</si>
  <si>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</si>
  <si>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</si>
  <si>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</si>
  <si>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</si>
  <si>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</si>
  <si>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</si>
  <si>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</si>
  <si>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</si>
  <si>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</si>
  <si>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</si>
  <si>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</si>
  <si>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</si>
  <si>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</si>
  <si>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</si>
  <si>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</si>
  <si>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</si>
  <si>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</si>
  <si>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</si>
  <si>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</si>
  <si>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</si>
  <si>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</si>
  <si>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</si>
  <si>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</si>
  <si>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</si>
  <si>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</si>
  <si>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</si>
  <si>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</si>
  <si>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</si>
  <si>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</si>
  <si>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</si>
  <si>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</si>
  <si>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</si>
  <si>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</si>
  <si>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</si>
  <si>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</si>
  <si>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</si>
  <si>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</si>
  <si>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</si>
  <si>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</si>
  <si>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</si>
  <si>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</si>
  <si>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</si>
  <si>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</si>
  <si>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</si>
  <si>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</si>
  <si>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</si>
  <si>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</si>
  <si>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</si>
  <si>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</si>
  <si>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</si>
  <si>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</si>
  <si>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</si>
  <si>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</si>
  <si>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</si>
  <si>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</si>
  <si>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</si>
  <si>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</si>
  <si>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</si>
  <si>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</si>
  <si>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</si>
  <si>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</si>
  <si>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</si>
  <si>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</si>
  <si>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</si>
  <si>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</si>
  <si>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</si>
  <si>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</si>
  <si>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</si>
  <si>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</si>
  <si>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</si>
  <si>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</si>
  <si>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</si>
  <si>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</si>
  <si>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</si>
  <si>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</si>
  <si>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</si>
  <si>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</si>
  <si>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</si>
  <si>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</si>
  <si>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</si>
  <si>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</si>
  <si>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</si>
  <si>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</si>
  <si>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</si>
  <si>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</si>
  <si>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</si>
  <si>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</si>
  <si>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</si>
  <si>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</si>
  <si>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</si>
  <si>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</si>
  <si>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</si>
  <si>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</si>
  <si>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</si>
  <si>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</si>
  <si>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</si>
  <si>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</si>
  <si>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</si>
  <si>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</si>
  <si>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</si>
  <si>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</si>
  <si>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</si>
  <si>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</si>
  <si>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</si>
  <si>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</si>
  <si>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</si>
  <si>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</si>
  <si>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</si>
  <si>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</si>
  <si>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</si>
  <si>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</si>
  <si>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</si>
  <si>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</si>
  <si>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</si>
  <si>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</si>
  <si>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</si>
  <si>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</si>
  <si>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</si>
  <si>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</si>
  <si>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</si>
  <si>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</si>
  <si>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</si>
  <si>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</si>
  <si>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</si>
  <si>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</si>
  <si>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</si>
  <si>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</si>
  <si>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</si>
  <si>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</si>
  <si>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</si>
  <si>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</si>
  <si>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</si>
  <si>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</si>
  <si>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</si>
  <si>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</si>
  <si>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</si>
  <si>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</si>
  <si>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</si>
  <si>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</si>
  <si>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</si>
  <si>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</si>
  <si>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</si>
  <si>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</si>
  <si>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</si>
  <si>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</si>
  <si>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</si>
  <si>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</si>
  <si>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</si>
  <si>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</si>
  <si>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</si>
  <si>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</si>
  <si>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</si>
  <si>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</si>
  <si>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</si>
  <si>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</si>
  <si>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</si>
  <si>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</si>
  <si>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</si>
  <si>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</si>
  <si>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</si>
  <si>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</si>
  <si>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</si>
  <si>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</si>
  <si>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</si>
  <si>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</si>
  <si>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</si>
  <si>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</si>
  <si>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</si>
  <si>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</si>
  <si>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</si>
  <si>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</si>
  <si>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</si>
  <si>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</si>
  <si>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</si>
  <si>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</si>
  <si>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</si>
  <si>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</si>
  <si>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</si>
  <si>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</si>
  <si>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</si>
  <si>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</si>
  <si>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</si>
  <si>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</si>
  <si>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</si>
  <si>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</si>
  <si>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</si>
  <si>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</si>
  <si>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</si>
  <si>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</si>
  <si>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</si>
  <si>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</si>
  <si>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</si>
  <si>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</si>
  <si>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</si>
  <si>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</si>
  <si>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</si>
  <si>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</si>
  <si>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</si>
  <si>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</si>
  <si>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</si>
  <si>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</si>
  <si>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</si>
  <si>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</si>
  <si>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</si>
  <si>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</si>
  <si>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</si>
  <si>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</si>
  <si>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</si>
  <si>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</si>
  <si>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</si>
  <si>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</si>
  <si>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</si>
  <si>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</si>
  <si>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</si>
  <si>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</si>
  <si>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</si>
  <si>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</si>
  <si>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</si>
  <si>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</si>
  <si>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</si>
  <si>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</si>
  <si>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</si>
  <si>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</si>
  <si>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</si>
  <si>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</si>
  <si>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</si>
  <si>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</si>
  <si>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</si>
  <si>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</si>
  <si>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</si>
  <si>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</si>
  <si>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</si>
  <si>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</si>
  <si>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</si>
  <si>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</si>
  <si>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</si>
  <si>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</si>
  <si>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</si>
  <si>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</si>
  <si>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</si>
  <si>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</si>
  <si>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</si>
  <si>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</si>
  <si>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</si>
  <si>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</si>
  <si>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</si>
  <si>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</si>
  <si>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</si>
  <si>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</si>
  <si>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</si>
  <si>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</si>
  <si>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</si>
  <si>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</si>
  <si>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</si>
  <si>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</si>
  <si>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</si>
  <si>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</si>
  <si>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</si>
  <si>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</si>
  <si>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</si>
  <si>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</si>
  <si>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</si>
  <si>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</si>
  <si>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</si>
  <si>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</si>
  <si>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</si>
  <si>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</si>
  <si>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</si>
  <si>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</si>
  <si>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</si>
  <si>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</si>
  <si>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</si>
  <si>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</si>
  <si>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</si>
  <si>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</si>
  <si>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</si>
  <si>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</si>
  <si>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</si>
  <si>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</si>
  <si>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</si>
  <si>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</si>
  <si>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</si>
  <si>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</si>
  <si>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</si>
  <si>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</si>
  <si>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</si>
  <si>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</si>
  <si>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</si>
  <si>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</si>
  <si>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</si>
  <si>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</si>
  <si>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</si>
  <si>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</si>
  <si>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</si>
  <si>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</si>
  <si>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</si>
  <si>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</si>
  <si>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</si>
  <si>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</si>
  <si>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</si>
  <si>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</si>
  <si>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</si>
  <si>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</si>
  <si>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</si>
  <si>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</si>
  <si>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</si>
  <si>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</si>
  <si>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</si>
  <si>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</si>
  <si>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</si>
  <si>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</si>
  <si>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</si>
  <si>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</si>
  <si>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</si>
  <si>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</si>
  <si>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</si>
  <si>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</si>
  <si>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</si>
  <si>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</si>
  <si>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</si>
  <si>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</si>
  <si>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</si>
  <si>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</si>
  <si>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</si>
  <si>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</si>
  <si>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</si>
  <si>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</si>
  <si>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</si>
  <si>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</si>
  <si>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</si>
  <si>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</si>
  <si>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</si>
  <si>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</si>
  <si>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</si>
  <si>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</si>
  <si>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</si>
  <si>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</si>
  <si>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</si>
  <si>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</si>
  <si>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</si>
  <si>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</si>
  <si>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</si>
  <si>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</si>
  <si>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</si>
  <si>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</si>
  <si>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</si>
  <si>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</si>
  <si>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</si>
  <si>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</si>
  <si>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</si>
  <si>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</si>
  <si>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</si>
  <si>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</si>
  <si>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</si>
  <si>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</si>
  <si>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</si>
  <si>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</si>
  <si>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</si>
  <si>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</si>
  <si>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</si>
  <si>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</si>
  <si>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</si>
  <si>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</si>
  <si>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</si>
  <si>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</si>
  <si>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</si>
  <si>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</si>
  <si>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</si>
  <si>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</si>
  <si>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</si>
  <si>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</si>
  <si>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</si>
  <si>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</si>
  <si>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</si>
  <si>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</si>
  <si>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</si>
  <si>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</si>
  <si>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</si>
  <si>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</si>
  <si>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</si>
  <si>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</si>
  <si>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</si>
  <si>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</si>
  <si>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</si>
  <si>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</si>
  <si>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</si>
  <si>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</si>
  <si>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</si>
  <si>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</si>
  <si>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</si>
  <si>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</si>
  <si>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</si>
  <si>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</si>
  <si>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</si>
  <si>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</si>
  <si>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</si>
  <si>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</si>
  <si>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</si>
  <si>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</si>
  <si>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</si>
  <si>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</si>
  <si>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</si>
  <si>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</si>
  <si>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</si>
  <si>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</si>
  <si>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</si>
  <si>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</si>
  <si>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</si>
  <si>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</si>
  <si>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</si>
  <si>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</si>
  <si>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</si>
  <si>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</si>
  <si>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</si>
  <si>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</si>
  <si>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</si>
  <si>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</si>
  <si>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</si>
  <si>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</si>
  <si>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</si>
  <si>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</si>
  <si>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</si>
  <si>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</si>
  <si>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</si>
  <si>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</si>
  <si>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</si>
  <si>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</si>
  <si>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</si>
  <si>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</si>
  <si>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</si>
  <si>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</si>
  <si>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</si>
  <si>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</si>
  <si>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</si>
  <si>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</si>
  <si>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</si>
  <si>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</si>
  <si>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</si>
  <si>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</si>
  <si>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</si>
  <si>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</si>
  <si>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</si>
  <si>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</si>
  <si>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</si>
  <si>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</si>
  <si>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</si>
  <si>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</si>
  <si>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</si>
  <si>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</si>
  <si>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</si>
  <si>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</si>
  <si>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</si>
  <si>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</si>
  <si>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</si>
  <si>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</si>
  <si>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</si>
  <si>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</si>
  <si>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</si>
  <si>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</si>
  <si>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</si>
  <si>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</si>
  <si>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</si>
  <si>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</si>
  <si>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</si>
  <si>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</si>
  <si>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</si>
  <si>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</si>
  <si>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</si>
  <si>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</si>
  <si>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</si>
  <si>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</si>
  <si>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</si>
  <si>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</si>
  <si>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</si>
  <si>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</si>
  <si>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</si>
  <si>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</si>
  <si>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</si>
  <si>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</si>
  <si>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</si>
  <si>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</si>
  <si>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</si>
  <si>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</si>
  <si>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</si>
  <si>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</si>
  <si>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</si>
  <si>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</si>
  <si>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</si>
  <si>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</si>
  <si>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</si>
  <si>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</si>
  <si>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</si>
  <si>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</si>
  <si>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</si>
  <si>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</si>
  <si>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</si>
  <si>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</si>
  <si>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</si>
  <si>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</si>
  <si>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</si>
  <si>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</si>
  <si>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</si>
  <si>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</si>
  <si>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</si>
  <si>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</si>
  <si>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</si>
  <si>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</si>
  <si>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</si>
  <si>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</si>
  <si>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</si>
  <si>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</si>
  <si>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</si>
  <si>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</si>
  <si>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</si>
  <si>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</si>
  <si>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</si>
  <si>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</si>
  <si>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</si>
  <si>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</si>
  <si>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</si>
  <si>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</si>
  <si>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</si>
  <si>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</si>
  <si>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</si>
  <si>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</si>
  <si>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</si>
  <si>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</si>
  <si>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</si>
  <si>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</si>
  <si>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</si>
  <si>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</si>
  <si>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</si>
  <si>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</si>
  <si>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</si>
  <si>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</si>
  <si>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</si>
  <si>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</si>
  <si>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</si>
  <si>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</si>
  <si>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</si>
  <si>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</si>
  <si>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</si>
  <si>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</si>
  <si>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</si>
  <si>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</si>
  <si>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</si>
  <si>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</si>
  <si>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</si>
  <si>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</si>
  <si>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</si>
  <si>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</si>
  <si>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</si>
  <si>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</si>
  <si>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</si>
  <si>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</si>
  <si>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</si>
  <si>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</si>
  <si>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</si>
  <si>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</si>
  <si>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</si>
  <si>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</si>
  <si>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</si>
  <si>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</si>
  <si>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</si>
  <si>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</si>
  <si>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</si>
  <si>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</si>
  <si>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</si>
  <si>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</si>
  <si>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</si>
  <si>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</si>
  <si>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</si>
  <si>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</si>
  <si>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</si>
  <si>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</si>
  <si>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</si>
  <si>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</si>
  <si>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</si>
  <si>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</si>
  <si>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</si>
  <si>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</si>
  <si>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</si>
  <si>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</si>
  <si>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</si>
  <si>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</si>
  <si>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</si>
  <si>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</si>
  <si>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</si>
  <si>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</si>
  <si>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</si>
  <si>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</si>
  <si>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</si>
  <si>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</si>
  <si>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</si>
  <si>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</si>
  <si>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</si>
  <si>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</si>
  <si>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</si>
  <si>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</si>
  <si>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</si>
  <si>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</si>
  <si>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</si>
  <si>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</si>
  <si>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</si>
  <si>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</si>
  <si>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</si>
  <si>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</si>
  <si>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</si>
  <si>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</si>
  <si>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</si>
  <si>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</si>
  <si>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</si>
  <si>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</si>
  <si>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</si>
  <si>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</si>
  <si>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</si>
  <si>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</si>
  <si>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</si>
  <si>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</si>
  <si>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</si>
  <si>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</si>
  <si>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</si>
  <si>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</si>
  <si>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</si>
  <si>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</si>
  <si>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</si>
  <si>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</si>
  <si>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</si>
  <si>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</si>
  <si>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</si>
  <si>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</si>
  <si>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</si>
  <si>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</si>
  <si>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</si>
  <si>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</si>
  <si>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</si>
  <si>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</si>
  <si>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</si>
  <si>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</si>
  <si>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</si>
  <si>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</si>
  <si>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</si>
  <si>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</si>
  <si>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</si>
  <si>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</si>
  <si>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</si>
  <si>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</si>
  <si>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</si>
  <si>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</si>
  <si>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</si>
  <si>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</si>
  <si>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</si>
  <si>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</si>
  <si>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</si>
  <si>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</si>
  <si>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</si>
  <si>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</si>
  <si>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</si>
  <si>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</si>
  <si>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</si>
  <si>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</si>
  <si>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</si>
  <si>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</si>
  <si>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</si>
  <si>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</si>
  <si>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</si>
  <si>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</si>
  <si>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</si>
  <si>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</si>
  <si>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</si>
  <si>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</si>
  <si>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</si>
  <si>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</si>
  <si>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</si>
  <si>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</si>
  <si>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</si>
  <si>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</si>
  <si>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</si>
  <si>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</si>
  <si>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</si>
  <si>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</si>
  <si>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</si>
  <si>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</si>
  <si>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</si>
  <si>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</si>
  <si>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</si>
  <si>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</si>
  <si>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</si>
  <si>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</si>
  <si>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</si>
  <si>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</si>
  <si>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</si>
  <si>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</si>
  <si>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</si>
  <si>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</si>
  <si>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</si>
  <si>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</si>
  <si>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</si>
  <si>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</si>
  <si>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</si>
  <si>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</si>
  <si>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</si>
  <si>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</si>
  <si>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</si>
  <si>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</si>
  <si>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</si>
  <si>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</si>
  <si>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</si>
  <si>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</si>
  <si>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</si>
  <si>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</si>
  <si>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</si>
  <si>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</si>
  <si>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</si>
  <si>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</si>
  <si>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</si>
  <si>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</si>
  <si>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</si>
  <si>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</si>
  <si>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</si>
  <si>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</si>
  <si>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</si>
  <si>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</si>
  <si>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</si>
  <si>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</si>
  <si>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</si>
  <si>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</si>
  <si>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</si>
  <si>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</si>
  <si>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</si>
  <si>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</si>
  <si>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</si>
  <si>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</si>
  <si>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</si>
  <si>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</si>
  <si>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</si>
  <si>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</si>
  <si>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</si>
  <si>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</si>
  <si>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</si>
  <si>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</si>
  <si>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</si>
  <si>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</si>
  <si>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</si>
  <si>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</si>
  <si>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</si>
  <si>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</si>
  <si>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</si>
  <si>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</si>
  <si>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</si>
  <si>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</si>
  <si>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</si>
  <si>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</si>
  <si>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</si>
  <si>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</si>
  <si>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</si>
  <si>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</si>
  <si>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</si>
  <si>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</si>
  <si>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</si>
  <si>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</si>
  <si>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</si>
  <si>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</si>
  <si>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</si>
  <si>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</si>
  <si>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</si>
  <si>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</si>
  <si>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</si>
  <si>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</si>
  <si>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</si>
  <si>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</si>
  <si>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</si>
  <si>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</si>
  <si>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</si>
  <si>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</si>
  <si>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</si>
  <si>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</si>
  <si>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</si>
  <si>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</si>
  <si>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</si>
  <si>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</si>
  <si>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</si>
  <si>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</si>
  <si>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</si>
  <si>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</si>
  <si>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</si>
  <si>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</si>
  <si>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</si>
  <si>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</si>
  <si>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</si>
  <si>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</si>
  <si>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</si>
  <si>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</si>
  <si>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</si>
  <si>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</si>
  <si>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</si>
  <si>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</si>
  <si>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</si>
  <si>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</si>
  <si>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</si>
  <si>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</si>
  <si>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</si>
  <si>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</si>
  <si>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</si>
  <si>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</si>
  <si>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</si>
  <si>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</si>
  <si>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</si>
  <si>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</si>
  <si>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</si>
  <si>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</si>
  <si>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</si>
  <si>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</si>
  <si>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</si>
  <si>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</si>
  <si>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</si>
  <si>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</si>
  <si>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</si>
  <si>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</si>
  <si>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</si>
  <si>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</si>
  <si>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</si>
  <si>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</si>
  <si>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</si>
  <si>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</si>
  <si>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</si>
  <si>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</si>
  <si>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</si>
  <si>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</si>
  <si>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</si>
  <si>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</si>
  <si>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</si>
  <si>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</si>
  <si>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</si>
  <si>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</si>
  <si>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</si>
  <si>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</si>
  <si>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</si>
  <si>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</si>
  <si>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</si>
  <si>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</si>
  <si>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</si>
  <si>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</si>
  <si>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</si>
  <si>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</si>
  <si>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</si>
  <si>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</si>
  <si>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</si>
  <si>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</si>
  <si>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</si>
  <si>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</si>
  <si>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</si>
  <si>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</si>
  <si>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</si>
  <si>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</si>
  <si>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</si>
  <si>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</si>
  <si>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</si>
  <si>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</si>
  <si>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</si>
  <si>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</si>
  <si>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</si>
  <si>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</si>
  <si>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</si>
  <si>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</si>
  <si>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</si>
  <si>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</si>
  <si>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</si>
  <si>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</si>
  <si>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</si>
  <si>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</si>
  <si>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</si>
  <si>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</si>
  <si>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</si>
  <si>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</si>
  <si>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</si>
  <si>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</si>
  <si>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</si>
  <si>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</si>
  <si>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</si>
  <si>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</si>
  <si>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</si>
  <si>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</si>
  <si>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</si>
  <si>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</si>
  <si>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</si>
  <si>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</si>
  <si>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</si>
  <si>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</si>
  <si>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</si>
  <si>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</si>
  <si>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</si>
  <si>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</si>
  <si>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</si>
  <si>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</si>
  <si>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</si>
  <si>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</si>
  <si>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</si>
  <si>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</si>
  <si>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</si>
  <si>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</si>
  <si>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</si>
  <si>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</si>
  <si>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</si>
  <si>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</si>
  <si>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</si>
  <si>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</si>
  <si>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</si>
  <si>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</si>
  <si>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</si>
  <si>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</si>
  <si>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</si>
  <si>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</si>
  <si>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</si>
  <si>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</si>
  <si>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</si>
  <si>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</si>
  <si>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</si>
  <si>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</si>
  <si>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</si>
  <si>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</si>
  <si>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</si>
  <si>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</si>
  <si>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</si>
  <si>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</si>
  <si>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</si>
  <si>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</si>
  <si>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</si>
  <si>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</si>
  <si>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</si>
  <si>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</si>
  <si>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</si>
  <si>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</si>
  <si>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</si>
  <si>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</si>
  <si>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</si>
  <si>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</si>
  <si>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</si>
  <si>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</si>
  <si>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</si>
  <si>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</si>
  <si>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</si>
  <si>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</si>
  <si>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</si>
  <si>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</si>
  <si>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</si>
  <si>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</si>
  <si>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</si>
  <si>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</si>
  <si>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</si>
  <si>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</si>
  <si>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</si>
  <si>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</si>
  <si>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</si>
  <si>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</si>
  <si>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</si>
  <si>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</si>
  <si>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</si>
  <si>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</si>
  <si>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</si>
  <si>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</si>
  <si>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</si>
  <si>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</si>
  <si>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</si>
  <si>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</si>
  <si>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</si>
  <si>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</si>
  <si>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</si>
  <si>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</si>
  <si>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</si>
  <si>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</si>
  <si>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</si>
  <si>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</si>
  <si>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</si>
  <si>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</si>
  <si>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</si>
  <si>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</si>
  <si>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</si>
  <si>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</si>
  <si>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</si>
  <si>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</si>
  <si>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</si>
  <si>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</si>
  <si>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</si>
  <si>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</si>
  <si>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</si>
  <si>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</si>
  <si>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</si>
  <si>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</si>
  <si>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</si>
  <si>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</si>
  <si>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</si>
  <si>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</si>
  <si>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</si>
  <si>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</si>
  <si>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</si>
  <si>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</si>
  <si>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</si>
  <si>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</si>
  <si>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</si>
  <si>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</si>
  <si>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</si>
  <si>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</si>
  <si>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</si>
  <si>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</si>
  <si>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</si>
  <si>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</si>
  <si>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</si>
  <si>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</si>
  <si>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</si>
  <si>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</si>
  <si>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</si>
  <si>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</si>
  <si>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</si>
  <si>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</si>
  <si>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</si>
  <si>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</si>
  <si>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</si>
  <si>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</si>
  <si>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</si>
  <si>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</si>
  <si>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</si>
  <si>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</si>
  <si>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</si>
  <si>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</si>
  <si>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</si>
  <si>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</si>
  <si>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</si>
  <si>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</si>
  <si>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</si>
  <si>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</si>
  <si>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</si>
  <si>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</si>
  <si>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</si>
  <si>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</si>
  <si>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</si>
  <si>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</si>
  <si>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</si>
  <si>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</si>
  <si>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</si>
  <si>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</si>
  <si>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</si>
  <si>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</si>
  <si>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</si>
  <si>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</si>
  <si>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</si>
  <si>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</si>
  <si>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</si>
  <si>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</si>
  <si>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</si>
  <si>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</si>
  <si>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</si>
  <si>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</si>
  <si>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</si>
  <si>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</si>
  <si>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</si>
  <si>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</si>
  <si>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</si>
  <si>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</si>
  <si>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</si>
  <si>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</si>
  <si>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</si>
  <si>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</si>
  <si>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</si>
  <si>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</si>
  <si>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</si>
  <si>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</si>
  <si>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</si>
  <si>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</si>
  <si>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</si>
  <si>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</si>
  <si>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</si>
  <si>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</si>
  <si>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</si>
  <si>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</si>
  <si>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</si>
  <si>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</si>
  <si>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</si>
  <si>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</si>
  <si>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</si>
  <si>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</si>
  <si>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</si>
  <si>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</si>
  <si>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</si>
  <si>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</si>
  <si>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</si>
  <si>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</si>
  <si>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</si>
  <si>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</si>
  <si>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</si>
  <si>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</si>
  <si>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</si>
  <si>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</si>
  <si>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</si>
  <si>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</si>
  <si>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</si>
  <si>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</si>
  <si>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</si>
  <si>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</si>
  <si>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</si>
  <si>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</si>
  <si>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</si>
  <si>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</si>
  <si>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</si>
  <si>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</si>
  <si>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</si>
  <si>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</si>
  <si>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</si>
  <si>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</si>
  <si>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</si>
  <si>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</si>
  <si>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</si>
  <si>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</si>
  <si>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</si>
  <si>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</si>
  <si>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</si>
  <si>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</si>
  <si>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</si>
  <si>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</si>
  <si>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</si>
  <si>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</si>
  <si>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</si>
  <si>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</si>
  <si>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</si>
  <si>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</si>
  <si>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</si>
  <si>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</si>
  <si>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</si>
  <si>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</si>
  <si>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</si>
  <si>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</si>
  <si>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</si>
  <si>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</si>
  <si>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</si>
  <si>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</si>
  <si>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</si>
  <si>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</si>
  <si>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</si>
  <si>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</si>
  <si>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</si>
  <si>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</si>
  <si>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</si>
  <si>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</si>
  <si>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</si>
  <si>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</si>
  <si>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</si>
  <si>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</si>
  <si>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</si>
  <si>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</si>
  <si>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</si>
  <si>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</si>
  <si>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</si>
  <si>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</si>
  <si>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</si>
  <si>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</si>
  <si>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</si>
  <si>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</si>
  <si>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</si>
  <si>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</si>
  <si>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</si>
  <si>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</si>
  <si>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</si>
  <si>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</si>
  <si>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</si>
  <si>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</si>
  <si>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</si>
  <si>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</si>
  <si>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</si>
  <si>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</si>
  <si>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</si>
  <si>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</si>
  <si>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</si>
  <si>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</si>
  <si>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</si>
  <si>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</si>
  <si>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</si>
  <si>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</si>
  <si>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</si>
  <si>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</si>
  <si>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</si>
  <si>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</si>
  <si>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</si>
  <si>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</si>
  <si>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</si>
  <si>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</si>
  <si>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</si>
  <si>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</si>
  <si>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</si>
  <si>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</si>
  <si>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</si>
  <si>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</si>
  <si>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</si>
  <si>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</si>
  <si>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</si>
  <si>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</si>
  <si>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</si>
  <si>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</si>
  <si>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</si>
  <si>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</si>
  <si>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</si>
  <si>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</si>
  <si>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</si>
  <si>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</si>
  <si>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</si>
  <si>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</si>
  <si>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</si>
  <si>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</si>
  <si>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</si>
  <si>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</si>
  <si>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</si>
  <si>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</si>
  <si>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</si>
  <si>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</si>
  <si>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</si>
  <si>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</si>
  <si>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</si>
  <si>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</si>
  <si>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</si>
  <si>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</si>
  <si>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</si>
  <si>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</si>
  <si>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</si>
  <si>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</si>
  <si>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</si>
  <si>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</si>
  <si>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</si>
  <si>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</si>
  <si>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</si>
  <si>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</si>
  <si>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</si>
  <si>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</si>
  <si>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</si>
  <si>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</si>
  <si>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</si>
  <si>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</si>
  <si>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</si>
  <si>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</si>
  <si>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</si>
  <si>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</si>
  <si>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</si>
  <si>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</si>
  <si>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</si>
  <si>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</si>
  <si>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</si>
  <si>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</si>
  <si>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</si>
  <si>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</si>
  <si>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</si>
  <si>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</si>
  <si>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</si>
  <si>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</si>
  <si>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</si>
  <si>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</si>
  <si>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</si>
  <si>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</si>
  <si>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</si>
  <si>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</si>
  <si>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</si>
  <si>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</si>
  <si>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</si>
  <si>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</si>
  <si>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</si>
  <si>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</si>
  <si>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</si>
  <si>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</si>
  <si>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</si>
  <si>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</si>
  <si>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</si>
  <si>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</si>
  <si>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</si>
  <si>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</si>
  <si>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</si>
  <si>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</si>
  <si>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</si>
  <si>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</si>
  <si>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</si>
  <si>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</si>
  <si>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</si>
  <si>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</si>
  <si>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</si>
  <si>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</si>
  <si>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</si>
  <si>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</si>
  <si>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</si>
  <si>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</si>
  <si>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</si>
  <si>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</si>
  <si>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</si>
  <si>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</si>
  <si>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</si>
  <si>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</si>
  <si>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</si>
  <si>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</si>
  <si>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</si>
  <si>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</si>
  <si>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</si>
  <si>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</si>
  <si>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</si>
  <si>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</si>
  <si>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</si>
  <si>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</si>
  <si>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</si>
  <si>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</si>
  <si>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</si>
  <si>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</si>
  <si>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</si>
  <si>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</si>
  <si>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</si>
  <si>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</si>
  <si>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</si>
  <si>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</si>
  <si>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</si>
  <si>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</si>
  <si>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</si>
  <si>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</si>
  <si>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</si>
  <si>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</si>
  <si>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</si>
  <si>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</si>
  <si>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</si>
  <si>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</si>
  <si>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</si>
  <si>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</si>
  <si>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</si>
  <si>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</si>
  <si>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</si>
  <si>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</si>
  <si>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</si>
  <si>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</si>
  <si>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</si>
  <si>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</si>
  <si>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</si>
  <si>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</si>
  <si>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</si>
  <si>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</si>
  <si>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</si>
  <si>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</si>
  <si>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</si>
  <si>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</si>
  <si>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</si>
  <si>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</si>
  <si>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</si>
  <si>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</si>
  <si>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</si>
  <si>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</si>
  <si>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</si>
  <si>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</si>
  <si>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</si>
  <si>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</si>
  <si>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</si>
  <si>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</si>
  <si>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</si>
  <si>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</si>
  <si>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</si>
  <si>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</si>
  <si>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</si>
  <si>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</si>
  <si>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</si>
  <si>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</si>
  <si>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</si>
  <si>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</si>
  <si>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</si>
  <si>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</si>
  <si>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</si>
  <si>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</si>
  <si>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</si>
  <si>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</si>
  <si>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</si>
  <si>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</si>
  <si>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</si>
  <si>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</si>
  <si>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</si>
  <si>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</si>
  <si>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</si>
  <si>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</si>
  <si>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</si>
  <si>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</si>
  <si>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</si>
  <si>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</si>
  <si>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</si>
  <si>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</si>
  <si>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</si>
  <si>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</si>
  <si>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</si>
  <si>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</si>
  <si>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</si>
  <si>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</si>
  <si>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</si>
  <si>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</si>
  <si>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</si>
  <si>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</si>
  <si>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</si>
  <si>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</si>
  <si>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</si>
  <si>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</si>
  <si>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</si>
  <si>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</si>
  <si>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</si>
  <si>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</si>
  <si>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</si>
  <si>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</si>
  <si>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</si>
  <si>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</si>
  <si>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</si>
  <si>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</si>
  <si>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</si>
  <si>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</si>
  <si>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</si>
  <si>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</si>
  <si>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</si>
  <si>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</si>
  <si>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</si>
  <si>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</si>
  <si>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</si>
  <si>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</si>
  <si>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</si>
  <si>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</si>
  <si>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</si>
  <si>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</si>
  <si>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</si>
  <si>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</si>
  <si>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</si>
  <si>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</si>
  <si>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</si>
  <si>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</si>
  <si>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</si>
  <si>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</si>
  <si>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</si>
  <si>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</si>
  <si>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</si>
  <si>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</si>
  <si>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</si>
  <si>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</si>
  <si>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</si>
  <si>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</si>
  <si>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</si>
  <si>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</si>
  <si>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</si>
  <si>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</si>
  <si>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</si>
  <si>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</si>
  <si>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</si>
  <si>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</si>
  <si>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</si>
  <si>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</si>
  <si>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</si>
  <si>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</si>
  <si>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</si>
  <si>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</si>
  <si>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</si>
  <si>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</si>
  <si>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</si>
  <si>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</si>
  <si>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</si>
  <si>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</si>
  <si>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</si>
  <si>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</si>
  <si>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</si>
  <si>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</si>
  <si>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</si>
  <si>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</si>
  <si>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</si>
  <si>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</si>
  <si>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</si>
  <si>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</si>
  <si>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</si>
  <si>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</si>
  <si>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</si>
  <si>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</si>
  <si>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</si>
  <si>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</si>
  <si>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</si>
  <si>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</si>
  <si>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</si>
  <si>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</si>
  <si>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</si>
  <si>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</si>
  <si>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</si>
  <si>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</si>
  <si>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</si>
  <si>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</si>
  <si>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</si>
  <si>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</si>
  <si>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</si>
  <si>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</si>
  <si>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</si>
  <si>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</si>
  <si>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</si>
  <si>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</si>
  <si>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</si>
  <si>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</si>
  <si>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</si>
  <si>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</si>
  <si>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</si>
  <si>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</si>
  <si>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</si>
  <si>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</si>
  <si>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</si>
  <si>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</si>
  <si>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</si>
  <si>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</si>
  <si>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</si>
  <si>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</si>
  <si>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</si>
  <si>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</si>
  <si>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</si>
  <si>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</si>
  <si>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</si>
  <si>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</si>
  <si>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</si>
  <si>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</si>
  <si>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</si>
  <si>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</si>
  <si>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</si>
  <si>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</si>
  <si>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</si>
  <si>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</si>
  <si>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</si>
  <si>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</si>
  <si>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</si>
  <si>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</si>
  <si>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</si>
  <si>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</si>
  <si>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</si>
  <si>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</si>
  <si>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</si>
  <si>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</si>
  <si>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</si>
  <si>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</si>
  <si>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</si>
  <si>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</si>
  <si>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</si>
  <si>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</si>
  <si>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</si>
  <si>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</si>
  <si>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</si>
  <si>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</si>
  <si>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</si>
  <si>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</si>
  <si>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</si>
  <si>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</si>
  <si>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</si>
  <si>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</si>
  <si>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</si>
  <si>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</si>
  <si>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</si>
  <si>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</si>
  <si>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</si>
  <si>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</si>
  <si>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</si>
  <si>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</si>
  <si>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</si>
  <si>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</si>
  <si>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</si>
  <si>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</si>
  <si>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</si>
  <si>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</si>
  <si>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</si>
  <si>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</si>
  <si>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</si>
  <si>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</si>
  <si>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</si>
  <si>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</si>
  <si>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</si>
  <si>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</si>
  <si>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</si>
  <si>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</si>
  <si>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</si>
  <si>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</si>
  <si>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</si>
  <si>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</si>
  <si>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</si>
  <si>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</si>
  <si>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</si>
  <si>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</si>
  <si>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</si>
  <si>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</si>
  <si>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</si>
  <si>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</si>
  <si>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</si>
  <si>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</si>
  <si>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</si>
  <si>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</si>
  <si>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</si>
  <si>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</si>
  <si>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</si>
  <si>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</si>
  <si>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</si>
  <si>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</si>
  <si>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</si>
  <si>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</si>
  <si>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</si>
  <si>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</si>
  <si>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</si>
  <si>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</si>
  <si>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</si>
  <si>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</si>
  <si>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</si>
  <si>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</si>
  <si>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</si>
  <si>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</si>
  <si>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</si>
  <si>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</si>
  <si>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</si>
  <si>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</si>
  <si>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</si>
  <si>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</si>
  <si>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</si>
  <si>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</si>
  <si>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</si>
  <si>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</si>
  <si>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</si>
  <si>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</si>
  <si>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</si>
  <si>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</si>
  <si>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</si>
  <si>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</si>
  <si>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</si>
  <si>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</si>
  <si>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</si>
  <si>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</si>
  <si>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</si>
  <si>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</si>
  <si>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</si>
  <si>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</si>
  <si>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</si>
  <si>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</si>
  <si>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</si>
  <si>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</si>
  <si>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</si>
  <si>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</si>
  <si>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</si>
  <si>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</si>
  <si>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</si>
  <si>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</si>
  <si>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</si>
  <si>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</si>
  <si>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</si>
  <si>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</si>
  <si>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</si>
  <si>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</si>
  <si>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</si>
  <si>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</si>
  <si>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</si>
  <si>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</si>
  <si>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</si>
  <si>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</si>
  <si>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</si>
  <si>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</si>
  <si>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</si>
  <si>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</si>
  <si>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</si>
  <si>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</si>
  <si>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</si>
  <si>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</si>
  <si>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</si>
  <si>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</si>
  <si>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</si>
  <si>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</si>
  <si>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</si>
  <si>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</si>
  <si>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</si>
  <si>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</si>
  <si>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</si>
  <si>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</si>
  <si>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</si>
  <si>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</si>
  <si>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</si>
  <si>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</si>
  <si>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</si>
  <si>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</si>
  <si>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</si>
  <si>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</si>
  <si>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</si>
  <si>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</si>
  <si>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</si>
  <si>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</si>
  <si>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</si>
  <si>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</si>
  <si>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</si>
  <si>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</si>
  <si>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</si>
  <si>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</si>
  <si>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</si>
  <si>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</si>
  <si>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</si>
  <si>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</si>
  <si>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</si>
  <si>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</si>
  <si>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</si>
  <si>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</si>
  <si>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</si>
  <si>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</si>
  <si>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</si>
  <si>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</si>
  <si>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</si>
  <si>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</si>
  <si>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</si>
  <si>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</si>
  <si>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</si>
  <si>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</si>
  <si>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</si>
  <si>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</si>
  <si>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</si>
  <si>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</si>
  <si>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</si>
  <si>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</si>
  <si>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</si>
  <si>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</si>
  <si>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</si>
  <si>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</si>
  <si>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</si>
  <si>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</si>
  <si>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</si>
  <si>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</si>
  <si>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</si>
  <si>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</si>
  <si>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</si>
  <si>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</si>
  <si>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</si>
  <si>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</si>
  <si>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</si>
  <si>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</si>
  <si>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</si>
  <si>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</si>
  <si>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</si>
  <si>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</si>
  <si>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</si>
  <si>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</si>
  <si>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</si>
  <si>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</si>
  <si>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</si>
  <si>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</si>
  <si>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</si>
  <si>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</si>
  <si>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</si>
  <si>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</si>
  <si>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</si>
  <si>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</si>
  <si>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</si>
  <si>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</si>
  <si>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</si>
  <si>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</si>
  <si>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</si>
  <si>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</si>
  <si>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</si>
  <si>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</si>
  <si>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</si>
  <si>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</si>
  <si>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</si>
  <si>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</si>
  <si>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</si>
  <si>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</si>
  <si>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</si>
  <si>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</si>
  <si>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</si>
  <si>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</si>
  <si>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</si>
  <si>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</si>
  <si>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</si>
  <si>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</si>
  <si>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</si>
  <si>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</si>
  <si>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</si>
  <si>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</si>
  <si>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</si>
  <si>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</si>
  <si>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</si>
  <si>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</si>
  <si>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</si>
  <si>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</si>
  <si>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</si>
  <si>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</si>
  <si>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</si>
  <si>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</si>
  <si>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</si>
  <si>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</si>
  <si>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</si>
  <si>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</si>
  <si>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</si>
  <si>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</si>
  <si>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</si>
  <si>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</si>
  <si>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</si>
  <si>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</si>
  <si>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</si>
  <si>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</si>
  <si>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</si>
  <si>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</si>
  <si>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</si>
  <si>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</si>
  <si>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</si>
  <si>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</si>
  <si>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</si>
  <si>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</si>
  <si>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</si>
  <si>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</si>
  <si>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</si>
  <si>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</si>
  <si>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</si>
  <si>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</si>
  <si>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</si>
  <si>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</si>
  <si>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</si>
  <si>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</si>
  <si>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</si>
  <si>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</si>
  <si>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</si>
  <si>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</si>
  <si>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</si>
  <si>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</si>
  <si>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</si>
  <si>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</si>
  <si>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</si>
  <si>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</si>
  <si>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</si>
  <si>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</si>
  <si>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</si>
  <si>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</si>
  <si>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</si>
  <si>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</si>
  <si>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</si>
  <si>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</si>
  <si>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</si>
  <si>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</si>
  <si>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</si>
  <si>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</si>
  <si>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</si>
  <si>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</si>
  <si>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</si>
  <si>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</si>
  <si>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</si>
  <si>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</si>
  <si>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</si>
  <si>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</si>
  <si>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</si>
  <si>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</si>
  <si>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</si>
  <si>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</si>
  <si>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</si>
  <si>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</si>
  <si>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</si>
  <si>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</si>
  <si>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</si>
  <si>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</si>
  <si>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</si>
  <si>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</si>
  <si>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</si>
  <si>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</si>
  <si>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</si>
  <si>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</si>
  <si>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</si>
  <si>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</si>
  <si>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</si>
  <si>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</si>
  <si>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</si>
  <si>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</si>
  <si>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</si>
  <si>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</si>
  <si>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</si>
  <si>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</si>
  <si>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</si>
  <si>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</si>
  <si>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</si>
  <si>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</si>
  <si>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</si>
  <si>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</si>
  <si>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</si>
  <si>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</si>
  <si>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</si>
  <si>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</si>
  <si>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</si>
  <si>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</si>
  <si>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</si>
  <si>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</si>
  <si>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</si>
  <si>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</si>
  <si>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</si>
  <si>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</si>
  <si>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</si>
  <si>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</si>
  <si>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</si>
  <si>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</si>
  <si>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</si>
  <si>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</si>
  <si>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</si>
  <si>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</si>
  <si>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</si>
  <si>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</si>
  <si>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</si>
  <si>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</si>
  <si>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</si>
  <si>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</si>
  <si>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</si>
  <si>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</si>
  <si>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</si>
  <si>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</si>
  <si>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</si>
  <si>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</si>
  <si>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</si>
  <si>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</si>
  <si>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</si>
  <si>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</si>
  <si>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</si>
  <si>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</si>
  <si>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</si>
  <si>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</si>
  <si>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</si>
  <si>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</si>
  <si>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</si>
  <si>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</si>
  <si>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</si>
  <si>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</si>
  <si>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</si>
  <si>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</si>
  <si>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</si>
  <si>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</si>
  <si>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</si>
  <si>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</si>
  <si>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</si>
  <si>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</si>
  <si>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</si>
  <si>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</si>
  <si>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</si>
  <si>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</si>
  <si>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</si>
  <si>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</si>
  <si>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</si>
  <si>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</si>
  <si>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</si>
  <si>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</si>
  <si>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</si>
  <si>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</si>
  <si>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</si>
  <si>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</si>
  <si>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</si>
  <si>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</si>
  <si>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</si>
  <si>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</si>
  <si>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</si>
  <si>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</si>
  <si>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</si>
  <si>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</si>
  <si>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</si>
  <si>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</si>
  <si>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</si>
  <si>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</si>
  <si>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</si>
  <si>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</si>
  <si>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</si>
  <si>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</si>
  <si>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</si>
  <si>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</si>
  <si>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</si>
  <si>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</si>
  <si>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</si>
  <si>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</si>
  <si>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</si>
  <si>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</si>
  <si>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</si>
  <si>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</si>
  <si>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</si>
  <si>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</si>
  <si>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</si>
  <si>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</si>
  <si>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</si>
  <si>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</si>
  <si>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</si>
  <si>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</si>
  <si>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</si>
  <si>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</si>
  <si>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</si>
  <si>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</si>
  <si>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</si>
  <si>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</si>
  <si>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</si>
  <si>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</si>
  <si>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</si>
  <si>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</si>
  <si>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</si>
  <si>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</si>
  <si>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</si>
  <si>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</si>
  <si>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</si>
  <si>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</si>
  <si>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</si>
  <si>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</si>
  <si>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</si>
  <si>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</si>
  <si>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</si>
  <si>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</si>
  <si>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</si>
  <si>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</si>
  <si>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</si>
  <si>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</si>
  <si>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</si>
  <si>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</si>
  <si>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</si>
  <si>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</si>
  <si>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</si>
  <si>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</si>
  <si>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</si>
  <si>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</si>
  <si>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</si>
  <si>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</si>
  <si>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</si>
  <si>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</si>
  <si>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</si>
  <si>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</si>
  <si>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</si>
  <si>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</si>
  <si>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</si>
  <si>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</si>
  <si>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</si>
  <si>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</si>
  <si>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</si>
  <si>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</si>
  <si>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</si>
  <si>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</si>
  <si>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</si>
  <si>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</si>
  <si>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</si>
  <si>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</si>
  <si>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</si>
  <si>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</si>
  <si>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</si>
  <si>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</si>
  <si>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</si>
  <si>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</si>
  <si>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</si>
  <si>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</si>
  <si>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</si>
  <si>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</si>
  <si>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</si>
  <si>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</si>
  <si>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</si>
  <si>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</si>
  <si>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</si>
  <si>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</si>
  <si>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</si>
  <si>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</si>
  <si>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</si>
  <si>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</si>
  <si>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</si>
  <si>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</si>
  <si>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</si>
  <si>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</si>
  <si>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</si>
  <si>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</si>
  <si>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</si>
  <si>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</si>
  <si>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</si>
  <si>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</si>
  <si>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</si>
  <si>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</si>
  <si>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</si>
  <si>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</si>
  <si>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</si>
  <si>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</si>
  <si>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</si>
  <si>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</si>
  <si>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</si>
  <si>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</si>
  <si>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</si>
  <si>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</si>
  <si>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</si>
  <si>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</si>
  <si>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</si>
  <si>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</si>
  <si>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</si>
  <si>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</si>
  <si>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</si>
  <si>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</si>
  <si>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</si>
  <si>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</si>
  <si>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</si>
  <si>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</si>
  <si>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</si>
  <si>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</si>
  <si>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</si>
  <si>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</si>
  <si>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</si>
  <si>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</si>
  <si>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</si>
  <si>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</si>
  <si>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</si>
  <si>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</si>
  <si>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</si>
  <si>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</si>
  <si>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</si>
  <si>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</si>
  <si>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</si>
  <si>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</si>
  <si>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</si>
  <si>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</si>
  <si>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</si>
  <si>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</si>
  <si>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</si>
  <si>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</si>
  <si>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</si>
  <si>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</si>
  <si>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</si>
  <si>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</si>
  <si>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</si>
  <si>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</si>
  <si>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</si>
  <si>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</si>
  <si>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</si>
  <si>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</si>
  <si>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</si>
  <si>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</si>
  <si>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</si>
  <si>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</si>
  <si>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</si>
  <si>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</si>
  <si>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</si>
  <si>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</si>
  <si>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</si>
  <si>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</si>
  <si>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</si>
  <si>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</si>
  <si>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</si>
  <si>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</si>
  <si>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</si>
  <si>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</si>
  <si>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</si>
  <si>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</si>
  <si>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</si>
  <si>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</si>
  <si>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</si>
  <si>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</si>
  <si>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</si>
  <si>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</si>
  <si>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</si>
  <si>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</si>
  <si>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</si>
  <si>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</si>
  <si>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</si>
  <si>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</si>
  <si>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</si>
  <si>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</si>
  <si>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</si>
  <si>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</si>
  <si>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</si>
  <si>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</si>
  <si>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</si>
  <si>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</si>
  <si>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</si>
  <si>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</si>
  <si>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</si>
  <si>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</si>
  <si>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</si>
  <si>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</si>
  <si>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</si>
  <si>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</si>
  <si>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</si>
  <si>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</si>
  <si>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</si>
  <si>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</si>
  <si>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</si>
  <si>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</si>
  <si>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</si>
  <si>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</si>
  <si>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</si>
  <si>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</si>
  <si>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</si>
  <si>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</si>
  <si>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</si>
  <si>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</si>
  <si>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</si>
  <si>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</si>
  <si>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</si>
  <si>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</si>
  <si>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</si>
  <si>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</si>
  <si>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</si>
  <si>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</si>
  <si>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</si>
  <si>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</si>
  <si>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</si>
  <si>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</si>
  <si>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</si>
  <si>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</si>
  <si>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</si>
  <si>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</si>
  <si>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</si>
  <si>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</si>
  <si>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</si>
  <si>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</si>
  <si>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</si>
  <si>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</si>
  <si>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</si>
  <si>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</si>
  <si>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</si>
  <si>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</si>
  <si>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</si>
  <si>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</si>
  <si>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</si>
  <si>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</si>
  <si>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</si>
  <si>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</si>
  <si>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</si>
  <si>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</si>
  <si>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</si>
  <si>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</si>
  <si>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</si>
  <si>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</si>
  <si>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</si>
  <si>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</si>
  <si>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</si>
  <si>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</si>
  <si>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</si>
  <si>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</si>
  <si>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</si>
  <si>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</si>
  <si>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</si>
  <si>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</si>
  <si>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</si>
  <si>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</si>
  <si>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</si>
  <si>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</si>
  <si>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</si>
  <si>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</si>
  <si>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</si>
  <si>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</si>
  <si>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</si>
  <si>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</si>
  <si>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</si>
  <si>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</si>
  <si>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</si>
  <si>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</si>
  <si>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</si>
  <si>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</si>
  <si>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</si>
  <si>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</si>
  <si>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</si>
  <si>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</si>
  <si>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</si>
  <si>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</si>
  <si>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</si>
  <si>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</si>
  <si>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</si>
  <si>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</si>
  <si>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</si>
  <si>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</si>
  <si>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</si>
  <si>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</si>
  <si>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</si>
  <si>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</si>
  <si>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</si>
  <si>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</si>
  <si>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</si>
  <si>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</si>
  <si>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</si>
  <si>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</si>
  <si>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</si>
  <si>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</si>
  <si>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</si>
  <si>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</si>
  <si>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</si>
  <si>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</si>
  <si>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</si>
  <si>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</si>
  <si>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</si>
  <si>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</si>
  <si>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</si>
  <si>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</si>
  <si>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</si>
  <si>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</si>
  <si>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</si>
  <si>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</si>
  <si>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</si>
  <si>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</si>
  <si>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</si>
  <si>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</si>
  <si>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</si>
  <si>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</si>
  <si>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</si>
  <si>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</si>
  <si>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</si>
  <si>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</si>
  <si>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</si>
  <si>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</si>
  <si>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</si>
  <si>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</si>
  <si>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</si>
  <si>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</si>
  <si>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</si>
  <si>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</si>
  <si>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</si>
  <si>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</si>
  <si>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</si>
  <si>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</si>
  <si>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</si>
  <si>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</si>
  <si>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</si>
  <si>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</si>
  <si>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</si>
  <si>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</si>
  <si>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</si>
  <si>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</si>
  <si>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</si>
  <si>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</si>
  <si>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</si>
  <si>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</si>
  <si>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</si>
  <si>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</si>
  <si>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</si>
  <si>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</si>
  <si>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</si>
  <si>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</si>
  <si>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</si>
  <si>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</si>
  <si>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</si>
  <si>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</si>
  <si>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</si>
  <si>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</si>
  <si>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</si>
  <si>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</si>
  <si>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</si>
  <si>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</si>
  <si>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</si>
  <si>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</si>
  <si>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</si>
  <si>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</si>
  <si>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</si>
  <si>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</si>
  <si>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</si>
  <si>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</si>
  <si>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</si>
  <si>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</si>
  <si>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</si>
  <si>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</si>
  <si>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</si>
  <si>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</si>
  <si>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</si>
  <si>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</si>
  <si>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</si>
  <si>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</si>
  <si>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</si>
  <si>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</si>
  <si>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</si>
  <si>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</si>
  <si>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</si>
  <si>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</si>
  <si>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</si>
  <si>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</si>
  <si>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</si>
  <si>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</si>
  <si>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</si>
  <si>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</si>
  <si>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</si>
  <si>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</si>
  <si>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</si>
  <si>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</si>
  <si>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</si>
  <si>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</si>
  <si>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</si>
  <si>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</si>
  <si>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</si>
  <si>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</si>
  <si>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</si>
  <si>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</si>
  <si>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</si>
  <si>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</si>
  <si>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</si>
  <si>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</si>
  <si>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</si>
  <si>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</si>
  <si>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</si>
  <si>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</si>
  <si>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</si>
  <si>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</si>
  <si>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</si>
  <si>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</si>
  <si>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</si>
  <si>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</si>
  <si>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</si>
  <si>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</si>
  <si>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</si>
  <si>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</si>
  <si>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</si>
  <si>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</si>
  <si>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</si>
  <si>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</si>
  <si>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</si>
  <si>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</si>
  <si>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</si>
  <si>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</si>
  <si>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</si>
  <si>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</si>
  <si>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</si>
  <si>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</si>
  <si>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</si>
  <si>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</si>
  <si>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</si>
  <si>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</si>
  <si>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</si>
  <si>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</si>
  <si>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</si>
  <si>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</si>
  <si>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</si>
  <si>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</si>
  <si>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</si>
  <si>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</si>
  <si>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</si>
  <si>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</si>
  <si>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</si>
  <si>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</si>
  <si>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</si>
  <si>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</si>
  <si>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</si>
  <si>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</si>
  <si>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</si>
  <si>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</si>
  <si>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</si>
  <si>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</si>
  <si>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</si>
  <si>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</si>
  <si>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</si>
  <si>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</si>
  <si>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</si>
  <si>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</si>
  <si>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</si>
  <si>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</si>
  <si>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</si>
  <si>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</si>
  <si>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</si>
  <si>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</si>
  <si>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</si>
  <si>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</si>
  <si>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</si>
  <si>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</si>
  <si>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</si>
  <si>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</si>
  <si>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</si>
  <si>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</si>
  <si>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</si>
  <si>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</si>
  <si>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</si>
  <si>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</si>
  <si>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</si>
  <si>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</si>
  <si>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</si>
  <si>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</si>
  <si>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</si>
  <si>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</si>
  <si>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</si>
  <si>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</si>
  <si>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</si>
  <si>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</si>
  <si>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</si>
  <si>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</si>
  <si>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</si>
  <si>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</si>
  <si>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</si>
  <si>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</si>
  <si>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</si>
  <si>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</si>
  <si>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</si>
  <si>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</si>
  <si>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</si>
  <si>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</si>
  <si>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</si>
  <si>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</si>
  <si>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</si>
  <si>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</si>
  <si>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</si>
  <si>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</si>
  <si>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</si>
  <si>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</si>
  <si>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</si>
  <si>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</si>
  <si>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</si>
  <si>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</si>
  <si>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</si>
  <si>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</si>
  <si>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</si>
  <si>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</si>
  <si>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</si>
  <si>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</si>
  <si>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</si>
  <si>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</si>
  <si>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</si>
  <si>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</si>
  <si>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</si>
  <si>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</si>
  <si>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</si>
  <si>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</si>
  <si>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</si>
  <si>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</si>
  <si>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</si>
  <si>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</si>
  <si>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</si>
  <si>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</si>
  <si>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</si>
  <si>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</si>
  <si>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</si>
  <si>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</si>
  <si>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</si>
  <si>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</si>
  <si>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</si>
  <si>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</si>
  <si>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</si>
  <si>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</si>
  <si>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</si>
  <si>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</si>
  <si>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</si>
  <si>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</si>
  <si>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</si>
  <si>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</si>
  <si>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</si>
  <si>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</si>
  <si>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</si>
  <si>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</si>
  <si>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</si>
  <si>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</si>
  <si>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</si>
  <si>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</si>
  <si>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</si>
  <si>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</si>
  <si>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</si>
  <si>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</si>
  <si>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</si>
  <si>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</si>
  <si>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</si>
  <si>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</si>
  <si>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</si>
  <si>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</si>
  <si>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</si>
  <si>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</si>
  <si>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</si>
  <si>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</si>
  <si>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</si>
  <si>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</si>
  <si>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</si>
  <si>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</si>
  <si>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</si>
  <si>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</si>
  <si>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</si>
  <si>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</si>
  <si>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</si>
  <si>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</si>
  <si>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</si>
  <si>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</si>
  <si>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</si>
  <si>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</si>
  <si>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</si>
  <si>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</si>
  <si>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</si>
  <si>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</si>
  <si>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</si>
  <si>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</si>
  <si>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</si>
  <si>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</si>
  <si>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</si>
  <si>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</si>
  <si>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</si>
  <si>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</si>
  <si>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</si>
  <si>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</si>
  <si>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</si>
  <si>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</si>
  <si>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</si>
  <si>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</si>
  <si>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</si>
  <si>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</si>
  <si>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</si>
  <si>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</si>
  <si>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</si>
  <si>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</si>
  <si>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</si>
  <si>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</si>
  <si>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</si>
  <si>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</si>
  <si>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</si>
  <si>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</si>
  <si>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</si>
  <si>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</si>
  <si>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</si>
  <si>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</si>
  <si>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</si>
  <si>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</si>
  <si>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</si>
  <si>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</si>
  <si>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</si>
  <si>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</si>
  <si>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</si>
  <si>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</si>
  <si>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</si>
  <si>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</si>
  <si>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</si>
  <si>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</si>
  <si>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</si>
  <si>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</si>
  <si>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</si>
  <si>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</si>
  <si>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</si>
  <si>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</si>
  <si>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</si>
  <si>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</si>
  <si>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</si>
  <si>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</si>
  <si>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</si>
  <si>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</si>
  <si>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</si>
  <si>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</si>
  <si>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</si>
  <si>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</si>
  <si>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</si>
  <si>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</si>
  <si>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</si>
  <si>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</si>
  <si>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</si>
  <si>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</si>
  <si>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</si>
  <si>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</si>
  <si>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</si>
  <si>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</si>
  <si>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</si>
  <si>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</si>
  <si>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</si>
  <si>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</si>
  <si>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</si>
  <si>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</si>
  <si>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</si>
  <si>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</si>
  <si>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</si>
  <si>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</si>
  <si>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</si>
  <si>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</si>
  <si>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</si>
  <si>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</si>
  <si>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</si>
  <si>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</si>
  <si>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</si>
  <si>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</si>
  <si>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</si>
  <si>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</si>
  <si>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</si>
  <si>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</si>
  <si>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</si>
  <si>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</si>
  <si>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</si>
  <si>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</si>
  <si>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</si>
  <si>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</si>
  <si>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</si>
  <si>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</si>
  <si>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</si>
  <si>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</si>
  <si>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</si>
  <si>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</si>
  <si>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</si>
  <si>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</si>
  <si>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</si>
  <si>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</si>
  <si>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</si>
  <si>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</si>
  <si>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</si>
  <si>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</si>
  <si>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</si>
  <si>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</si>
  <si>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</si>
  <si>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</si>
  <si>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</si>
  <si>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</si>
  <si>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</si>
  <si>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</si>
  <si>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</si>
  <si>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</si>
  <si>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</si>
  <si>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</si>
  <si>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</si>
  <si>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</si>
  <si>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</si>
  <si>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</si>
  <si>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</si>
  <si>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</si>
  <si>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</si>
  <si>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</si>
  <si>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</si>
  <si>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</si>
  <si>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</si>
  <si>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</si>
  <si>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</si>
  <si>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</si>
  <si>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</si>
  <si>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</si>
  <si>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</si>
  <si>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</si>
  <si>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</si>
  <si>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</si>
  <si>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</si>
  <si>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</si>
  <si>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</si>
  <si>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</si>
  <si>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</si>
  <si>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</si>
  <si>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</si>
  <si>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</si>
  <si>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</si>
  <si>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</si>
  <si>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</si>
  <si>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</si>
  <si>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</si>
  <si>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</si>
  <si>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</si>
  <si>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</si>
  <si>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</si>
  <si>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</si>
  <si>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</si>
  <si>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</si>
  <si>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</si>
  <si>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</si>
  <si>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</si>
  <si>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</si>
  <si>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</si>
  <si>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</si>
  <si>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</si>
  <si>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</si>
  <si>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</si>
  <si>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</si>
  <si>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</si>
  <si>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</si>
  <si>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</si>
  <si>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</si>
  <si>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</si>
  <si>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</si>
  <si>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</si>
  <si>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</si>
  <si>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</si>
  <si>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</si>
  <si>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</si>
  <si>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</si>
  <si>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</si>
  <si>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</si>
  <si>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</si>
  <si>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</si>
  <si>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</si>
  <si>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</si>
  <si>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</si>
  <si>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</si>
  <si>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</si>
  <si>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</si>
  <si>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</si>
  <si>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</si>
  <si>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</si>
  <si>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</si>
  <si>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</si>
  <si>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</si>
  <si>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</si>
  <si>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</si>
  <si>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</si>
  <si>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</si>
  <si>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</si>
  <si>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</si>
  <si>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</si>
  <si>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</si>
  <si>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</si>
  <si>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</si>
  <si>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</si>
  <si>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</si>
  <si>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</si>
  <si>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</si>
  <si>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</si>
  <si>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</si>
  <si>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</si>
  <si>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</si>
  <si>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</si>
  <si>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</si>
  <si>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</si>
  <si>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</si>
  <si>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</si>
  <si>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</si>
  <si>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</si>
  <si>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</si>
  <si>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</si>
  <si>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</si>
  <si>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</si>
  <si>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</si>
  <si>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</si>
  <si>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</si>
  <si>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</si>
  <si>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</si>
  <si>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</si>
  <si>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</si>
  <si>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</si>
  <si>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</si>
  <si>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</si>
  <si>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</si>
  <si>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</si>
  <si>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</si>
  <si>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</si>
  <si>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</si>
  <si>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</si>
  <si>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</si>
  <si>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</si>
  <si>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</si>
  <si>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</si>
  <si>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</si>
  <si>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</si>
  <si>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</si>
  <si>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</si>
  <si>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</si>
  <si>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</si>
  <si>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</si>
  <si>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</si>
  <si>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</si>
  <si>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</si>
  <si>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</si>
  <si>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</si>
  <si>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</si>
  <si>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</si>
  <si>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</si>
  <si>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</si>
  <si>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</si>
  <si>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</si>
  <si>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</si>
  <si>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</si>
  <si>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</si>
  <si>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</si>
  <si>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</si>
  <si>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</si>
  <si>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</si>
  <si>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</si>
  <si>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</si>
  <si>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</si>
  <si>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</si>
  <si>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</si>
  <si>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</si>
  <si>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</si>
  <si>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</si>
  <si>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</si>
  <si>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</si>
  <si>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</si>
  <si>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</si>
  <si>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</si>
  <si>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</si>
  <si>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</si>
  <si>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</si>
  <si>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</si>
  <si>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</si>
  <si>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</si>
  <si>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</si>
  <si>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</si>
  <si>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</si>
  <si>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</si>
  <si>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</si>
  <si>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</si>
  <si>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</si>
  <si>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</si>
  <si>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</si>
  <si>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</si>
  <si>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</si>
  <si>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</si>
  <si>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</si>
  <si>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</si>
  <si>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</si>
  <si>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</si>
  <si>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</si>
  <si>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</si>
  <si>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</si>
  <si>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</si>
  <si>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</si>
  <si>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</si>
  <si>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</si>
  <si>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</si>
  <si>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</si>
  <si>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</si>
  <si>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</si>
  <si>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</si>
  <si>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</si>
  <si>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</si>
  <si>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</si>
  <si>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</si>
  <si>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</si>
  <si>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</si>
  <si>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</si>
  <si>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</si>
  <si>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</si>
  <si>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</si>
  <si>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</si>
  <si>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</si>
  <si>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</si>
  <si>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</si>
  <si>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</si>
  <si>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</si>
  <si>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</si>
  <si>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</si>
  <si>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</si>
  <si>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</si>
  <si>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</si>
  <si>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</si>
  <si>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</si>
  <si>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</si>
  <si>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</si>
  <si>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</si>
  <si>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</si>
  <si>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</si>
  <si>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</si>
  <si>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</si>
  <si>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</si>
  <si>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</si>
  <si>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</si>
  <si>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</si>
  <si>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</si>
  <si>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</si>
  <si>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</si>
  <si>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</si>
  <si>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</si>
  <si>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</si>
  <si>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</si>
  <si>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</si>
  <si>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</si>
  <si>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</si>
  <si>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</si>
  <si>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</si>
  <si>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</si>
  <si>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</si>
  <si>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</si>
  <si>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</si>
  <si>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</si>
  <si>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</si>
  <si>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</si>
  <si>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</si>
  <si>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</si>
  <si>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</si>
  <si>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</si>
  <si>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</si>
  <si>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</si>
  <si>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</si>
  <si>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</si>
  <si>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</si>
  <si>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</si>
  <si>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</si>
  <si>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</si>
  <si>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</si>
  <si>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</si>
  <si>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</si>
  <si>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</si>
  <si>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</si>
  <si>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</si>
  <si>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</si>
  <si>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</si>
  <si>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</si>
  <si>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</si>
  <si>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</si>
  <si>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</si>
  <si>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</si>
  <si>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</si>
  <si>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</si>
  <si>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</si>
  <si>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</si>
  <si>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</si>
  <si>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</si>
  <si>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</si>
  <si>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</si>
  <si>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</si>
  <si>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</si>
  <si>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</si>
  <si>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</si>
  <si>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</si>
  <si>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</si>
  <si>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</si>
  <si>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</si>
  <si>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</si>
  <si>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</si>
  <si>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</si>
  <si>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</si>
  <si>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</si>
  <si>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</si>
  <si>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</si>
  <si>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</si>
  <si>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</si>
  <si>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</si>
  <si>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</si>
  <si>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</si>
  <si>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</si>
  <si>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</si>
  <si>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</si>
  <si>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</si>
  <si>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</si>
  <si>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</si>
  <si>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</si>
  <si>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</si>
  <si>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</si>
  <si>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</si>
  <si>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</si>
  <si>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</si>
  <si>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</si>
  <si>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</si>
  <si>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</si>
  <si>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</si>
  <si>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</si>
  <si>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</si>
  <si>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</si>
  <si>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</si>
  <si>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</si>
  <si>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</si>
  <si>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</si>
  <si>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</si>
  <si>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</si>
  <si>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</si>
  <si>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</si>
  <si>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</si>
  <si>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</si>
  <si>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</si>
  <si>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</si>
  <si>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</si>
  <si>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</si>
  <si>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</si>
  <si>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</si>
  <si>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</si>
  <si>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</si>
  <si>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</si>
  <si>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</si>
  <si>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</si>
  <si>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</si>
  <si>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</si>
  <si>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</si>
  <si>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</si>
  <si>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</si>
  <si>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</si>
  <si>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</si>
  <si>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</si>
  <si>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</si>
  <si>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</si>
  <si>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</si>
  <si>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</si>
  <si>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</si>
  <si>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</si>
  <si>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</si>
  <si>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</si>
  <si>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</si>
  <si>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</si>
  <si>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</si>
  <si>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</si>
  <si>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</si>
  <si>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</si>
  <si>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</si>
  <si>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</si>
  <si>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</si>
  <si>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</si>
  <si>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</si>
  <si>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</si>
  <si>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</si>
  <si>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</si>
  <si>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</si>
  <si>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</si>
  <si>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</si>
  <si>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</si>
  <si>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</si>
  <si>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</si>
  <si>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</si>
  <si>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</si>
  <si>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</si>
  <si>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</si>
  <si>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</si>
  <si>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</si>
  <si>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</si>
  <si>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</si>
  <si>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</si>
  <si>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</si>
  <si>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</si>
  <si>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</si>
  <si>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</si>
  <si>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</si>
  <si>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</si>
  <si>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</si>
  <si>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</si>
  <si>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</si>
  <si>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</si>
  <si>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</si>
  <si>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</si>
  <si>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</si>
  <si>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</si>
  <si>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</si>
  <si>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</si>
  <si>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</si>
  <si>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</si>
  <si>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</si>
  <si>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</si>
  <si>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</si>
  <si>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</si>
  <si>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</si>
  <si>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</si>
  <si>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</si>
  <si>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</si>
  <si>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</si>
  <si>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</si>
  <si>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</si>
  <si>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</si>
  <si>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</si>
  <si>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</si>
  <si>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</si>
  <si>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</si>
  <si>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</si>
  <si>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</si>
  <si>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</si>
  <si>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</si>
  <si>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</si>
  <si>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</si>
  <si>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</si>
  <si>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</si>
  <si>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</si>
  <si>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</si>
  <si>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</si>
  <si>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</si>
  <si>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</si>
  <si>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</si>
  <si>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</si>
  <si>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</si>
  <si>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</si>
  <si>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</si>
  <si>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</si>
  <si>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</si>
  <si>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</si>
  <si>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</si>
  <si>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</si>
  <si>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</si>
  <si>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</si>
  <si>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</si>
  <si>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</si>
  <si>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</si>
  <si>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</si>
  <si>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</si>
  <si>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</si>
  <si>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</si>
  <si>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</si>
  <si>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</si>
  <si>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</si>
  <si>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</si>
  <si>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</si>
  <si>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</si>
  <si>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</si>
  <si>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</si>
  <si>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</si>
  <si>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</si>
  <si>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</si>
  <si>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</si>
  <si>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</si>
  <si>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</si>
  <si>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</si>
  <si>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</si>
  <si>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</si>
  <si>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</si>
  <si>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</si>
  <si>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</si>
  <si>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</si>
  <si>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</si>
  <si>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</si>
  <si>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</si>
  <si>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</si>
  <si>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</si>
  <si>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</si>
  <si>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</si>
  <si>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</si>
  <si>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</si>
  <si>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</si>
  <si>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</si>
  <si>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</si>
  <si>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</si>
  <si>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</si>
  <si>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</si>
  <si>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</si>
  <si>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</si>
  <si>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</si>
  <si>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</si>
  <si>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</si>
  <si>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</si>
  <si>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</si>
  <si>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</si>
  <si>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</si>
  <si>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</si>
  <si>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</si>
  <si>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</si>
  <si>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</si>
  <si>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</si>
  <si>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</si>
  <si>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</si>
  <si>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</si>
  <si>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</si>
  <si>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</si>
  <si>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</si>
  <si>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</si>
  <si>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</si>
  <si>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</si>
  <si>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</si>
  <si>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</si>
  <si>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</si>
  <si>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</si>
  <si>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</si>
  <si>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</si>
  <si>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</si>
  <si>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</si>
  <si>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</si>
  <si>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</si>
  <si>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</si>
  <si>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</si>
  <si>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</si>
  <si>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</si>
  <si>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</si>
  <si>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</si>
  <si>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</si>
  <si>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</si>
  <si>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</si>
  <si>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</si>
  <si>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</si>
  <si>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</si>
  <si>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</si>
  <si>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</si>
  <si>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</si>
  <si>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</si>
  <si>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</si>
  <si>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</si>
  <si>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</si>
  <si>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</si>
  <si>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</si>
  <si>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</si>
  <si>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</si>
  <si>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</si>
  <si>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</si>
  <si>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</si>
  <si>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</si>
  <si>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</si>
  <si>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</si>
  <si>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</si>
  <si>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</si>
  <si>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</si>
  <si>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</si>
  <si>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</si>
  <si>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</si>
  <si>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</si>
  <si>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</si>
  <si>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</si>
  <si>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</si>
  <si>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</si>
  <si>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</si>
  <si>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</si>
  <si>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</si>
  <si>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</si>
  <si>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</si>
  <si>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</si>
  <si>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</si>
  <si>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</si>
  <si>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</si>
  <si>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</si>
  <si>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</si>
  <si>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</si>
  <si>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</si>
  <si>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</si>
  <si>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</si>
  <si>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</si>
  <si>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</si>
  <si>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</si>
  <si>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</si>
  <si>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</si>
  <si>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</si>
  <si>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</si>
  <si>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</si>
  <si>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</si>
  <si>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</si>
  <si>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</si>
  <si>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</si>
  <si>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</si>
  <si>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</si>
  <si>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</si>
  <si>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</si>
  <si>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</si>
  <si>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</si>
  <si>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</si>
  <si>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</si>
  <si>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</si>
  <si>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</si>
  <si>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</si>
  <si>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</si>
  <si>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</si>
  <si>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</si>
  <si>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</si>
  <si>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</si>
  <si>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</si>
  <si>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</si>
  <si>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</si>
  <si>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</si>
  <si>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</si>
  <si>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</si>
  <si>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</si>
  <si>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</si>
  <si>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</si>
  <si>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</si>
  <si>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</si>
  <si>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</si>
  <si>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</si>
  <si>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</si>
  <si>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</si>
  <si>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</si>
  <si>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</si>
  <si>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</si>
  <si>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</si>
  <si>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</si>
  <si>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</si>
  <si>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</si>
  <si>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</si>
  <si>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</si>
  <si>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</si>
  <si>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</si>
  <si>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</si>
  <si>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</si>
  <si>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</si>
  <si>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</si>
  <si>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</si>
  <si>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</si>
  <si>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</si>
  <si>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</si>
  <si>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</si>
  <si>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</si>
  <si>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</si>
  <si>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</si>
  <si>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</si>
  <si>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</si>
  <si>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</si>
  <si>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</si>
  <si>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</si>
  <si>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</si>
  <si>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</si>
  <si>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</si>
  <si>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</si>
  <si>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</si>
  <si>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</si>
  <si>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</si>
  <si>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</si>
  <si>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</si>
  <si>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</si>
  <si>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</si>
  <si>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</si>
  <si>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</si>
  <si>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</si>
  <si>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</si>
  <si>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</si>
  <si>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</si>
  <si>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</si>
  <si>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</si>
  <si>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</si>
  <si>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</si>
  <si>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</si>
  <si>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</si>
  <si>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</si>
  <si>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</si>
  <si>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</si>
  <si>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</si>
  <si>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</si>
  <si>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</si>
  <si>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</si>
  <si>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</si>
  <si>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</si>
  <si>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</si>
  <si>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</si>
  <si>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</si>
  <si>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</si>
  <si>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</si>
  <si>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</si>
  <si>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</si>
  <si>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</si>
  <si>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</si>
  <si>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</si>
  <si>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</si>
  <si>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</si>
  <si>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</si>
  <si>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</si>
  <si>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</si>
  <si>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</si>
  <si>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</si>
  <si>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</si>
  <si>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</si>
  <si>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</si>
  <si>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</si>
  <si>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</si>
  <si>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</si>
  <si>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</si>
  <si>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</si>
  <si>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</si>
  <si>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</si>
  <si>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</si>
  <si>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</si>
  <si>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</si>
  <si>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</si>
  <si>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</si>
  <si>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</si>
  <si>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</si>
  <si>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</si>
  <si>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</si>
  <si>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</si>
  <si>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</si>
  <si>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</si>
  <si>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</si>
  <si>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</si>
  <si>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</si>
  <si>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</si>
  <si>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</si>
  <si>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</si>
  <si>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</si>
  <si>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</si>
  <si>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</si>
  <si>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</si>
  <si>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</si>
  <si>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</si>
  <si>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</si>
  <si>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</si>
  <si>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</si>
  <si>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</si>
  <si>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</si>
  <si>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</si>
  <si>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</si>
  <si>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</si>
  <si>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</si>
  <si>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</si>
  <si>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</si>
  <si>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</si>
  <si>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</si>
  <si>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</si>
  <si>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</si>
  <si>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</si>
  <si>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</si>
  <si>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</si>
  <si>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</si>
  <si>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</si>
  <si>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</si>
  <si>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</si>
  <si>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</si>
  <si>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</si>
  <si>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</si>
  <si>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</si>
  <si>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</si>
  <si>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</si>
  <si>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</si>
  <si>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</si>
  <si>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</si>
  <si>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</si>
  <si>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</si>
  <si>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</si>
  <si>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</si>
  <si>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</si>
  <si>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</si>
  <si>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</si>
  <si>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</si>
  <si>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</si>
  <si>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</si>
  <si>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</si>
  <si>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</si>
  <si>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</si>
  <si>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</si>
  <si>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</si>
  <si>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</si>
  <si>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</si>
  <si>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</si>
  <si>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</si>
  <si>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</si>
  <si>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</si>
  <si>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</si>
  <si>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</si>
  <si>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</si>
  <si>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</si>
  <si>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</si>
  <si>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</si>
  <si>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</si>
  <si>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</si>
  <si>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</si>
  <si>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</si>
  <si>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</si>
  <si>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</si>
  <si>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</si>
  <si>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</si>
  <si>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</si>
  <si>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</si>
  <si>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</si>
  <si>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</si>
  <si>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</si>
  <si>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</si>
  <si>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</si>
  <si>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</si>
  <si>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</si>
  <si>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</si>
  <si>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</si>
  <si>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</si>
  <si>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</si>
  <si>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</si>
  <si>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</si>
  <si>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</si>
  <si>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</si>
  <si>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</si>
  <si>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</si>
  <si>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</si>
  <si>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</si>
  <si>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</si>
  <si>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</si>
  <si>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</si>
  <si>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</si>
  <si>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</si>
  <si>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</si>
  <si>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</si>
  <si>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</si>
  <si>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</si>
  <si>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</si>
  <si>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</si>
  <si>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</si>
  <si>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</si>
  <si>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</si>
  <si>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</si>
  <si>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</si>
  <si>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</si>
  <si>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</si>
  <si>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</si>
  <si>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</si>
  <si>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</si>
  <si>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</si>
  <si>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</si>
  <si>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</si>
  <si>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</si>
  <si>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</si>
  <si>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</si>
  <si>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</si>
  <si>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</si>
  <si>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</si>
  <si>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</si>
  <si>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</si>
  <si>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</si>
  <si>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</si>
  <si>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</si>
  <si>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</si>
  <si>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</si>
  <si>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</si>
  <si>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</si>
  <si>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</si>
  <si>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</si>
  <si>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</si>
  <si>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</si>
  <si>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</si>
  <si>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</si>
  <si>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</si>
  <si>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</si>
  <si>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</si>
  <si>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</si>
  <si>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</si>
  <si>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</si>
  <si>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</si>
  <si>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</si>
  <si>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</si>
  <si>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</si>
  <si>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</si>
  <si>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</si>
  <si>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</si>
  <si>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</si>
  <si>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</si>
  <si>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</si>
  <si>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</si>
  <si>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</si>
  <si>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</si>
  <si>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</si>
  <si>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</si>
  <si>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</si>
  <si>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</si>
  <si>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</si>
  <si>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</si>
  <si>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</si>
  <si>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</si>
  <si>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</si>
  <si>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</si>
  <si>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</si>
  <si>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</si>
  <si>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</si>
  <si>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</si>
  <si>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</si>
  <si>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</si>
  <si>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</si>
  <si>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</si>
  <si>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</si>
  <si>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</si>
  <si>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</si>
  <si>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</si>
  <si>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</si>
  <si>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</si>
  <si>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</si>
  <si>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</si>
  <si>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</si>
  <si>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</si>
  <si>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</si>
  <si>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</si>
  <si>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</si>
  <si>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</si>
  <si>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</si>
  <si>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</si>
  <si>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</si>
  <si>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</si>
  <si>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</si>
  <si>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</si>
  <si>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</si>
  <si>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</si>
  <si>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</si>
  <si>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</si>
  <si>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</si>
  <si>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</si>
  <si>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</si>
  <si>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</si>
  <si>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</si>
  <si>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</si>
  <si>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</si>
  <si>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</si>
  <si>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</si>
  <si>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</si>
  <si>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</si>
  <si>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</si>
  <si>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</si>
  <si>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</si>
  <si>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</si>
  <si>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</si>
  <si>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</si>
  <si>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</si>
  <si>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</si>
  <si>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</si>
  <si>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</si>
  <si>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</si>
  <si>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</si>
  <si>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</si>
  <si>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</si>
  <si>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</si>
  <si>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</si>
  <si>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</si>
  <si>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</si>
  <si>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</si>
  <si>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</si>
  <si>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</si>
  <si>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</si>
  <si>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</si>
  <si>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</si>
  <si>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</si>
  <si>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</si>
  <si>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</si>
  <si>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</si>
  <si>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</si>
  <si>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</si>
  <si>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</si>
  <si>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</si>
  <si>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</si>
  <si>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</si>
  <si>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</si>
  <si>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</si>
  <si>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</si>
  <si>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</si>
  <si>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</si>
  <si>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</si>
  <si>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</si>
  <si>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</si>
  <si>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</si>
  <si>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</si>
  <si>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</si>
  <si>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</si>
  <si>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</si>
  <si>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</si>
  <si>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</si>
  <si>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</si>
  <si>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</si>
  <si>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</si>
  <si>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</si>
  <si>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</si>
  <si>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</si>
  <si>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</si>
  <si>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</si>
  <si>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</si>
  <si>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</si>
  <si>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</si>
  <si>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</si>
  <si>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</si>
  <si>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</si>
  <si>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</si>
  <si>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</si>
  <si>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</si>
  <si>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</si>
  <si>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</si>
  <si>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</si>
  <si>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</si>
  <si>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</si>
  <si>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</si>
  <si>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</si>
  <si>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</si>
  <si>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</si>
  <si>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</si>
  <si>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</si>
  <si>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</si>
  <si>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</si>
  <si>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</si>
  <si>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</si>
  <si>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</si>
  <si>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</si>
  <si>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</si>
  <si>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</si>
  <si>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</si>
  <si>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</si>
  <si>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</si>
  <si>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</si>
  <si>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</si>
  <si>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</si>
  <si>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</si>
  <si>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</si>
  <si>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</si>
  <si>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</si>
  <si>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</si>
  <si>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</si>
  <si>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</si>
  <si>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</si>
  <si>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</si>
  <si>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</si>
  <si>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</si>
  <si>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</si>
  <si>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</si>
  <si>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</si>
  <si>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</si>
  <si>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</si>
  <si>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</si>
  <si>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</si>
  <si>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</si>
  <si>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</si>
  <si>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</si>
  <si>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</si>
  <si>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</si>
  <si>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</si>
  <si>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</si>
  <si>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</si>
  <si>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</si>
  <si>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</si>
  <si>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</si>
  <si>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</si>
  <si>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</si>
  <si>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</si>
  <si>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</si>
  <si>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</si>
  <si>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</si>
  <si>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</si>
  <si>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</si>
  <si>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</si>
  <si>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</si>
  <si>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</si>
  <si>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</si>
  <si>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</si>
  <si>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</si>
  <si>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</si>
  <si>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</si>
  <si>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</si>
  <si>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</si>
  <si>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</si>
  <si>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</si>
  <si>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</si>
  <si>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</si>
  <si>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</si>
  <si>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</si>
  <si>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</si>
  <si>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</si>
  <si>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</si>
  <si>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</si>
  <si>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</si>
  <si>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</si>
  <si>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</si>
  <si>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</si>
  <si>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</si>
  <si>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</si>
  <si>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</si>
  <si>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</si>
  <si>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</si>
  <si>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</si>
  <si>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</si>
  <si>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</si>
  <si>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</si>
  <si>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</si>
  <si>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</si>
  <si>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</si>
  <si>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</si>
  <si>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</si>
  <si>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</si>
  <si>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</si>
  <si>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</si>
  <si>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</si>
  <si>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</si>
  <si>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</si>
  <si>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</si>
  <si>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</si>
  <si>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</si>
  <si>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</si>
  <si>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</si>
  <si>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</si>
  <si>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</si>
  <si>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</si>
  <si>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</si>
  <si>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</si>
  <si>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</si>
  <si>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</si>
  <si>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</si>
  <si>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</si>
  <si>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</si>
  <si>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</si>
  <si>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</si>
  <si>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</si>
  <si>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</si>
  <si>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</si>
  <si>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</si>
  <si>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</si>
  <si>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</si>
  <si>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</si>
  <si>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</si>
  <si>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</si>
  <si>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</si>
  <si>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</si>
  <si>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</si>
  <si>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</si>
  <si>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</si>
  <si>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</si>
  <si>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</si>
  <si>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</si>
  <si>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</si>
  <si>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</si>
  <si>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</si>
  <si>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</si>
  <si>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</si>
  <si>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</si>
  <si>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</si>
  <si>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</si>
  <si>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</si>
  <si>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</si>
  <si>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</si>
  <si>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</si>
  <si>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</si>
  <si>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</si>
  <si>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</si>
  <si>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</si>
  <si>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</si>
  <si>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</si>
  <si>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</si>
  <si>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</si>
  <si>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</si>
  <si>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</si>
  <si>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</si>
  <si>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</si>
  <si>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</si>
  <si>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</si>
  <si>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</si>
  <si>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</si>
  <si>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</si>
  <si>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</si>
  <si>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</si>
  <si>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</si>
  <si>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</si>
  <si>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</si>
  <si>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</si>
  <si>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</si>
  <si>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</si>
  <si>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</si>
  <si>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</si>
  <si>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</si>
  <si>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</si>
  <si>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</si>
  <si>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</si>
  <si>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</si>
  <si>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</si>
  <si>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</si>
  <si>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</si>
  <si>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</si>
  <si>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</si>
  <si>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</si>
  <si>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</si>
  <si>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</si>
  <si>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</si>
  <si>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</si>
  <si>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</si>
  <si>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</si>
  <si>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</si>
  <si>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</si>
  <si>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</si>
  <si>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</si>
  <si>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</si>
  <si>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</si>
  <si>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</si>
  <si>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</si>
  <si>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</si>
  <si>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</si>
  <si>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</si>
  <si>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</si>
  <si>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</si>
  <si>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</si>
  <si>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</si>
  <si>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</si>
  <si>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</si>
  <si>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</si>
  <si>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</si>
  <si>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</si>
  <si>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</si>
  <si>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</si>
  <si>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</si>
  <si>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</si>
  <si>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</si>
  <si>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</si>
  <si>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</si>
  <si>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</si>
  <si>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</si>
  <si>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</si>
  <si>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</si>
  <si>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</si>
  <si>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</si>
  <si>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</si>
  <si>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</si>
  <si>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</si>
  <si>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</si>
  <si>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</si>
  <si>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</si>
  <si>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</si>
  <si>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</si>
  <si>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</si>
  <si>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</si>
  <si>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</si>
  <si>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</si>
  <si>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</si>
  <si>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</si>
  <si>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</si>
  <si>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</si>
  <si>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</si>
  <si>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</si>
  <si>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</si>
  <si>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</si>
  <si>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</si>
  <si>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</si>
  <si>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</si>
  <si>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</si>
  <si>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</si>
  <si>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</si>
  <si>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</si>
  <si>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</si>
  <si>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</si>
  <si>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</si>
  <si>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</si>
  <si>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</si>
  <si>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</si>
  <si>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</si>
  <si>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</si>
  <si>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</si>
  <si>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</si>
  <si>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</si>
  <si>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</si>
  <si>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</si>
  <si>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</si>
  <si>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</si>
  <si>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</si>
  <si>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</si>
  <si>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</si>
  <si>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</si>
  <si>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</si>
  <si>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</si>
  <si>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</si>
  <si>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</si>
  <si>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</si>
  <si>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</si>
  <si>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</si>
  <si>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</si>
  <si>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</si>
  <si>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</si>
  <si>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</si>
  <si>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</si>
  <si>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</si>
  <si>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</si>
  <si>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</si>
  <si>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</si>
  <si>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</si>
  <si>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</si>
  <si>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</si>
  <si>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</si>
  <si>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</si>
  <si>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</si>
  <si>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</si>
  <si>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</si>
  <si>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</si>
  <si>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</si>
  <si>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</si>
  <si>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</si>
  <si>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</si>
  <si>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</si>
  <si>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</si>
  <si>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</si>
  <si>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</si>
  <si>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</si>
  <si>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</si>
  <si>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</si>
  <si>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</si>
  <si>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</si>
  <si>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</si>
  <si>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</si>
  <si>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</si>
  <si>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</si>
  <si>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</si>
  <si>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</si>
  <si>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</si>
  <si>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</si>
  <si>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</si>
  <si>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</si>
  <si>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</si>
  <si>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</si>
  <si>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</si>
  <si>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</si>
  <si>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</si>
  <si>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</si>
  <si>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</si>
  <si>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</si>
  <si>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</si>
  <si>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</si>
  <si>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</si>
  <si>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</si>
  <si>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</si>
  <si>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</si>
  <si>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</si>
  <si>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</si>
  <si>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</si>
  <si>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</si>
  <si>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</si>
  <si>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</si>
  <si>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</si>
  <si>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</si>
  <si>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</si>
  <si>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</si>
  <si>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</si>
  <si>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</si>
  <si>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</si>
  <si>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</si>
  <si>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</si>
  <si>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</si>
  <si>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</si>
  <si>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</si>
  <si>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</si>
  <si>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</si>
  <si>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</si>
  <si>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</si>
  <si>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</si>
  <si>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</si>
  <si>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</si>
  <si>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</si>
  <si>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</si>
  <si>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</si>
  <si>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</si>
  <si>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</si>
  <si>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</si>
  <si>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</si>
  <si>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</si>
  <si>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</si>
  <si>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</si>
  <si>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</si>
  <si>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</si>
  <si>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</si>
  <si>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</si>
  <si>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</si>
  <si>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</si>
  <si>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</si>
  <si>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</si>
  <si>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</si>
  <si>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</si>
  <si>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</si>
  <si>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</si>
  <si>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</si>
  <si>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</si>
  <si>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</si>
  <si>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</si>
  <si>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</si>
  <si>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</si>
  <si>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</si>
  <si>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</si>
  <si>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</si>
  <si>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</si>
  <si>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</si>
  <si>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</si>
  <si>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</si>
  <si>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</si>
  <si>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</si>
  <si>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</si>
  <si>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</si>
  <si>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</si>
  <si>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</si>
  <si>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</si>
  <si>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</si>
  <si>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</si>
  <si>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</si>
  <si>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</si>
  <si>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</si>
  <si>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</si>
  <si>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</si>
  <si>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</si>
  <si>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</si>
  <si>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</si>
  <si>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</si>
  <si>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</si>
  <si>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</si>
  <si>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</si>
  <si>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</si>
  <si>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</si>
  <si>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</si>
  <si>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</si>
  <si>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</si>
  <si>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</si>
  <si>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</si>
  <si>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</si>
  <si>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</si>
  <si>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</si>
  <si>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</si>
  <si>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</si>
  <si>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</si>
  <si>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</si>
  <si>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</si>
  <si>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</si>
  <si>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</si>
  <si>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</si>
  <si>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</si>
  <si>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</si>
  <si>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</si>
  <si>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</si>
  <si>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</si>
  <si>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</si>
  <si>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</si>
  <si>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</si>
  <si>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</si>
  <si>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</si>
  <si>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</si>
  <si>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</si>
  <si>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</si>
  <si>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</si>
  <si>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</si>
  <si>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</si>
  <si>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</si>
  <si>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</si>
  <si>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</si>
  <si>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</si>
  <si>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</si>
  <si>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</si>
  <si>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</si>
  <si>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</si>
  <si>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</si>
  <si>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</si>
  <si>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</si>
  <si>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</si>
  <si>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</si>
  <si>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</si>
  <si>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</si>
  <si>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</si>
  <si>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</si>
  <si>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</si>
  <si>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</si>
  <si>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</si>
  <si>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</si>
  <si>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</si>
  <si>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</si>
  <si>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</si>
  <si>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</si>
  <si>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</si>
  <si>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</si>
  <si>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</si>
  <si>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</si>
  <si>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</si>
  <si>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</si>
  <si>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</si>
  <si>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</si>
  <si>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</si>
  <si>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</si>
  <si>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</si>
  <si>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</si>
  <si>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</si>
  <si>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</si>
  <si>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</si>
  <si>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</si>
  <si>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</si>
  <si>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</si>
  <si>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</si>
  <si>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</si>
  <si>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</si>
  <si>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</si>
  <si>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</si>
  <si>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</si>
  <si>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</si>
  <si>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</si>
  <si>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</si>
  <si>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</si>
  <si>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</si>
  <si>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</si>
  <si>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</si>
  <si>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</si>
  <si>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</si>
  <si>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</si>
  <si>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</si>
  <si>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</si>
  <si>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</si>
  <si>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</si>
  <si>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</si>
  <si>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</si>
  <si>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</si>
  <si>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</si>
  <si>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</si>
  <si>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</si>
  <si>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</si>
  <si>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</si>
  <si>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</si>
  <si>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</si>
  <si>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</si>
  <si>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</si>
  <si>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</si>
  <si>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</si>
  <si>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</si>
  <si>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</si>
  <si>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</si>
  <si>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</si>
  <si>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</si>
  <si>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</si>
  <si>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</si>
  <si>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</si>
  <si>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</si>
  <si>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</si>
  <si>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</si>
  <si>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</si>
  <si>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</si>
  <si>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</si>
  <si>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</si>
  <si>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</si>
  <si>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</si>
  <si>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</si>
  <si>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</si>
  <si>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</si>
  <si>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</si>
  <si>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</si>
  <si>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</si>
  <si>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</si>
  <si>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</si>
  <si>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</si>
  <si>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</si>
  <si>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</si>
  <si>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</si>
  <si>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</si>
  <si>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</si>
  <si>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</si>
  <si>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</si>
  <si>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</si>
  <si>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</si>
  <si>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</si>
  <si>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</si>
  <si>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</si>
  <si>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</si>
  <si>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</si>
  <si>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</si>
  <si>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</si>
  <si>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</si>
  <si>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</si>
  <si>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</si>
  <si>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</si>
  <si>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</si>
  <si>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</si>
  <si>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</si>
  <si>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</si>
  <si>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</si>
  <si>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</si>
  <si>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</si>
  <si>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</si>
  <si>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</si>
  <si>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</si>
  <si>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</si>
  <si>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</si>
  <si>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</si>
  <si>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</si>
  <si>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</si>
  <si>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</si>
  <si>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</si>
  <si>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</si>
  <si>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</si>
  <si>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</si>
  <si>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</si>
  <si>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</si>
  <si>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</si>
  <si>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</si>
  <si>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</si>
  <si>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</si>
  <si>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</si>
  <si>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</si>
  <si>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</si>
  <si>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</si>
  <si>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</si>
  <si>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</si>
  <si>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</si>
  <si>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</si>
  <si>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</si>
  <si>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</si>
  <si>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</si>
  <si>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</si>
  <si>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</si>
  <si>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</si>
  <si>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</si>
  <si>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</si>
  <si>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</si>
  <si>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</si>
  <si>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</si>
  <si>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</si>
  <si>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</si>
  <si>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</si>
  <si>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</si>
  <si>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</si>
  <si>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</si>
  <si>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</si>
  <si>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</si>
  <si>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</si>
  <si>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</si>
  <si>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</si>
  <si>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</si>
  <si>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</si>
  <si>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</si>
  <si>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</si>
  <si>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</si>
  <si>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</si>
  <si>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</si>
  <si>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</si>
  <si>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</si>
  <si>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</si>
  <si>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</si>
  <si>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</si>
  <si>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</si>
  <si>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</si>
  <si>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</si>
  <si>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</si>
  <si>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</si>
  <si>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</si>
  <si>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</si>
  <si>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</si>
  <si>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</si>
  <si>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</si>
  <si>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</si>
  <si>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</si>
  <si>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</si>
  <si>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</si>
  <si>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</si>
  <si>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</si>
  <si>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</si>
  <si>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</si>
  <si>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</si>
  <si>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</si>
  <si>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</si>
  <si>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</si>
  <si>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</si>
  <si>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</si>
  <si>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</si>
  <si>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</si>
  <si>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</si>
  <si>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</si>
  <si>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</si>
  <si>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</si>
  <si>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</si>
  <si>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</si>
  <si>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</si>
  <si>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</si>
  <si>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</si>
  <si>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</si>
  <si>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</si>
  <si>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</si>
  <si>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</si>
  <si>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</si>
  <si>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</si>
  <si>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</si>
  <si>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</si>
  <si>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</si>
  <si>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</si>
  <si>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</si>
  <si>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</si>
  <si>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</si>
  <si>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</si>
  <si>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</si>
  <si>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</si>
  <si>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</si>
  <si>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</si>
  <si>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</si>
  <si>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</si>
  <si>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</si>
  <si>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</si>
  <si>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</si>
  <si>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</si>
  <si>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</si>
  <si>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</si>
  <si>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</si>
  <si>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</si>
  <si>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</si>
  <si>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</si>
  <si>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</si>
  <si>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</si>
  <si>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</si>
  <si>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</si>
  <si>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</si>
  <si>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</si>
  <si>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</si>
  <si>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</si>
  <si>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</si>
  <si>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</si>
  <si>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</si>
  <si>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</si>
  <si>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</si>
  <si>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</si>
  <si>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</si>
  <si>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</si>
  <si>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</si>
  <si>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</si>
  <si>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</si>
  <si>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</si>
  <si>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</si>
  <si>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</si>
  <si>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</si>
  <si>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</si>
  <si>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</si>
  <si>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</si>
  <si>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</si>
  <si>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</si>
  <si>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</si>
  <si>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</si>
  <si>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</si>
  <si>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</si>
  <si>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</si>
  <si>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</si>
  <si>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</si>
  <si>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</si>
  <si>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</si>
  <si>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</si>
  <si>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</si>
  <si>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</si>
  <si>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</si>
  <si>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</si>
  <si>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</si>
  <si>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</si>
  <si>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</si>
  <si>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</si>
  <si>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</si>
  <si>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</si>
  <si>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</si>
  <si>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</si>
  <si>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</si>
  <si>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</si>
  <si>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</si>
  <si>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</si>
  <si>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</si>
  <si>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</si>
  <si>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</si>
  <si>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</si>
  <si>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</si>
  <si>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</si>
  <si>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</si>
  <si>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</si>
  <si>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</si>
  <si>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</si>
  <si>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</si>
  <si>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</si>
  <si>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</si>
  <si>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</si>
  <si>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</si>
  <si>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</si>
  <si>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</si>
  <si>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</si>
  <si>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</si>
  <si>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</si>
  <si>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</si>
  <si>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</si>
  <si>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</si>
  <si>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</si>
  <si>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</si>
  <si>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</si>
  <si>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</si>
  <si>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</si>
  <si>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</si>
  <si>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</si>
  <si>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</si>
  <si>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</si>
  <si>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</si>
  <si>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</si>
  <si>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</si>
  <si>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</si>
  <si>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</si>
  <si>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</si>
  <si>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</si>
  <si>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</si>
  <si>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</si>
  <si>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</si>
  <si>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</si>
  <si>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</si>
  <si>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</si>
  <si>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</si>
  <si>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</si>
  <si>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</si>
  <si>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</si>
  <si>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</si>
  <si>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</si>
  <si>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</si>
  <si>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</si>
  <si>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</si>
  <si>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</si>
  <si>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</si>
  <si>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</si>
  <si>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</si>
  <si>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</si>
  <si>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</si>
  <si>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</si>
  <si>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</si>
  <si>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</si>
  <si>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</si>
  <si>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</si>
  <si>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</si>
  <si>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</si>
  <si>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</si>
  <si>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</si>
  <si>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</si>
  <si>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</si>
  <si>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</si>
  <si>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</si>
  <si>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</si>
  <si>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</si>
  <si>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</si>
  <si>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</si>
  <si>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</si>
  <si>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</si>
  <si>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</si>
  <si>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</si>
  <si>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</si>
  <si>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</si>
  <si>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</si>
  <si>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</si>
  <si>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</si>
  <si>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</si>
  <si>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</si>
  <si>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</si>
  <si>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</si>
  <si>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</si>
  <si>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</si>
  <si>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</si>
  <si>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</si>
  <si>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</si>
  <si>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</si>
  <si>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</si>
  <si>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</si>
  <si>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</si>
  <si>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</si>
  <si>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</si>
  <si>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</si>
  <si>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</si>
  <si>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</si>
  <si>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</si>
  <si>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</si>
  <si>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</si>
  <si>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</si>
  <si>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</si>
  <si>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</si>
  <si>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</si>
  <si>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</si>
  <si>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</si>
  <si>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</si>
  <si>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</si>
  <si>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</si>
  <si>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</si>
  <si>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</si>
  <si>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</si>
  <si>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</si>
  <si>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</si>
  <si>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</si>
  <si>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</si>
  <si>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</si>
  <si>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</si>
  <si>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</si>
  <si>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</si>
  <si>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</si>
  <si>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</si>
  <si>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</si>
  <si>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</si>
  <si>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</si>
  <si>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</si>
  <si>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</si>
  <si>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</si>
  <si>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</si>
  <si>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</si>
  <si>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</si>
  <si>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</si>
  <si>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</si>
  <si>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</si>
  <si>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</si>
  <si>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</si>
  <si>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</si>
  <si>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</si>
  <si>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</si>
  <si>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</si>
  <si>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</si>
  <si>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</si>
  <si>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</si>
  <si>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</si>
  <si>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</si>
  <si>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</si>
  <si>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</si>
  <si>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</si>
  <si>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</si>
  <si>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</si>
  <si>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</si>
  <si>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</si>
  <si>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</si>
  <si>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</si>
  <si>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</si>
  <si>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</si>
  <si>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</si>
  <si>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</si>
  <si>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</si>
  <si>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</si>
  <si>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</si>
  <si>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</si>
  <si>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</si>
  <si>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</si>
  <si>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</si>
  <si>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</si>
  <si>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</si>
  <si>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</si>
  <si>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</si>
  <si>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</si>
  <si>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</si>
  <si>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</si>
  <si>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</si>
  <si>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</si>
  <si>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</si>
  <si>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</si>
  <si>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</si>
  <si>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</si>
  <si>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</si>
  <si>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</si>
  <si>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</si>
  <si>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</si>
  <si>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</si>
  <si>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</si>
  <si>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</si>
  <si>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</si>
  <si>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</si>
  <si>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</si>
  <si>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</si>
  <si>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</si>
  <si>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</si>
  <si>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</si>
  <si>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</si>
  <si>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</si>
  <si>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</si>
  <si>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</si>
  <si>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</si>
  <si>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</si>
  <si>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</si>
  <si>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</si>
  <si>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</si>
  <si>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</si>
  <si>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</si>
  <si>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</si>
  <si>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</si>
  <si>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</si>
  <si>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</si>
  <si>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</si>
  <si>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</si>
  <si>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</si>
  <si>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</si>
  <si>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</si>
  <si>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</si>
  <si>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</si>
  <si>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</si>
  <si>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</si>
  <si>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</si>
  <si>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</si>
  <si>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</si>
  <si>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</si>
  <si>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</si>
  <si>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</si>
  <si>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</si>
  <si>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</si>
  <si>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</si>
  <si>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</si>
  <si>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</si>
  <si>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</si>
  <si>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</si>
  <si>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</si>
  <si>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</si>
  <si>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</si>
  <si>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</si>
  <si>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</si>
  <si>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</si>
  <si>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</si>
  <si>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</si>
  <si>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</si>
  <si>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</si>
  <si>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</si>
  <si>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</si>
  <si>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</si>
  <si>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</si>
  <si>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</si>
  <si>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</si>
  <si>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</si>
  <si>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</si>
  <si>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</si>
  <si>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</si>
  <si>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</si>
  <si>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</si>
  <si>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</si>
  <si>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</si>
  <si>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</si>
  <si>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</si>
  <si>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</si>
  <si>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</si>
  <si>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</si>
  <si>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</si>
  <si>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</si>
  <si>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</si>
  <si>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</si>
  <si>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</si>
  <si>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</si>
  <si>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</si>
  <si>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</si>
  <si>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</si>
  <si>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</si>
  <si>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</si>
  <si>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</si>
  <si>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</si>
  <si>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</si>
  <si>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</si>
  <si>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</si>
  <si>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</si>
  <si>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</si>
  <si>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</si>
  <si>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</si>
  <si>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</si>
  <si>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</si>
  <si>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</si>
  <si>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</si>
  <si>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</si>
  <si>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</si>
  <si>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</si>
  <si>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</si>
  <si>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</si>
  <si>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</si>
  <si>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</si>
  <si>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</si>
  <si>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</si>
  <si>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</si>
  <si>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</si>
  <si>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</si>
  <si>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</si>
  <si>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</si>
  <si>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</si>
  <si>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</si>
  <si>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</si>
  <si>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</si>
  <si>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</si>
  <si>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</si>
  <si>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</si>
  <si>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</si>
  <si>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</si>
  <si>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</si>
  <si>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</si>
  <si>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</si>
  <si>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</si>
  <si>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</si>
  <si>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</si>
  <si>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</si>
  <si>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</si>
  <si>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</si>
  <si>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</si>
  <si>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</si>
  <si>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</si>
  <si>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</si>
  <si>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</si>
  <si>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</si>
  <si>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</si>
  <si>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</si>
  <si>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</si>
  <si>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</si>
  <si>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</si>
  <si>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</si>
  <si>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</si>
  <si>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</si>
  <si>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</si>
  <si>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</si>
  <si>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</si>
  <si>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</si>
  <si>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</si>
  <si>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</si>
  <si>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</si>
  <si>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</si>
  <si>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</si>
  <si>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</si>
  <si>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</si>
  <si>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</si>
  <si>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</si>
  <si>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</si>
  <si>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</si>
  <si>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</si>
  <si>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</si>
  <si>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</si>
  <si>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</si>
  <si>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</si>
  <si>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</si>
  <si>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</si>
  <si>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</si>
  <si>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</si>
  <si>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</si>
  <si>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</si>
  <si>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</si>
  <si>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</si>
  <si>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</si>
  <si>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</si>
  <si>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</si>
  <si>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</si>
  <si>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</si>
  <si>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</si>
  <si>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</si>
  <si>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</si>
  <si>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</si>
  <si>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</si>
  <si>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</si>
  <si>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</si>
  <si>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</si>
  <si>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</si>
  <si>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</si>
  <si>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</si>
  <si>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</si>
  <si>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</si>
  <si>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</si>
  <si>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</si>
  <si>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</si>
  <si>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</si>
  <si>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</si>
  <si>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</si>
  <si>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</si>
  <si>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</si>
  <si>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</si>
  <si>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</si>
  <si>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</si>
  <si>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</si>
  <si>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</si>
  <si>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</si>
  <si>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</si>
  <si>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</si>
  <si>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</si>
  <si>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</si>
  <si>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</si>
  <si>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</si>
  <si>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</si>
  <si>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</si>
  <si>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</si>
  <si>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</si>
  <si>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</si>
  <si>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</si>
  <si>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</si>
  <si>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</si>
  <si>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</si>
  <si>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</si>
  <si>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</si>
  <si>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</si>
  <si>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</si>
  <si>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</si>
  <si>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</si>
  <si>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</si>
  <si>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</si>
  <si>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</si>
  <si>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</si>
  <si>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</si>
  <si>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</si>
  <si>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</si>
  <si>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</si>
  <si>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</si>
  <si>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</si>
  <si>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</si>
  <si>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</si>
  <si>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</si>
  <si>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</si>
  <si>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</si>
  <si>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</si>
  <si>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</si>
  <si>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</si>
  <si>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</si>
  <si>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</si>
  <si>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</si>
  <si>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</si>
  <si>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</si>
  <si>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</si>
  <si>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</si>
  <si>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</si>
  <si>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</si>
  <si>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</si>
  <si>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</si>
  <si>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</si>
  <si>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</si>
  <si>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</si>
  <si>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</si>
  <si>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</si>
  <si>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</si>
  <si>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</si>
  <si>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</si>
  <si>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</si>
  <si>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</si>
  <si>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</si>
  <si>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</si>
  <si>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</si>
  <si>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</si>
  <si>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</si>
  <si>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</si>
  <si>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</si>
  <si>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</si>
  <si>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</si>
  <si>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</si>
  <si>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</si>
  <si>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</si>
  <si>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</si>
  <si>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</si>
  <si>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</si>
  <si>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</si>
  <si>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</si>
  <si>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</si>
  <si>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</si>
  <si>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</si>
  <si>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</si>
  <si>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</si>
  <si>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</si>
  <si>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</si>
  <si>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</si>
  <si>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</si>
  <si>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</si>
  <si>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</si>
  <si>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</si>
  <si>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</si>
  <si>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</si>
  <si>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</si>
  <si>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</si>
  <si>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</si>
  <si>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</si>
  <si>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</si>
  <si>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</si>
  <si>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</si>
  <si>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</si>
  <si>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</si>
  <si>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</si>
  <si>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</si>
  <si>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</si>
  <si>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</si>
  <si>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</si>
  <si>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</si>
  <si>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</si>
  <si>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</si>
  <si>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</si>
  <si>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</si>
  <si>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</si>
  <si>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</si>
  <si>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</si>
  <si>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</si>
  <si>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</si>
  <si>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</si>
  <si>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</si>
  <si>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</si>
  <si>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</si>
  <si>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</si>
  <si>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</si>
  <si>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</si>
  <si>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</si>
  <si>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</si>
  <si>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</si>
  <si>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</si>
  <si>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</si>
  <si>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</si>
  <si>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</si>
  <si>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</si>
  <si>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</si>
  <si>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</si>
  <si>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</si>
  <si>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</si>
  <si>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</si>
  <si>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</si>
  <si>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</si>
  <si>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</si>
  <si>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</si>
  <si>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</si>
  <si>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</si>
  <si>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</si>
  <si>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</si>
  <si>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</si>
  <si>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</si>
  <si>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</si>
  <si>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</si>
  <si>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</si>
  <si>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</si>
  <si>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</si>
  <si>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</si>
  <si>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</si>
  <si>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</si>
  <si>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</si>
  <si>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</si>
  <si>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</si>
  <si>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</si>
  <si>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</si>
  <si>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</si>
  <si>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</si>
  <si>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</si>
  <si>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</si>
  <si>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</si>
  <si>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</si>
  <si>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</si>
  <si>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</si>
  <si>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</si>
  <si>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</si>
  <si>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</si>
  <si>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</si>
  <si>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</si>
  <si>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</si>
  <si>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</si>
  <si>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</si>
  <si>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</si>
  <si>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</si>
  <si>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</si>
  <si>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</si>
  <si>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</si>
  <si>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</si>
  <si>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</si>
  <si>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</si>
  <si>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</si>
  <si>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</si>
  <si>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</si>
  <si>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</si>
  <si>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</si>
  <si>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</si>
  <si>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</si>
  <si>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</si>
  <si>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</si>
  <si>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</si>
  <si>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</si>
  <si>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</si>
  <si>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</si>
  <si>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</si>
  <si>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</si>
  <si>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</si>
  <si>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</si>
  <si>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</si>
  <si>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</si>
  <si>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</si>
  <si>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</si>
  <si>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</si>
  <si>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</si>
  <si>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</si>
  <si>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</si>
  <si>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</si>
  <si>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</si>
  <si>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</si>
  <si>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</si>
  <si>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</si>
  <si>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</si>
  <si>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</si>
  <si>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</si>
  <si>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</si>
  <si>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</si>
  <si>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</si>
  <si>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</si>
  <si>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</si>
  <si>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</si>
  <si>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</si>
  <si>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</si>
  <si>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</si>
  <si>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</si>
  <si>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</si>
  <si>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</si>
  <si>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</si>
  <si>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</si>
  <si>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</si>
  <si>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</si>
  <si>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</si>
  <si>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</si>
  <si>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</si>
  <si>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</si>
  <si>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</si>
  <si>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</si>
  <si>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</si>
  <si>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</si>
  <si>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</si>
  <si>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</si>
  <si>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</si>
  <si>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</si>
  <si>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</si>
  <si>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</si>
  <si>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</si>
  <si>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</si>
  <si>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</si>
  <si>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</si>
  <si>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</si>
  <si>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</si>
  <si>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</si>
  <si>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</si>
  <si>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</si>
  <si>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</si>
  <si>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</si>
  <si>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</si>
  <si>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</si>
  <si>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</si>
  <si>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</si>
  <si>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</si>
  <si>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</si>
  <si>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</si>
  <si>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</si>
  <si>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</si>
  <si>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</si>
  <si>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</si>
  <si>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</si>
  <si>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</si>
  <si>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</si>
  <si>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</si>
  <si>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</si>
  <si>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</si>
  <si>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</si>
  <si>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</si>
  <si>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</si>
  <si>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</si>
  <si>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</si>
  <si>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</si>
  <si>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</si>
  <si>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</si>
  <si>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</si>
  <si>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</si>
  <si>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</si>
  <si>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</si>
  <si>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</si>
  <si>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</si>
  <si>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</si>
  <si>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</si>
  <si>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</si>
  <si>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</si>
  <si>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</si>
  <si>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</si>
  <si>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</si>
  <si>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</si>
  <si>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</si>
  <si>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</si>
  <si>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</si>
  <si>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</si>
  <si>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</si>
  <si>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</si>
  <si>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</si>
  <si>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</si>
  <si>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</si>
  <si>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</si>
  <si>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</si>
  <si>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</si>
  <si>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</si>
  <si>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</si>
  <si>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</si>
  <si>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</si>
  <si>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</si>
  <si>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</si>
  <si>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</si>
  <si>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</si>
  <si>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</si>
  <si>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</si>
  <si>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</si>
  <si>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</si>
  <si>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</si>
  <si>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</si>
  <si>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</si>
  <si>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</si>
  <si>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</si>
  <si>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</si>
  <si>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</si>
  <si>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</si>
  <si>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</si>
  <si>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</si>
  <si>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</si>
  <si>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</si>
  <si>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</si>
  <si>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</si>
  <si>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</si>
  <si>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</si>
  <si>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</si>
  <si>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</si>
  <si>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</si>
  <si>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</si>
  <si>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</si>
  <si>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</si>
  <si>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</si>
  <si>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</si>
  <si>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</si>
  <si>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</si>
  <si>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</si>
  <si>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</si>
  <si>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</si>
  <si>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</si>
  <si>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</si>
  <si>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</si>
  <si>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</si>
  <si>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</si>
  <si>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</si>
  <si>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</si>
  <si>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</si>
  <si>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</si>
  <si>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</si>
  <si>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</si>
  <si>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</si>
  <si>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</si>
  <si>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</si>
  <si>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</si>
  <si>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</si>
  <si>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</si>
  <si>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</si>
  <si>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</si>
  <si>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</si>
  <si>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</si>
  <si>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</si>
  <si>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</si>
  <si>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</si>
  <si>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</si>
  <si>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</si>
  <si>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</si>
  <si>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</si>
  <si>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</si>
  <si>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</si>
  <si>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</si>
  <si>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</si>
  <si>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</si>
  <si>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</si>
  <si>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</si>
  <si>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</si>
  <si>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</si>
  <si>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</si>
  <si>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</si>
  <si>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</si>
  <si>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</si>
  <si>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</si>
  <si>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</si>
  <si>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</si>
  <si>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</si>
  <si>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</si>
  <si>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</si>
  <si>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</si>
  <si>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</si>
  <si>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</si>
  <si>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</si>
  <si>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</si>
  <si>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</si>
  <si>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</si>
  <si>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</si>
  <si>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</si>
  <si>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</si>
  <si>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</si>
  <si>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</si>
  <si>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</si>
  <si>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</si>
  <si>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</si>
  <si>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</si>
  <si>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</si>
  <si>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</si>
  <si>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</si>
  <si>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</si>
  <si>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</si>
  <si>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</si>
  <si>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</si>
  <si>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</si>
  <si>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</si>
  <si>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</si>
  <si>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</si>
  <si>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</si>
  <si>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</si>
  <si>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</si>
  <si>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</si>
  <si>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</si>
  <si>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</si>
  <si>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</si>
  <si>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</si>
  <si>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</si>
  <si>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</si>
  <si>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</si>
  <si>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</si>
  <si>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</si>
  <si>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</si>
  <si>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</si>
  <si>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</si>
  <si>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</si>
  <si>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</si>
  <si>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</si>
  <si>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</si>
  <si>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</si>
  <si>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</si>
  <si>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</si>
  <si>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</si>
  <si>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</si>
  <si>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</si>
  <si>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</si>
  <si>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</si>
  <si>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</si>
  <si>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</si>
  <si>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</si>
  <si>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</si>
  <si>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</si>
  <si>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</si>
  <si>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</si>
  <si>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</si>
  <si>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</si>
  <si>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</si>
  <si>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</si>
  <si>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</si>
  <si>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</si>
  <si>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</si>
  <si>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</si>
  <si>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</si>
  <si>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</si>
  <si>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</si>
  <si>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</si>
  <si>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</si>
  <si>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</si>
  <si>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</si>
  <si>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</si>
  <si>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</si>
  <si>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</si>
  <si>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</si>
  <si>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</si>
  <si>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Date Ended Conversion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</si>
  <si>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</si>
  <si>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</si>
  <si>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</si>
  <si>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</si>
  <si>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</si>
  <si>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</si>
  <si>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</si>
  <si>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</si>
  <si>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</si>
  <si>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</si>
  <si>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</si>
  <si>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</si>
  <si>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</si>
  <si>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</si>
  <si>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</si>
  <si>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</si>
  <si>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</si>
  <si>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</si>
  <si>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</si>
  <si>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</si>
  <si>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</si>
  <si>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</si>
  <si>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</si>
  <si>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</si>
  <si>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</si>
  <si>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</si>
  <si>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</si>
  <si>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</si>
  <si>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</si>
  <si>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</si>
  <si>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</si>
  <si>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</si>
  <si>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</si>
  <si>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</si>
  <si>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</si>
  <si>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</si>
  <si>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</si>
  <si>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</si>
  <si>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</si>
  <si>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</si>
  <si>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Bahamas (the)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</si>
  <si>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</si>
  <si>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</si>
  <si>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</si>
  <si>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</si>
  <si>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</si>
  <si>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</si>
  <si>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</si>
  <si>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</si>
  <si>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</si>
  <si>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</si>
  <si>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</si>
  <si>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</si>
  <si>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</si>
  <si>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</si>
  <si>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</si>
  <si>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</si>
  <si>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</si>
  <si>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</si>
  <si>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</si>
  <si>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</si>
  <si>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</si>
  <si>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</si>
  <si>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</si>
  <si>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</si>
  <si>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</si>
  <si>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</si>
  <si>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</si>
  <si>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</si>
  <si>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</si>
  <si>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</si>
  <si>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</si>
  <si>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</si>
  <si>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</si>
  <si>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</si>
  <si>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</si>
  <si>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</si>
  <si>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</si>
  <si>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</si>
  <si>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</si>
  <si>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</si>
  <si>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</si>
  <si>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</si>
  <si>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</si>
  <si>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</si>
  <si>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</t>
  </si>
  <si>
    <t>BRA</t>
  </si>
  <si>
    <t>British Indian Ocean Territory (the)</t>
  </si>
  <si>
    <t>IO</t>
  </si>
  <si>
    <t>IOT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</si>
  <si>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</si>
  <si>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</si>
  <si>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</si>
  <si>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</si>
  <si>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</si>
  <si>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</si>
  <si>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</si>
  <si>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</si>
  <si>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</si>
  <si>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</si>
  <si>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</si>
  <si>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</si>
  <si>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</si>
  <si>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</si>
  <si>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</si>
  <si>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</si>
  <si>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</si>
  <si>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</si>
  <si>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</si>
  <si>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</si>
  <si>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</si>
  <si>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</si>
  <si>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</si>
  <si>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Cayman Islands (the)</t>
  </si>
  <si>
    <t>KY</t>
  </si>
  <si>
    <t>CYM</t>
  </si>
  <si>
    <t>Central African Republic (the)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</si>
  <si>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</si>
  <si>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</si>
  <si>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</si>
  <si>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</si>
  <si>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</si>
  <si>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</si>
  <si>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</si>
  <si>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</si>
  <si>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</si>
  <si>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</si>
  <si>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</si>
  <si>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Christmas Island</t>
  </si>
  <si>
    <t>CX</t>
  </si>
  <si>
    <t>CXR</t>
  </si>
  <si>
    <t>Cocos (Keeling) Islands (the)</t>
  </si>
  <si>
    <t>CC</t>
  </si>
  <si>
    <t>CCK</t>
  </si>
  <si>
    <t>Colombia</t>
  </si>
  <si>
    <t>CO</t>
  </si>
  <si>
    <t>COL</t>
  </si>
  <si>
    <t>Comoros (the)</t>
  </si>
  <si>
    <t>KM</t>
  </si>
  <si>
    <t>COM</t>
  </si>
  <si>
    <t>Congo (the Democratic Republic of the)</t>
  </si>
  <si>
    <t>CD</t>
  </si>
  <si>
    <t>COD</t>
  </si>
  <si>
    <t>Congo (the)</t>
  </si>
  <si>
    <t>CG</t>
  </si>
  <si>
    <t>COG</t>
  </si>
  <si>
    <t>Cook Islands (the)</t>
  </si>
  <si>
    <t>CK</t>
  </si>
  <si>
    <t>COK</t>
  </si>
  <si>
    <t>Costa Rica</t>
  </si>
  <si>
    <t>CR</t>
  </si>
  <si>
    <t>CRI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</si>
  <si>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</si>
  <si>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</si>
  <si>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</si>
  <si>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</si>
  <si>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</si>
  <si>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</si>
  <si>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</si>
  <si>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</si>
  <si>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</si>
  <si>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</si>
  <si>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</si>
  <si>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</si>
  <si>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</si>
  <si>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</si>
  <si>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</si>
  <si>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</si>
  <si>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</si>
  <si>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</si>
  <si>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</si>
  <si>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</si>
  <si>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</si>
  <si>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</si>
  <si>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</si>
  <si>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</si>
  <si>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</si>
  <si>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</si>
  <si>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Dominican Republic (the)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</si>
  <si>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</si>
  <si>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</si>
  <si>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</si>
  <si>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</si>
  <si>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</si>
  <si>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</si>
  <si>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</si>
  <si>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</si>
  <si>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</si>
  <si>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</si>
  <si>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</si>
  <si>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</si>
  <si>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</si>
  <si>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</si>
  <si>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</si>
  <si>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</si>
  <si>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</si>
  <si>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</si>
  <si>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</si>
  <si>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</si>
  <si>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</si>
  <si>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</si>
  <si>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</si>
  <si>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</si>
  <si>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</si>
  <si>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</si>
  <si>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 Islands (the) [Malvinas]</t>
  </si>
  <si>
    <t>FK</t>
  </si>
  <si>
    <t>FLK</t>
  </si>
  <si>
    <t>Faroe Islands (the)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</si>
  <si>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</si>
  <si>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</si>
  <si>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</si>
  <si>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</si>
  <si>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</si>
  <si>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</si>
  <si>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</si>
  <si>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</si>
  <si>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</si>
  <si>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</si>
  <si>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</si>
  <si>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</si>
  <si>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</si>
  <si>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</si>
  <si>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</si>
  <si>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</si>
  <si>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French Southern Territories (the)</t>
  </si>
  <si>
    <t>TF</t>
  </si>
  <si>
    <t>ATF</t>
  </si>
  <si>
    <t>Gabon</t>
  </si>
  <si>
    <t>GA</t>
  </si>
  <si>
    <t>GAB</t>
  </si>
  <si>
    <t>Gambia (the)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</si>
  <si>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</si>
  <si>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</si>
  <si>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</si>
  <si>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</si>
  <si>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</si>
  <si>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</si>
  <si>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</si>
  <si>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</si>
  <si>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</si>
  <si>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</si>
  <si>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</si>
  <si>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</si>
  <si>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</si>
  <si>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</si>
  <si>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</si>
  <si>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</si>
  <si>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</si>
  <si>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</si>
  <si>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</si>
  <si>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</si>
  <si>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</si>
  <si>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</si>
  <si>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</si>
  <si>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</si>
  <si>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</si>
  <si>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</si>
  <si>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</si>
  <si>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</si>
  <si>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</si>
  <si>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</si>
  <si>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</si>
  <si>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</si>
  <si>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</si>
  <si>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</si>
  <si>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</si>
  <si>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</si>
  <si>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</si>
  <si>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</si>
  <si>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</si>
  <si>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</si>
  <si>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</si>
  <si>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</si>
  <si>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</si>
  <si>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</si>
  <si>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</si>
  <si>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</si>
  <si>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</si>
  <si>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</si>
  <si>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</si>
  <si>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Holy See (the)</t>
  </si>
  <si>
    <t>VA</t>
  </si>
  <si>
    <t>VAT</t>
  </si>
  <si>
    <t>Honduras</t>
  </si>
  <si>
    <t>HN</t>
  </si>
  <si>
    <t>HND</t>
  </si>
  <si>
    <t>Hong Kong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</si>
  <si>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</si>
  <si>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</si>
  <si>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</si>
  <si>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</si>
  <si>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</si>
  <si>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</si>
  <si>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</si>
  <si>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</si>
  <si>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</si>
  <si>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</si>
  <si>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</si>
  <si>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</si>
  <si>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</si>
  <si>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</si>
  <si>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</si>
  <si>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</si>
  <si>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</si>
  <si>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</si>
  <si>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</si>
  <si>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</si>
  <si>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</si>
  <si>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</si>
  <si>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</si>
  <si>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</si>
  <si>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</si>
  <si>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</si>
  <si>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</si>
  <si>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</si>
  <si>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</si>
  <si>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</si>
  <si>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</si>
  <si>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</si>
  <si>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</si>
  <si>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</si>
  <si>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</si>
  <si>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</si>
  <si>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</si>
  <si>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</si>
  <si>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</si>
  <si>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</si>
  <si>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</si>
  <si>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</si>
  <si>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</si>
  <si>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</si>
  <si>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</si>
  <si>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</si>
  <si>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</si>
  <si>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</si>
  <si>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</si>
  <si>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</si>
  <si>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 (the Democratic People's Republic of)</t>
  </si>
  <si>
    <t>KP</t>
  </si>
  <si>
    <t>PRK</t>
  </si>
  <si>
    <t>Korea (the Republic of)</t>
  </si>
  <si>
    <t>KR</t>
  </si>
  <si>
    <t>KOR</t>
  </si>
  <si>
    <t>Kuwait</t>
  </si>
  <si>
    <t>KW</t>
  </si>
  <si>
    <t>KWT</t>
  </si>
  <si>
    <t>Kyrgyzstan</t>
  </si>
  <si>
    <t>KG</t>
  </si>
  <si>
    <t>KGZ</t>
  </si>
  <si>
    <t>Lao People's Democratic Republic (the)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</si>
  <si>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</si>
  <si>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</si>
  <si>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</si>
  <si>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</si>
  <si>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</si>
  <si>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</si>
  <si>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</si>
  <si>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</si>
  <si>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</si>
  <si>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</si>
  <si>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</si>
  <si>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</si>
  <si>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</si>
  <si>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</si>
  <si>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</si>
  <si>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</si>
  <si>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</si>
  <si>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</si>
  <si>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</si>
  <si>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</si>
  <si>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</si>
  <si>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</si>
  <si>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</si>
  <si>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</si>
  <si>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</si>
  <si>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</si>
  <si>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</si>
  <si>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</si>
  <si>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</si>
  <si>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</si>
  <si>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</si>
  <si>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</si>
  <si>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</si>
  <si>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</si>
  <si>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</si>
  <si>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</si>
  <si>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</si>
  <si>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</si>
  <si>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</si>
  <si>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</si>
  <si>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</si>
  <si>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</si>
  <si>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</si>
  <si>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</si>
  <si>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</si>
  <si>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</si>
  <si>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 (the)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</si>
  <si>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</si>
  <si>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</si>
  <si>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</si>
  <si>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</si>
  <si>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</si>
  <si>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</si>
  <si>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</si>
  <si>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</si>
  <si>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</si>
  <si>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</si>
  <si>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</si>
  <si>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</si>
  <si>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</si>
  <si>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</si>
  <si>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</si>
  <si>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</si>
  <si>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Micronesia (Federated States of)</t>
  </si>
  <si>
    <t>FM</t>
  </si>
  <si>
    <t>FSM</t>
  </si>
  <si>
    <t>Moldova (the Republic of)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</si>
  <si>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</si>
  <si>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</si>
  <si>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</si>
  <si>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</si>
  <si>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</si>
  <si>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</si>
  <si>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</si>
  <si>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</si>
  <si>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</si>
  <si>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</si>
  <si>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</si>
  <si>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</si>
  <si>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</si>
  <si>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</si>
  <si>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</si>
  <si>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</si>
  <si>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</si>
  <si>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</si>
  <si>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</si>
  <si>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</si>
  <si>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</si>
  <si>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</si>
  <si>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</si>
  <si>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</si>
  <si>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</si>
  <si>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</si>
  <si>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</si>
  <si>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</si>
  <si>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</si>
  <si>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</si>
  <si>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</si>
  <si>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</si>
  <si>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(the)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</si>
  <si>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</si>
  <si>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</si>
  <si>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</si>
  <si>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</si>
  <si>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</si>
  <si>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</si>
  <si>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</si>
  <si>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</si>
  <si>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</si>
  <si>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Niger (the)</t>
  </si>
  <si>
    <t>NE</t>
  </si>
  <si>
    <t>NER</t>
  </si>
  <si>
    <t>Nigeria</t>
  </si>
  <si>
    <t>NG</t>
  </si>
  <si>
    <t>NGA</t>
  </si>
  <si>
    <t>Niue</t>
  </si>
  <si>
    <t>NU</t>
  </si>
  <si>
    <t>NIU</t>
  </si>
  <si>
    <t>Norfolk Island</t>
  </si>
  <si>
    <t>NF</t>
  </si>
  <si>
    <t>NFK</t>
  </si>
  <si>
    <t>Northern Mariana Islands (the)</t>
  </si>
  <si>
    <t>MP</t>
  </si>
  <si>
    <t>MNP</t>
  </si>
  <si>
    <t>Norway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</si>
  <si>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</si>
  <si>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</si>
  <si>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</si>
  <si>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</si>
  <si>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</si>
  <si>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</si>
  <si>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</si>
  <si>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</si>
  <si>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</si>
  <si>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</si>
  <si>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</si>
  <si>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</si>
  <si>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</si>
  <si>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</si>
  <si>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</si>
  <si>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</si>
  <si>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</si>
  <si>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</si>
  <si>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</si>
  <si>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</si>
  <si>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</si>
  <si>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</si>
  <si>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</si>
  <si>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</si>
  <si>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</si>
  <si>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 (the)</t>
  </si>
  <si>
    <t>PH</t>
  </si>
  <si>
    <t>PHL</t>
  </si>
  <si>
    <t>Pitcairn</t>
  </si>
  <si>
    <t>PN</t>
  </si>
  <si>
    <t>PCN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</si>
  <si>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</si>
  <si>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</si>
  <si>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</si>
  <si>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</si>
  <si>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</si>
  <si>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</si>
  <si>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</si>
  <si>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</si>
  <si>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</si>
  <si>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</si>
  <si>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</si>
  <si>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</si>
  <si>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</si>
  <si>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</si>
  <si>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</si>
  <si>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</si>
  <si>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</t>
  </si>
  <si>
    <t>ROU</t>
  </si>
  <si>
    <t>Russian Federation (the)</t>
  </si>
  <si>
    <t>RU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</si>
  <si>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</si>
  <si>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</si>
  <si>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</si>
  <si>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</si>
  <si>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</si>
  <si>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</si>
  <si>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</si>
  <si>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</si>
  <si>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</si>
  <si>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</si>
  <si>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</si>
  <si>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</si>
  <si>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</si>
  <si>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</si>
  <si>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</si>
  <si>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</si>
  <si>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</si>
  <si>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</si>
  <si>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</si>
  <si>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</si>
  <si>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</si>
  <si>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</si>
  <si>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</si>
  <si>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</si>
  <si>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</si>
  <si>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</si>
  <si>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</si>
  <si>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</si>
  <si>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</si>
  <si>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</si>
  <si>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</si>
  <si>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</si>
  <si>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</si>
  <si>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</si>
  <si>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</si>
  <si>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</si>
  <si>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</si>
  <si>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</si>
  <si>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</si>
  <si>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</si>
  <si>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</si>
  <si>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</si>
  <si>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</si>
  <si>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</si>
  <si>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</si>
  <si>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</si>
  <si>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</si>
  <si>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</si>
  <si>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</si>
  <si>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</si>
  <si>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</si>
  <si>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</si>
  <si>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</si>
  <si>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</si>
  <si>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</si>
  <si>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</si>
  <si>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</si>
  <si>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</si>
  <si>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</si>
  <si>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</si>
  <si>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</si>
  <si>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</si>
  <si>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</si>
  <si>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</si>
  <si>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</si>
  <si>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</si>
  <si>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</si>
  <si>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</si>
  <si>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</si>
  <si>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</si>
  <si>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</si>
  <si>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</si>
  <si>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</si>
  <si>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</si>
  <si>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</si>
  <si>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</si>
  <si>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</si>
  <si>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</si>
  <si>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</si>
  <si>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</si>
  <si>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</si>
  <si>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</si>
  <si>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</si>
  <si>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Sudan (the)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</si>
  <si>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</si>
  <si>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</si>
  <si>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</si>
  <si>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</si>
  <si>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</si>
  <si>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</si>
  <si>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</si>
  <si>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</si>
  <si>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</si>
  <si>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</si>
  <si>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</si>
  <si>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</si>
  <si>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</si>
  <si>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</si>
  <si>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</si>
  <si>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</si>
  <si>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</si>
  <si>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</si>
  <si>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</si>
  <si>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</si>
  <si>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</si>
  <si>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</si>
  <si>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</si>
  <si>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</si>
  <si>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</si>
  <si>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</si>
  <si>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</si>
  <si>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</si>
  <si>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</si>
  <si>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</si>
  <si>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</si>
  <si>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</si>
  <si>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</si>
  <si>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</si>
  <si>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</si>
  <si>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</si>
  <si>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</si>
  <si>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</si>
  <si>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</si>
  <si>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</si>
  <si>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</si>
  <si>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</si>
  <si>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</si>
  <si>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</si>
  <si>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</si>
  <si>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</si>
  <si>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</si>
  <si>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</si>
  <si>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</si>
  <si>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</si>
  <si>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</si>
  <si>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 (the)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</si>
  <si>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</si>
  <si>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</si>
  <si>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</si>
  <si>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</si>
  <si>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</si>
  <si>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</si>
  <si>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</si>
  <si>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</si>
  <si>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</si>
  <si>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</si>
  <si>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</si>
  <si>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 (the)</t>
  </si>
  <si>
    <t>AE</t>
  </si>
  <si>
    <t>ARE</t>
  </si>
  <si>
    <t>United Kingdom of Great Britain and Northern Ireland (the)</t>
  </si>
  <si>
    <t>GBR</t>
  </si>
  <si>
    <t>United States Minor Outlying Islands (the)</t>
  </si>
  <si>
    <t>UM</t>
  </si>
  <si>
    <t>UMI</t>
  </si>
  <si>
    <t>United States of America (the)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</si>
  <si>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</si>
  <si>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</si>
  <si>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</si>
  <si>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</si>
  <si>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</si>
  <si>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</si>
  <si>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</si>
  <si>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</si>
  <si>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</si>
  <si>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</si>
  <si>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</si>
  <si>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</si>
  <si>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</si>
  <si>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</si>
  <si>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</si>
  <si>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</si>
  <si>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</si>
  <si>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</si>
  <si>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</si>
  <si>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</si>
  <si>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</si>
  <si>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</si>
  <si>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</si>
  <si>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</si>
  <si>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</si>
  <si>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</si>
  <si>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</si>
  <si>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</si>
  <si>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</si>
  <si>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</si>
  <si>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</si>
  <si>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</si>
  <si>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</si>
  <si>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</si>
  <si>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</si>
  <si>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</si>
  <si>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</si>
  <si>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</si>
  <si>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</si>
  <si>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>ALA</t>
  </si>
  <si>
    <t>Country</t>
  </si>
  <si>
    <t>Two_Dig</t>
  </si>
  <si>
    <t>Three_Dig</t>
  </si>
  <si>
    <t>NUM</t>
  </si>
  <si>
    <t>Country_NAME</t>
  </si>
  <si>
    <t>Percent of Data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</si>
  <si>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</si>
  <si>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</si>
  <si>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</si>
  <si>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</si>
  <si>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</si>
  <si>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</si>
  <si>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</si>
  <si>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Less than 1000</t>
  </si>
  <si>
    <t>1000 to 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</si>
  <si>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</si>
  <si>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</si>
  <si>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</si>
  <si>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</si>
  <si>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</si>
  <si>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</si>
  <si>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</si>
  <si>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Range</t>
  </si>
  <si>
    <t>5000 to 9999</t>
  </si>
  <si>
    <t>10000 to 14999</t>
  </si>
  <si>
    <t>Percentage Canceled</t>
  </si>
  <si>
    <t>Successful_Mean_Backers</t>
  </si>
  <si>
    <t>Successful_Median_Backers</t>
  </si>
  <si>
    <t>Successful_Min_Backers</t>
  </si>
  <si>
    <t>Successful_Max_Backers</t>
  </si>
  <si>
    <t>Successful_Var_Backers</t>
  </si>
  <si>
    <t>Successful_STD_Backers</t>
  </si>
  <si>
    <t>Failed_Mean_Backers</t>
  </si>
  <si>
    <t>Failed_Median_Backers</t>
  </si>
  <si>
    <t>Failed_Min_Backers</t>
  </si>
  <si>
    <t>Failed_Max_Backers</t>
  </si>
  <si>
    <t>Failed_Var_Backers</t>
  </si>
  <si>
    <t>Failed_STD_Backers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</si>
</sst>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/d/yy;@"/>
    <numFmt numFmtId="168" formatCode="[$-409]mmmmm;@"/>
    <numFmt numFmtId="171" formatCode="[$-409]mmmm\ d\,\ yy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4E5969"/>
      <name val="Inherit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1" fillId="0" borderId="0" xfId="2" applyFont="1" applyAlignment="1">
      <alignment horizontal="center" vertical="center"/>
    </xf>
    <xf numFmtId="9" fontId="0" fillId="0" borderId="0" xfId="2" applyFont="1" applyAlignment="1">
      <alignment horizontal="center" vertic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68" fontId="0" fillId="0" borderId="0" xfId="0" applyNumberFormat="1"/>
    <xf numFmtId="171" fontId="1" fillId="0" borderId="0" xfId="0" applyNumberFormat="1" applyFont="1" applyAlignment="1">
      <alignment horizontal="center" wrapText="1"/>
    </xf>
    <xf numFmtId="171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3" fillId="2" borderId="1" xfId="0" applyFont="1" applyFill="1" applyBorder="1" applyAlignment="1">
      <alignment vertical="center" wrapText="1"/>
    </xf>
    <xf numFmtId="0" fontId="0" fillId="2" borderId="2" xfId="0" applyFill="1" applyBorder="1"/>
    <xf numFmtId="10" fontId="0" fillId="0" borderId="0" xfId="0" applyNumberFormat="1"/>
    <xf numFmtId="0" fontId="0" fillId="3" borderId="0" xfId="0" applyFill="1" applyAlignment="1">
      <alignment horizontal="left"/>
    </xf>
    <xf numFmtId="10" fontId="0" fillId="3" borderId="0" xfId="0" applyNumberFormat="1" applyFill="1"/>
    <xf numFmtId="0" fontId="0" fillId="4" borderId="0" xfId="0" applyFill="1" applyAlignment="1">
      <alignment horizontal="left"/>
    </xf>
    <xf numFmtId="10" fontId="0" fillId="4" borderId="0" xfId="0" applyNumberFormat="1" applyFill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 vertical="center" wrapText="1"/>
    </xf>
    <xf numFmtId="9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3" xfId="0" applyFont="1" applyBorder="1"/>
    <xf numFmtId="1" fontId="0" fillId="0" borderId="3" xfId="0" applyNumberFormat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39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numFmt numFmtId="30" formatCode="@"/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[StarterBook_HW_NLA.xlsx]Date_Pivot!PivotTable7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00-4B5B-8790-A2E1499C41A0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00-4B5B-8790-A2E1499C41A0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00-4B5B-8790-A2E1499C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227248"/>
        <c:axId val="1189897712"/>
      </c:lineChart>
      <c:catAx>
        <c:axId val="106422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97712"/>
        <c:crosses val="autoZero"/>
        <c:auto val="1"/>
        <c:lblAlgn val="ctr"/>
        <c:lblOffset val="100"/>
        <c:noMultiLvlLbl val="0"/>
      </c:catAx>
      <c:valAx>
        <c:axId val="11898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22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[StarterBook_HW_NLA.xlsx]Pivot_Stacked!PivotTable1</c:name>
    <c:fmtId val="5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Pivot_Stacked!$B$3:$B$4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Pivot_Stacked!$B$5:$B$46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1.4584346135148274E-2</c:v>
                </c:pt>
                <c:pt idx="3">
                  <c:v>4.1322314049586778E-3</c:v>
                </c:pt>
                <c:pt idx="4">
                  <c:v>0</c:v>
                </c:pt>
                <c:pt idx="5">
                  <c:v>0</c:v>
                </c:pt>
                <c:pt idx="6">
                  <c:v>2.4307243558580455E-2</c:v>
                </c:pt>
                <c:pt idx="7">
                  <c:v>0</c:v>
                </c:pt>
                <c:pt idx="8">
                  <c:v>0</c:v>
                </c:pt>
                <c:pt idx="9">
                  <c:v>4.8614487117160914E-3</c:v>
                </c:pt>
                <c:pt idx="10">
                  <c:v>4.8614487117160914E-3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4.3753038405444826E-3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2.4307243558580457E-3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9.7228974234321829E-3</c:v>
                </c:pt>
                <c:pt idx="29">
                  <c:v>0</c:v>
                </c:pt>
                <c:pt idx="30">
                  <c:v>5.8337384540593099E-3</c:v>
                </c:pt>
                <c:pt idx="31">
                  <c:v>0</c:v>
                </c:pt>
                <c:pt idx="32">
                  <c:v>4.8614487117160914E-3</c:v>
                </c:pt>
                <c:pt idx="33">
                  <c:v>4.8614487117160914E-3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0-40BF-ADC8-AA81C5A0E725}"/>
            </c:ext>
          </c:extLst>
        </c:ser>
        <c:ser>
          <c:idx val="1"/>
          <c:order val="1"/>
          <c:tx>
            <c:strRef>
              <c:f>Pivot_Stacked!$C$3:$C$4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Pivot_Stacked!$C$5:$C$46</c:f>
              <c:numCache>
                <c:formatCode>0.00%</c:formatCode>
                <c:ptCount val="41"/>
                <c:pt idx="0">
                  <c:v>8.5804569761789018E-2</c:v>
                </c:pt>
                <c:pt idx="1">
                  <c:v>0</c:v>
                </c:pt>
                <c:pt idx="2">
                  <c:v>2.9168692270296549E-2</c:v>
                </c:pt>
                <c:pt idx="3">
                  <c:v>1.9445794846864366E-2</c:v>
                </c:pt>
                <c:pt idx="4">
                  <c:v>0</c:v>
                </c:pt>
                <c:pt idx="5">
                  <c:v>1.3855128828390861E-2</c:v>
                </c:pt>
                <c:pt idx="6">
                  <c:v>1.4584346135148274E-2</c:v>
                </c:pt>
                <c:pt idx="7">
                  <c:v>4.8614487117160914E-3</c:v>
                </c:pt>
                <c:pt idx="8">
                  <c:v>0</c:v>
                </c:pt>
                <c:pt idx="9">
                  <c:v>2.9168692270296549E-2</c:v>
                </c:pt>
                <c:pt idx="10">
                  <c:v>1.4584346135148274E-2</c:v>
                </c:pt>
                <c:pt idx="11">
                  <c:v>2.4307243558580455E-2</c:v>
                </c:pt>
                <c:pt idx="12">
                  <c:v>2.4307243558580455E-2</c:v>
                </c:pt>
                <c:pt idx="13">
                  <c:v>1.9445794846864366E-2</c:v>
                </c:pt>
                <c:pt idx="14">
                  <c:v>0</c:v>
                </c:pt>
                <c:pt idx="15">
                  <c:v>9.7228974234321829E-3</c:v>
                </c:pt>
                <c:pt idx="16">
                  <c:v>1.4584346135148274E-2</c:v>
                </c:pt>
                <c:pt idx="17">
                  <c:v>4.8614487117160912E-4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1.1424404472532814E-2</c:v>
                </c:pt>
                <c:pt idx="22">
                  <c:v>0</c:v>
                </c:pt>
                <c:pt idx="23">
                  <c:v>9.7228974234321829E-3</c:v>
                </c:pt>
                <c:pt idx="24">
                  <c:v>0</c:v>
                </c:pt>
                <c:pt idx="25">
                  <c:v>9.7228974234321829E-3</c:v>
                </c:pt>
                <c:pt idx="26">
                  <c:v>0</c:v>
                </c:pt>
                <c:pt idx="27">
                  <c:v>9.7228974234321829E-3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4.8614487117160914E-3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4.8614487117160914E-3</c:v>
                </c:pt>
                <c:pt idx="36">
                  <c:v>2.6737967914438501E-3</c:v>
                </c:pt>
                <c:pt idx="37">
                  <c:v>4.8614487117160914E-3</c:v>
                </c:pt>
                <c:pt idx="38">
                  <c:v>0</c:v>
                </c:pt>
                <c:pt idx="39">
                  <c:v>4.8614487117160914E-3</c:v>
                </c:pt>
                <c:pt idx="40">
                  <c:v>4.8614487117160914E-3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0-40BF-ADC8-AA81C5A0E725}"/>
            </c:ext>
          </c:extLst>
        </c:ser>
        <c:ser>
          <c:idx val="2"/>
          <c:order val="2"/>
          <c:tx>
            <c:strRef>
              <c:f>Pivot_Stacked!$D$3:$D$4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Pivot_Stacked!$D$5:$D$46</c:f>
              <c:numCache>
                <c:formatCode>0.00%</c:formatCode>
                <c:ptCount val="41"/>
                <c:pt idx="0">
                  <c:v>4.6183762761302866E-3</c:v>
                </c:pt>
                <c:pt idx="1">
                  <c:v>0</c:v>
                </c:pt>
                <c:pt idx="2">
                  <c:v>0</c:v>
                </c:pt>
                <c:pt idx="3">
                  <c:v>1.2153621779290229E-3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4.8614487117160914E-3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1.4584346135148275E-3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0-40BF-ADC8-AA81C5A0E725}"/>
            </c:ext>
          </c:extLst>
        </c:ser>
        <c:ser>
          <c:idx val="3"/>
          <c:order val="3"/>
          <c:tx>
            <c:strRef>
              <c:f>Pivot_Stacked!$E$3:$E$4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Pivot_Stacked!$E$5:$E$46</c:f>
              <c:numCache>
                <c:formatCode>0.00%</c:formatCode>
                <c:ptCount val="41"/>
                <c:pt idx="0">
                  <c:v>0.16869227029654837</c:v>
                </c:pt>
                <c:pt idx="1">
                  <c:v>6.3198833252309183E-2</c:v>
                </c:pt>
                <c:pt idx="2">
                  <c:v>4.8614487117160914E-3</c:v>
                </c:pt>
                <c:pt idx="3">
                  <c:v>2.0661157024793389E-2</c:v>
                </c:pt>
                <c:pt idx="4">
                  <c:v>4.3753038405444825E-2</c:v>
                </c:pt>
                <c:pt idx="5">
                  <c:v>2.5036460865337871E-2</c:v>
                </c:pt>
                <c:pt idx="6">
                  <c:v>0</c:v>
                </c:pt>
                <c:pt idx="7">
                  <c:v>3.4030140982012638E-2</c:v>
                </c:pt>
                <c:pt idx="8">
                  <c:v>3.4030140982012638E-2</c:v>
                </c:pt>
                <c:pt idx="9">
                  <c:v>0</c:v>
                </c:pt>
                <c:pt idx="10">
                  <c:v>1.4584346135148274E-2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1.9445794846864366E-2</c:v>
                </c:pt>
                <c:pt idx="15">
                  <c:v>0</c:v>
                </c:pt>
                <c:pt idx="16">
                  <c:v>0</c:v>
                </c:pt>
                <c:pt idx="17">
                  <c:v>9.7228974234321829E-3</c:v>
                </c:pt>
                <c:pt idx="18">
                  <c:v>1.4584346135148274E-2</c:v>
                </c:pt>
                <c:pt idx="19">
                  <c:v>1.4584346135148274E-2</c:v>
                </c:pt>
                <c:pt idx="20">
                  <c:v>1.4584346135148274E-2</c:v>
                </c:pt>
                <c:pt idx="21">
                  <c:v>0</c:v>
                </c:pt>
                <c:pt idx="22">
                  <c:v>9.7228974234321829E-3</c:v>
                </c:pt>
                <c:pt idx="23">
                  <c:v>0</c:v>
                </c:pt>
                <c:pt idx="24">
                  <c:v>9.7228974234321829E-3</c:v>
                </c:pt>
                <c:pt idx="25">
                  <c:v>0</c:v>
                </c:pt>
                <c:pt idx="26">
                  <c:v>9.7228974234321829E-3</c:v>
                </c:pt>
                <c:pt idx="27">
                  <c:v>0</c:v>
                </c:pt>
                <c:pt idx="28">
                  <c:v>0</c:v>
                </c:pt>
                <c:pt idx="29">
                  <c:v>8.2644628099173556E-3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4.8614487117160914E-3</c:v>
                </c:pt>
                <c:pt idx="35">
                  <c:v>0</c:v>
                </c:pt>
                <c:pt idx="36">
                  <c:v>2.1876519202722413E-3</c:v>
                </c:pt>
                <c:pt idx="37">
                  <c:v>0</c:v>
                </c:pt>
                <c:pt idx="38">
                  <c:v>4.8614487117160914E-3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7-4848-9AAB-B1F17E089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3755759"/>
        <c:axId val="1589815071"/>
      </c:barChart>
      <c:catAx>
        <c:axId val="129375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815071"/>
        <c:crosses val="autoZero"/>
        <c:auto val="1"/>
        <c:lblAlgn val="ctr"/>
        <c:lblOffset val="100"/>
        <c:noMultiLvlLbl val="0"/>
      </c:catAx>
      <c:valAx>
        <c:axId val="158981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75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[StarterBook_HW_NLA.xlsx]Pivot_SuscCamp!PivotTable1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 States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Pivot_SuscCamp!$B$3:$B$4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Pivot_SuscCamp!$A$5:$A$14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Pivot_SuscCamp!$B$5:$B$14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6-4D85-9438-AF58C50AC010}"/>
            </c:ext>
          </c:extLst>
        </c:ser>
        <c:ser>
          <c:idx val="1"/>
          <c:order val="1"/>
          <c:tx>
            <c:strRef>
              <c:f>Pivot_SuscCamp!$C$3:$C$4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Pivot_SuscCamp!$A$5:$A$14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Pivot_SuscCamp!$C$5:$C$14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6-4D85-9438-AF58C50AC010}"/>
            </c:ext>
          </c:extLst>
        </c:ser>
        <c:ser>
          <c:idx val="2"/>
          <c:order val="2"/>
          <c:tx>
            <c:strRef>
              <c:f>Pivot_SuscCamp!$D$3:$D$4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Pivot_SuscCamp!$A$5:$A$14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Pivot_SuscCamp!$D$5:$D$14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6-4D85-9438-AF58C50AC010}"/>
            </c:ext>
          </c:extLst>
        </c:ser>
        <c:ser>
          <c:idx val="3"/>
          <c:order val="3"/>
          <c:tx>
            <c:strRef>
              <c:f>Pivot_SuscCamp!$E$3:$E$4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Pivot_SuscCamp!$A$5:$A$14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Pivot_SuscCamp!$E$5:$E$14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36-4D85-9438-AF58C50AC01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93755759"/>
        <c:axId val="1589815071"/>
      </c:barChart>
      <c:catAx>
        <c:axId val="12937557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815071"/>
        <c:crosses val="autoZero"/>
        <c:auto val="1"/>
        <c:lblAlgn val="ctr"/>
        <c:lblOffset val="100"/>
        <c:noMultiLvlLbl val="0"/>
      </c:catAx>
      <c:valAx>
        <c:axId val="158981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75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Bonus_Sheet!$B$15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Bonus_Sheet!$A$16:$A$26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Bonus_Sheet!$B$16:$B$26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0.2807017543859649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4-4A59-BA22-E277CD53FEFE}"/>
            </c:ext>
          </c:extLst>
        </c:ser>
        <c:ser>
          <c:idx val="1"/>
          <c:order val="1"/>
          <c:tx>
            <c:strRef>
              <c:f>Bonus_Sheet!$C$15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Bonus_Sheet!$A$16:$A$26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Bonus_Sheet!$C$16:$C$26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0.56140350877192979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4-4A59-BA22-E277CD53FEFE}"/>
            </c:ext>
          </c:extLst>
        </c:ser>
        <c:ser>
          <c:idx val="2"/>
          <c:order val="2"/>
          <c:tx>
            <c:strRef>
              <c:f>Bonus_Sheet!$D$15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Bonus_Sheet!$A$16:$A$26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Bonus_Sheet!$D$16:$D$26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0.15789473684210525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4-4A59-BA22-E277CD53F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029840"/>
        <c:axId val="436779344"/>
      </c:lineChart>
      <c:catAx>
        <c:axId val="11510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79344"/>
        <c:crosses val="autoZero"/>
        <c:auto val="1"/>
        <c:lblAlgn val="ctr"/>
        <c:lblOffset val="100"/>
        <c:noMultiLvlLbl val="0"/>
      </c:catAx>
      <c:valAx>
        <c:axId val="4367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0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15</xdr:row>
      <xdr:rowOff>161924</xdr:rowOff>
    </xdr:from>
    <xdr:to>
      <xdr:col>10</xdr:col>
      <xdr:colOff>298450</xdr:colOff>
      <xdr:row>33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9AE59-2E43-4DD0-AAD8-675C1E221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26</xdr:row>
      <xdr:rowOff>3174</xdr:rowOff>
    </xdr:from>
    <xdr:to>
      <xdr:col>15</xdr:col>
      <xdr:colOff>381000</xdr:colOff>
      <xdr:row>57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42446-E80B-40A9-A9AD-524BF5B9C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16</xdr:row>
      <xdr:rowOff>34924</xdr:rowOff>
    </xdr:from>
    <xdr:to>
      <xdr:col>12</xdr:col>
      <xdr:colOff>450850</xdr:colOff>
      <xdr:row>36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D70EC-57C8-49FB-B7AA-1D8CB923E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1152524</xdr:colOff>
      <xdr:row>28</xdr:row>
      <xdr:rowOff>22224</xdr:rowOff>
    </xdr:from>
    <xdr:to>
      <xdr:col>8</xdr:col>
      <xdr:colOff>260350</xdr:colOff>
      <xdr:row>55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014BF-0124-4AB5-915B-7E5A69AB9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am" refreshedDate="44134.654102430555" createdVersion="6" refreshedVersion="6" minRefreshableVersion="3" recordCount="4114" xr:uid="{D4F51952-F81A-461D-9171-5A3D4DDCB9D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of Total" numFmtId="0" formula="country /state" databaseField="0"/>
    <cacheField name="Country Percent" numFmtId="0" formula="state/country" databaseField="0"/>
    <cacheField name="Percent of Country" numFmtId="0" formula="state/4114" databaseField="0"/>
    <cacheField name="State Percent" numFmtId="0" formula="state /4114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am" refreshedDate="44136.539047685183" createdVersion="6" refreshedVersion="6" minRefreshableVersion="3" recordCount="4114" xr:uid="{1DA8E10B-93CA-460B-B46C-89F44BDFD254}">
  <cacheSource type="worksheet">
    <worksheetSource ref="A1:V4115" sheet="Dat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71">
      <sharedItems containsSemiMixedTypes="0" containsNonDate="0" containsDate="1" containsString="0" minDate="2009-05-17T03:55:13" maxDate="2017-03-15T15:30:07"/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Month" numFmtId="168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d v="2015-07-23T03:00:00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d v="2017-03-02T14:24:43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d v="2016-02-15T16:51:23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d v="2014-08-07T12:21:47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d v="2015-12-19T20:01:19"/>
    <x v="4"/>
    <x v="0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d v="2016-07-29T05:35:00"/>
    <x v="3"/>
    <x v="2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d v="2014-06-14T01:44:10"/>
    <x v="0"/>
    <x v="3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d v="2016-07-05T01:07:47"/>
    <x v="5"/>
    <x v="2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d v="2016-04-15T21:00:00"/>
    <x v="6"/>
    <x v="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d v="2016-04-17T02:29:04"/>
    <x v="7"/>
    <x v="2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d v="2014-06-25T01:37:59"/>
    <x v="5"/>
    <x v="3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d v="2016-08-22T03:00:00"/>
    <x v="3"/>
    <x v="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d v="2014-07-16T03:00:00"/>
    <x v="0"/>
    <x v="3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d v="2016-06-23T20:27:00"/>
    <x v="5"/>
    <x v="2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d v="2014-07-13T13:59:00"/>
    <x v="0"/>
    <x v="3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d v="2015-09-27T20:14:00"/>
    <x v="8"/>
    <x v="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d v="2014-06-16T05:30:00"/>
    <x v="5"/>
    <x v="3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d v="2014-11-04T18:33:42"/>
    <x v="9"/>
    <x v="3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d v="2014-09-17T13:00:56"/>
    <x v="10"/>
    <x v="3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d v="2015-07-20T19:35:34"/>
    <x v="0"/>
    <x v="0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d v="2015-09-13T18:11:52"/>
    <x v="3"/>
    <x v="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d v="2014-09-26T15:03:09"/>
    <x v="10"/>
    <x v="3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d v="2015-01-01T07:59:00"/>
    <x v="11"/>
    <x v="3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d v="2015-04-30T15:20:00"/>
    <x v="6"/>
    <x v="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d v="2015-09-15T19:39:00"/>
    <x v="10"/>
    <x v="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d v="2016-01-09T00:36:01"/>
    <x v="4"/>
    <x v="0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d v="2014-08-17T12:22:24"/>
    <x v="3"/>
    <x v="3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d v="2014-11-16T04:57:13"/>
    <x v="9"/>
    <x v="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d v="2015-12-16T23:08:04"/>
    <x v="4"/>
    <x v="0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d v="2014-07-22T16:09:28"/>
    <x v="0"/>
    <x v="3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d v="2014-08-21T07:01:55"/>
    <x v="3"/>
    <x v="3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d v="2016-01-25T19:00:34"/>
    <x v="1"/>
    <x v="2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d v="2016-05-13T03:59:00"/>
    <x v="6"/>
    <x v="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d v="2015-11-08T16:51:41"/>
    <x v="9"/>
    <x v="0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d v="2014-08-05T07:43:21"/>
    <x v="3"/>
    <x v="3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d v="2015-04-28T00:00:00"/>
    <x v="6"/>
    <x v="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d v="2015-04-04T06:22:05"/>
    <x v="7"/>
    <x v="0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d v="2015-02-27T16:37:59"/>
    <x v="1"/>
    <x v="0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d v="2013-05-11T01:22:24"/>
    <x v="6"/>
    <x v="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d v="2014-05-25T22:59:00"/>
    <x v="6"/>
    <x v="3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d v="2014-06-19T04:00:00"/>
    <x v="5"/>
    <x v="3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d v="2014-10-05T13:39:14"/>
    <x v="8"/>
    <x v="3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d v="2014-12-28T15:20:26"/>
    <x v="4"/>
    <x v="3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d v="2014-07-13T00:00:00"/>
    <x v="0"/>
    <x v="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d v="2014-10-07T02:22:17"/>
    <x v="10"/>
    <x v="3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d v="2016-04-27T14:58:27"/>
    <x v="7"/>
    <x v="2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d v="2015-12-15T23:09:34"/>
    <x v="4"/>
    <x v="0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d v="2014-12-19T20:40:07"/>
    <x v="9"/>
    <x v="3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d v="2015-03-01T12:00:00"/>
    <x v="1"/>
    <x v="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d v="2015-10-24T04:14:05"/>
    <x v="8"/>
    <x v="0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d v="2015-01-30T17:00:00"/>
    <x v="11"/>
    <x v="3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d v="2015-08-10T22:17:17"/>
    <x v="3"/>
    <x v="0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d v="2014-07-17T16:50:46"/>
    <x v="0"/>
    <x v="3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d v="2014-04-04T22:00:00"/>
    <x v="7"/>
    <x v="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d v="2015-12-25T17:07:01"/>
    <x v="4"/>
    <x v="0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d v="2016-05-27T23:15:16"/>
    <x v="5"/>
    <x v="2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d v="2015-06-08T16:00:00"/>
    <x v="5"/>
    <x v="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d v="2015-04-25T19:59:22"/>
    <x v="7"/>
    <x v="0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d v="2014-11-19T18:52:52"/>
    <x v="9"/>
    <x v="3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d v="2015-09-14T21:00:00"/>
    <x v="10"/>
    <x v="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d v="2014-03-23T00:00:00"/>
    <x v="7"/>
    <x v="3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d v="2013-06-06T19:32:37"/>
    <x v="5"/>
    <x v="4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d v="2013-03-03T19:11:18"/>
    <x v="2"/>
    <x v="4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d v="2013-12-28T04:59:00"/>
    <x v="11"/>
    <x v="4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d v="2013-07-08T00:26:21"/>
    <x v="0"/>
    <x v="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d v="2014-08-11T05:59:00"/>
    <x v="3"/>
    <x v="3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d v="2016-07-18T20:23:40"/>
    <x v="0"/>
    <x v="2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d v="2012-07-15T14:00:04"/>
    <x v="0"/>
    <x v="5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1-24T13:39:51"/>
    <d v="2014-02-23T13:39:51"/>
    <x v="1"/>
    <x v="3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d v="2011-10-02T06:59:00"/>
    <x v="10"/>
    <x v="6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d v="2011-09-04T21:30:45"/>
    <x v="3"/>
    <x v="6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d v="2012-05-28T06:30:57"/>
    <x v="7"/>
    <x v="5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d v="2012-11-15T00:00:00"/>
    <x v="9"/>
    <x v="5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d v="2011-05-03T03:59:00"/>
    <x v="2"/>
    <x v="6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d v="2016-01-21T11:41:35"/>
    <x v="11"/>
    <x v="0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d v="2013-04-23T05:01:12"/>
    <x v="7"/>
    <x v="4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d v="2011-12-27T17:35:58"/>
    <x v="9"/>
    <x v="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d v="2012-05-21T02:59:00"/>
    <x v="7"/>
    <x v="5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8-22T17:32:01"/>
    <d v="2016-09-01T17:32:01"/>
    <x v="10"/>
    <x v="2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d v="2014-04-25T18:38:13"/>
    <x v="7"/>
    <x v="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d v="2013-12-10T02:00:56"/>
    <x v="4"/>
    <x v="4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d v="2012-07-14T03:02:00"/>
    <x v="3"/>
    <x v="5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d v="2011-10-09T19:41:01"/>
    <x v="8"/>
    <x v="6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d v="2015-02-22T11:30:00"/>
    <x v="2"/>
    <x v="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d v="2011-05-15T18:11:26"/>
    <x v="6"/>
    <x v="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d v="2011-09-23T03:00:37"/>
    <x v="10"/>
    <x v="6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0-14T13:20:45"/>
    <d v="2015-12-27T14:20:45"/>
    <x v="9"/>
    <x v="0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d v="2010-06-03T01:41:00"/>
    <x v="5"/>
    <x v="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d v="2014-06-22T15:48:51"/>
    <x v="5"/>
    <x v="3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d v="2013-06-02T18:03:12"/>
    <x v="5"/>
    <x v="4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d v="2011-07-12T07:08:19"/>
    <x v="0"/>
    <x v="6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d v="2011-05-17T09:39:24"/>
    <x v="7"/>
    <x v="6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d v="2017-02-01T08:00:00"/>
    <x v="11"/>
    <x v="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d v="2012-07-03T21:00:00"/>
    <x v="0"/>
    <x v="5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d v="2014-04-07T17:13:42"/>
    <x v="7"/>
    <x v="3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d v="2012-02-26T00:07:21"/>
    <x v="1"/>
    <x v="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d v="2010-08-01T03:00:00"/>
    <x v="5"/>
    <x v="7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d v="2011-07-12T03:14:42"/>
    <x v="0"/>
    <x v="6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d v="2012-12-07T23:30:00"/>
    <x v="4"/>
    <x v="5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d v="2014-01-22T21:39:59"/>
    <x v="11"/>
    <x v="4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d v="2012-11-04T19:04:46"/>
    <x v="9"/>
    <x v="5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d v="2013-01-24T18:38:30"/>
    <x v="11"/>
    <x v="5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d v="2010-12-23T03:08:53"/>
    <x v="4"/>
    <x v="7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d v="2014-03-07T19:20:30"/>
    <x v="2"/>
    <x v="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d v="2011-04-03T01:00:00"/>
    <x v="7"/>
    <x v="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d v="2016-05-14T00:00:00"/>
    <x v="6"/>
    <x v="2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d v="2012-04-02T18:38:21"/>
    <x v="7"/>
    <x v="5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d v="2011-04-24T23:34:47"/>
    <x v="6"/>
    <x v="6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d v="2013-05-31T14:42:50"/>
    <x v="6"/>
    <x v="4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d v="2011-02-26T00:37:10"/>
    <x v="1"/>
    <x v="6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d v="2013-11-14T05:59:00"/>
    <x v="9"/>
    <x v="4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d v="2015-05-31T07:59:47"/>
    <x v="5"/>
    <x v="0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d v="2014-04-13T02:00:00"/>
    <x v="7"/>
    <x v="3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d v="2011-08-06T15:00:00"/>
    <x v="3"/>
    <x v="6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d v="2012-01-13T06:34:48"/>
    <x v="4"/>
    <x v="6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d v="2012-02-04T17:44:04"/>
    <x v="1"/>
    <x v="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d v="2011-04-08T10:55:55"/>
    <x v="2"/>
    <x v="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d v="2010-06-09T19:00:00"/>
    <x v="7"/>
    <x v="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d v="2011-07-29T01:17:16"/>
    <x v="0"/>
    <x v="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d v="2011-08-13T23:00:00"/>
    <x v="3"/>
    <x v="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09-03T01:11:47"/>
    <d v="2016-10-03T01:11:47"/>
    <x v="8"/>
    <x v="2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02T16:55:10"/>
    <d v="2015-04-18T10:16:00"/>
    <x v="6"/>
    <x v="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08-11T10:21:47"/>
    <d v="2016-10-10T10:21:47"/>
    <x v="10"/>
    <x v="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09-22T18:46:04"/>
    <d v="2014-10-28T22:00:00"/>
    <x v="8"/>
    <x v="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4-20T22:17:22"/>
    <d v="2015-05-15T22:17:22"/>
    <x v="6"/>
    <x v="0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6-12-05T23:51:20"/>
    <d v="2017-02-03T23:51:20"/>
    <x v="11"/>
    <x v="2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5-11T14:08:57"/>
    <d v="2015-06-11T02:00:00"/>
    <x v="5"/>
    <x v="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3-04T14:59:01"/>
    <d v="2015-04-03T13:59:01"/>
    <x v="7"/>
    <x v="0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09-15T05:28:13"/>
    <d v="2016-10-20T05:28:13"/>
    <x v="8"/>
    <x v="2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08-31T22:29:43"/>
    <d v="2014-10-30T22:29:43"/>
    <x v="10"/>
    <x v="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5-19T21:58:12"/>
    <d v="2014-06-16T20:16:00"/>
    <x v="5"/>
    <x v="3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d v="2016-06-20T20:06:01"/>
    <d v="2016-07-06T00:00:00"/>
    <x v="0"/>
    <x v="2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09-23T19:30:07"/>
    <d v="2014-11-07T20:30:07"/>
    <x v="8"/>
    <x v="3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01T19:23:04"/>
    <d v="2016-05-31T17:31:00"/>
    <x v="5"/>
    <x v="2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8-05T21:50:18"/>
    <d v="2015-09-04T17:00:00"/>
    <x v="10"/>
    <x v="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5-29T09:09:57"/>
    <d v="2014-07-01T19:00:00"/>
    <x v="5"/>
    <x v="3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4-02T09:50:34"/>
    <d v="2015-05-16T10:16:00"/>
    <x v="6"/>
    <x v="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08-23T13:46:33"/>
    <d v="2015-10-12T13:46:33"/>
    <x v="10"/>
    <x v="0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01T06:10:41"/>
    <d v="2015-08-01T04:59:00"/>
    <x v="3"/>
    <x v="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02T22:06:12"/>
    <d v="2015-07-12T22:06:12"/>
    <x v="3"/>
    <x v="0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2-18T04:45:32"/>
    <d v="2015-03-20T03:45:32"/>
    <x v="2"/>
    <x v="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4-16T03:40:23"/>
    <d v="2015-05-31T03:40:23"/>
    <x v="6"/>
    <x v="0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0-26T21:26:18"/>
    <d v="2014-11-16T22:26:18"/>
    <x v="9"/>
    <x v="3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7-08T01:32:22"/>
    <d v="2016-09-03T05:55:00"/>
    <x v="3"/>
    <x v="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2-12T18:17:52"/>
    <d v="2015-04-13T17:17:52"/>
    <x v="2"/>
    <x v="0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7-15T13:00:52"/>
    <d v="2015-08-11T13:00:52"/>
    <x v="3"/>
    <x v="0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6-11-19T00:23:18"/>
    <d v="2017-01-18T00:23:18"/>
    <x v="4"/>
    <x v="2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4-11-26T18:25:40"/>
    <d v="2015-01-08T18:18:00"/>
    <x v="4"/>
    <x v="3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1-28T06:45:36"/>
    <d v="2016-02-27T06:45:36"/>
    <x v="1"/>
    <x v="2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1-25T04:07:50"/>
    <d v="2014-12-25T08:00:00"/>
    <x v="4"/>
    <x v="3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3-27T03:53:02"/>
    <d v="2015-05-26T03:53:02"/>
    <x v="7"/>
    <x v="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4-19T13:13:11"/>
    <d v="2015-06-18T13:13:11"/>
    <x v="6"/>
    <x v="0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8-24T01:51:40"/>
    <d v="2014-09-23T01:51:40"/>
    <x v="10"/>
    <x v="3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0-21T14:04:04"/>
    <d v="2014-12-02T15:04:04"/>
    <x v="9"/>
    <x v="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4-21T13:08:15"/>
    <d v="2015-06-03T13:08:15"/>
    <x v="6"/>
    <x v="0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6-13T13:25:35"/>
    <d v="2015-07-23T13:25:35"/>
    <x v="0"/>
    <x v="0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6-04T02:59:56"/>
    <d v="2014-08-03T02:59:56"/>
    <x v="0"/>
    <x v="3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1-27T21:52:52"/>
    <d v="2016-02-26T21:52:52"/>
    <x v="1"/>
    <x v="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09-22T01:50:28"/>
    <d v="2014-10-22T01:50:28"/>
    <x v="8"/>
    <x v="3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5-24T10:25:45"/>
    <d v="2016-07-03T10:25:45"/>
    <x v="5"/>
    <x v="2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6-16T21:54:51"/>
    <d v="2015-08-15T21:54:51"/>
    <x v="0"/>
    <x v="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6-02T16:29:55"/>
    <d v="2014-07-02T16:29:55"/>
    <x v="0"/>
    <x v="3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7-15T03:02:36"/>
    <d v="2014-08-16T23:42:00"/>
    <x v="3"/>
    <x v="3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8-27T23:04:14"/>
    <d v="2015-10-01T00:00:00"/>
    <x v="10"/>
    <x v="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7-21T18:18:21"/>
    <d v="2014-09-19T18:18:21"/>
    <x v="3"/>
    <x v="3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5-12-13T15:48:44"/>
    <d v="2016-01-12T15:48:44"/>
    <x v="11"/>
    <x v="0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6-12-17T01:49:22"/>
    <d v="2017-01-16T01:49:22"/>
    <x v="11"/>
    <x v="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6-05T22:15:35"/>
    <d v="2015-08-04T22:15:35"/>
    <x v="0"/>
    <x v="0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2-17T20:02:50"/>
    <d v="2015-03-19T19:02:50"/>
    <x v="2"/>
    <x v="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09-18T12:07:39"/>
    <d v="2014-10-18T12:07:39"/>
    <x v="8"/>
    <x v="3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7-31T23:28:03"/>
    <d v="2015-08-30T05:28:00"/>
    <x v="3"/>
    <x v="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6-13T04:20:14"/>
    <d v="2016-08-12T04:20:14"/>
    <x v="0"/>
    <x v="2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2-12T09:28:43"/>
    <d v="2015-03-19T08:28:43"/>
    <x v="2"/>
    <x v="0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1-29T13:45:08"/>
    <d v="2015-02-28T13:45:08"/>
    <x v="1"/>
    <x v="0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3-09T18:12:56"/>
    <d v="2015-05-08T18:12:56"/>
    <x v="7"/>
    <x v="0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04T18:40:11"/>
    <d v="2014-08-29T18:40:11"/>
    <x v="10"/>
    <x v="3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7-06T19:46:39"/>
    <d v="2015-08-05T19:46:39"/>
    <x v="3"/>
    <x v="0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07T01:08:46"/>
    <d v="2015-03-24T00:08:46"/>
    <x v="7"/>
    <x v="0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0-27T22:55:45"/>
    <d v="2015-11-26T23:55:45"/>
    <x v="9"/>
    <x v="0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2-03T01:55:55"/>
    <d v="2016-03-04T01:55:55"/>
    <x v="2"/>
    <x v="2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3-04T23:47:23"/>
    <d v="2015-04-13T19:00:00"/>
    <x v="7"/>
    <x v="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5-23T17:48:15"/>
    <d v="2015-06-22T17:48:15"/>
    <x v="5"/>
    <x v="0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6-12-08T00:17:12"/>
    <d v="2017-01-07T00:17:12"/>
    <x v="11"/>
    <x v="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d v="2014-10-27T19:26:50"/>
    <d v="2014-11-26T20:26:50"/>
    <x v="9"/>
    <x v="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7-05T18:59:22"/>
    <d v="2014-09-01T03:59:00"/>
    <x v="3"/>
    <x v="3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d v="2016-07-19T21:52:19"/>
    <d v="2016-08-18T21:52:19"/>
    <x v="3"/>
    <x v="2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2-01T19:30:34"/>
    <d v="2017-03-03T20:00:00"/>
    <x v="2"/>
    <x v="1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6-27T05:37:37"/>
    <d v="2015-07-21T06:59:00"/>
    <x v="0"/>
    <x v="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8-06T04:23:35"/>
    <d v="2014-09-05T04:23:35"/>
    <x v="10"/>
    <x v="3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7-05T16:34:37"/>
    <d v="2016-09-03T16:34:37"/>
    <x v="3"/>
    <x v="2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d v="2016-06-06T15:37:26"/>
    <d v="2016-06-16T15:37:26"/>
    <x v="0"/>
    <x v="2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08-23T10:35:38"/>
    <d v="2015-10-02T10:35:38"/>
    <x v="10"/>
    <x v="0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09-17T19:00:32"/>
    <d v="2014-10-17T19:00:32"/>
    <x v="8"/>
    <x v="3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09-29T22:26:06"/>
    <d v="2014-11-28T23:26:06"/>
    <x v="8"/>
    <x v="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1-06T23:55:31"/>
    <d v="2016-03-06T23:55:31"/>
    <x v="1"/>
    <x v="2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5-11T16:05:32"/>
    <d v="2015-07-10T16:05:32"/>
    <x v="5"/>
    <x v="0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09-12T13:01:38"/>
    <d v="2015-10-10T21:00:00"/>
    <x v="8"/>
    <x v="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1-06T20:21:40"/>
    <d v="2017-02-17T21:00:00"/>
    <x v="1"/>
    <x v="1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09-05T09:12:02"/>
    <d v="2014-10-05T09:12:02"/>
    <x v="8"/>
    <x v="3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02T02:58:22"/>
    <d v="2016-09-01T02:58:22"/>
    <x v="10"/>
    <x v="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8-16T02:00:03"/>
    <d v="2014-09-15T02:00:03"/>
    <x v="10"/>
    <x v="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1-19T19:38:49"/>
    <d v="2015-02-08T19:38:49"/>
    <x v="1"/>
    <x v="0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09-08T22:16:04"/>
    <d v="2015-10-08T20:59:00"/>
    <x v="8"/>
    <x v="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4-11-30T20:21:04"/>
    <d v="2015-01-29T20:21:04"/>
    <x v="4"/>
    <x v="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7-05T14:00:03"/>
    <d v="2016-08-04T14:00:03"/>
    <x v="3"/>
    <x v="2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09-01T15:10:22"/>
    <d v="2015-10-06T15:10:22"/>
    <x v="8"/>
    <x v="0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7-16T00:06:23"/>
    <d v="2016-08-06T00:06:23"/>
    <x v="3"/>
    <x v="2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4-12-05T04:43:58"/>
    <d v="2015-01-04T04:43:58"/>
    <x v="11"/>
    <x v="3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1-16T08:52:47"/>
    <d v="2014-12-16T08:52:47"/>
    <x v="4"/>
    <x v="3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6-10T22:08:55"/>
    <d v="2015-07-10T22:08:55"/>
    <x v="0"/>
    <x v="0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02T01:33:12"/>
    <d v="2015-10-01T05:00:00"/>
    <x v="8"/>
    <x v="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8-20T03:50:17"/>
    <d v="2015-09-19T03:50:17"/>
    <x v="10"/>
    <x v="0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2-16T21:08:40"/>
    <d v="2016-04-16T20:08:40"/>
    <x v="2"/>
    <x v="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7-17T14:15:47"/>
    <d v="2015-08-16T14:06:41"/>
    <x v="3"/>
    <x v="0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1-05T15:22:29"/>
    <d v="2015-03-06T15:22:29"/>
    <x v="1"/>
    <x v="0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1-06T05:31:22"/>
    <d v="2016-02-17T23:59:00"/>
    <x v="1"/>
    <x v="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3-03T23:00:37"/>
    <d v="2015-04-22T22:00:37"/>
    <x v="7"/>
    <x v="0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d v="2014-11-27T15:22:29"/>
    <d v="2014-12-28T15:22:29"/>
    <x v="4"/>
    <x v="3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3-16T15:04:49"/>
    <d v="2015-05-15T15:04:49"/>
    <x v="7"/>
    <x v="0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2-29T07:50:25"/>
    <d v="2016-04-01T06:59:00"/>
    <x v="2"/>
    <x v="2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7-10T15:27:10"/>
    <d v="2015-08-20T20:06:00"/>
    <x v="3"/>
    <x v="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1-27T20:06:04"/>
    <d v="2015-03-28T19:06:04"/>
    <x v="1"/>
    <x v="0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1-27T18:28:38"/>
    <d v="2015-03-27T02:39:00"/>
    <x v="1"/>
    <x v="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4-22T01:09:10"/>
    <d v="2016-05-22T01:05:00"/>
    <x v="6"/>
    <x v="2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5-11T05:38:46"/>
    <d v="2015-07-10T05:38:46"/>
    <x v="5"/>
    <x v="0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3-09T23:04:14"/>
    <d v="2016-04-08T22:04:14"/>
    <x v="7"/>
    <x v="2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4-12T15:59:04"/>
    <d v="2015-05-31T09:29:00"/>
    <x v="6"/>
    <x v="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6-09T21:27:21"/>
    <d v="2015-07-09T21:27:21"/>
    <x v="0"/>
    <x v="0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4-02T16:28:25"/>
    <d v="2015-06-01T16:28:25"/>
    <x v="6"/>
    <x v="0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1-14T22:24:57"/>
    <d v="2016-02-13T22:24:57"/>
    <x v="1"/>
    <x v="2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5-05T18:39:11"/>
    <d v="2015-06-04T18:39:11"/>
    <x v="5"/>
    <x v="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5-12-03T23:00:51"/>
    <d v="2016-01-02T23:00:51"/>
    <x v="11"/>
    <x v="0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1-28T19:49:06"/>
    <d v="2015-02-27T19:49:06"/>
    <x v="1"/>
    <x v="0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8-30T21:52:52"/>
    <d v="2016-09-29T21:52:52"/>
    <x v="10"/>
    <x v="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5-12T00:50:59"/>
    <d v="2015-06-21T00:50:59"/>
    <x v="5"/>
    <x v="0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6-09T21:48:17"/>
    <d v="2015-07-09T21:48:17"/>
    <x v="0"/>
    <x v="0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5-11-13T02:01:39"/>
    <d v="2016-01-05T00:00:00"/>
    <x v="4"/>
    <x v="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d v="2016-01-08T13:51:09"/>
    <d v="2016-03-08T13:51:09"/>
    <x v="1"/>
    <x v="2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09T23:06:00"/>
    <d v="2016-12-30T09:00:00"/>
    <x v="11"/>
    <x v="2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0-20T02:38:50"/>
    <d v="2015-11-08T12:00:00"/>
    <x v="9"/>
    <x v="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d v="2013-05-05T17:00:11"/>
    <x v="7"/>
    <x v="4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d v="2014-12-21T16:45:04"/>
    <x v="4"/>
    <x v="3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d v="2011-12-20T11:49:50"/>
    <x v="4"/>
    <x v="6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d v="2014-02-22T01:08:24"/>
    <x v="1"/>
    <x v="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d v="2010-03-16T07:06:00"/>
    <x v="2"/>
    <x v="7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d v="2012-08-16T01:16:25"/>
    <x v="3"/>
    <x v="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d v="2010-12-18T09:43:25"/>
    <x v="9"/>
    <x v="7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09-09T14:30:14"/>
    <d v="2010-10-16T03:39:00"/>
    <x v="8"/>
    <x v="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d v="2012-01-07T18:35:09"/>
    <x v="4"/>
    <x v="6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d v="2010-08-22T17:40:00"/>
    <x v="0"/>
    <x v="7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d v="2013-06-06T13:34:51"/>
    <x v="5"/>
    <x v="4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d v="2012-05-16T19:00:00"/>
    <x v="6"/>
    <x v="5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d v="2010-06-01T03:59:00"/>
    <x v="7"/>
    <x v="7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d v="2012-02-15T15:37:15"/>
    <x v="1"/>
    <x v="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d v="2015-10-17T02:00:00"/>
    <x v="8"/>
    <x v="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d v="2011-03-16T11:38:02"/>
    <x v="2"/>
    <x v="6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d v="2013-03-16T18:27:47"/>
    <x v="2"/>
    <x v="4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d v="2016-05-19T15:02:42"/>
    <x v="6"/>
    <x v="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d v="2011-06-18T01:14:26"/>
    <x v="5"/>
    <x v="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d v="2015-04-08T17:42:49"/>
    <x v="7"/>
    <x v="0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d v="2010-07-17T09:59:00"/>
    <x v="0"/>
    <x v="7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d v="2012-06-07T14:55:00"/>
    <x v="6"/>
    <x v="5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d v="2011-02-26T05:57:08"/>
    <x v="1"/>
    <x v="6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8-28T22:54:54"/>
    <d v="2012-09-27T22:54:54"/>
    <x v="10"/>
    <x v="5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4-11T14:53:15"/>
    <d v="2012-05-11T14:53:15"/>
    <x v="6"/>
    <x v="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d v="2010-05-10T20:16:00"/>
    <x v="7"/>
    <x v="7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d v="2010-04-23T03:51:00"/>
    <x v="1"/>
    <x v="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d v="2014-06-25T10:51:39"/>
    <x v="5"/>
    <x v="3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d v="2011-11-07T04:39:38"/>
    <x v="8"/>
    <x v="6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d v="2017-02-22T04:43:42"/>
    <x v="1"/>
    <x v="1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d v="2011-05-25T04:00:00"/>
    <x v="6"/>
    <x v="6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d v="2014-01-02T08:00:00"/>
    <x v="11"/>
    <x v="4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d v="2010-04-28T18:49:00"/>
    <x v="2"/>
    <x v="7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d v="2011-07-03T11:57:46"/>
    <x v="0"/>
    <x v="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d v="2012-04-05T06:59:00"/>
    <x v="7"/>
    <x v="5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d v="2012-11-10T01:46:06"/>
    <x v="9"/>
    <x v="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d v="2012-04-28T00:57:54"/>
    <x v="2"/>
    <x v="5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d v="2015-05-23T21:23:39"/>
    <x v="6"/>
    <x v="0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d v="2012-10-12T00:58:59"/>
    <x v="8"/>
    <x v="5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d v="2017-02-27T02:01:00"/>
    <x v="1"/>
    <x v="1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d v="2014-05-30T14:10:35"/>
    <x v="6"/>
    <x v="3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d v="2009-08-10T19:26:00"/>
    <x v="5"/>
    <x v="8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d v="2010-02-22T22:00:00"/>
    <x v="1"/>
    <x v="7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d v="2011-06-01T04:59:00"/>
    <x v="5"/>
    <x v="6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d v="2012-01-21T17:43:00"/>
    <x v="11"/>
    <x v="6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d v="2013-09-19T18:08:48"/>
    <x v="10"/>
    <x v="4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d v="2013-03-25T18:35:24"/>
    <x v="2"/>
    <x v="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d v="2012-11-02T04:00:00"/>
    <x v="9"/>
    <x v="5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d v="2012-06-26T04:03:13"/>
    <x v="5"/>
    <x v="5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d v="2013-11-02T10:57:14"/>
    <x v="9"/>
    <x v="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d v="2011-02-02T07:59:00"/>
    <x v="11"/>
    <x v="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d v="2013-05-01T00:01:00"/>
    <x v="6"/>
    <x v="4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d v="2011-10-29T03:59:00"/>
    <x v="8"/>
    <x v="6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d v="2014-04-20T16:01:54"/>
    <x v="7"/>
    <x v="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6-14T02:01:34"/>
    <d v="2010-07-19T16:00:00"/>
    <x v="0"/>
    <x v="7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d v="2013-11-01T00:00:00"/>
    <x v="8"/>
    <x v="4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d v="2012-09-07T11:24:43"/>
    <x v="10"/>
    <x v="5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d v="2015-05-01T03:59:00"/>
    <x v="7"/>
    <x v="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d v="2014-05-09T21:00:00"/>
    <x v="7"/>
    <x v="3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d v="2010-11-17T06:24:20"/>
    <x v="9"/>
    <x v="7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d v="2011-04-24T23:02:18"/>
    <x v="7"/>
    <x v="6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d v="2013-03-19T16:42:15"/>
    <x v="2"/>
    <x v="4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d v="2012-02-24T20:33:58"/>
    <x v="1"/>
    <x v="5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d v="2012-06-02T01:42:26"/>
    <x v="5"/>
    <x v="5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d v="2012-09-01T02:00:00"/>
    <x v="3"/>
    <x v="5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d v="2012-03-10T15:07:29"/>
    <x v="2"/>
    <x v="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d v="2013-03-20T19:05:33"/>
    <x v="2"/>
    <x v="4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1-08T22:40:01"/>
    <d v="2013-02-07T22:40:01"/>
    <x v="1"/>
    <x v="4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d v="2011-03-10T16:40:10"/>
    <x v="1"/>
    <x v="6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d v="2012-09-03T18:02:14"/>
    <x v="10"/>
    <x v="5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d v="2011-10-20T02:00:00"/>
    <x v="9"/>
    <x v="6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d v="2012-01-01T07:59:00"/>
    <x v="4"/>
    <x v="6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d v="2013-04-14T21:03:52"/>
    <x v="7"/>
    <x v="4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d v="2010-08-11T15:59:00"/>
    <x v="0"/>
    <x v="7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d v="2013-03-01T19:59:48"/>
    <x v="1"/>
    <x v="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d v="2012-08-22T18:32:14"/>
    <x v="3"/>
    <x v="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d v="2014-12-11T04:59:00"/>
    <x v="4"/>
    <x v="3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d v="2013-12-11T16:14:43"/>
    <x v="4"/>
    <x v="4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d v="2013-03-26T23:55:51"/>
    <x v="2"/>
    <x v="4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d v="2010-02-02T07:59:00"/>
    <x v="4"/>
    <x v="8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d v="2015-12-22T23:00:00"/>
    <x v="4"/>
    <x v="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0-04T10:43:06"/>
    <d v="2016-11-08T11:43:06"/>
    <x v="9"/>
    <x v="2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d v="2016-05-13T13:40:48"/>
    <x v="6"/>
    <x v="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d v="2016-12-21T07:59:00"/>
    <x v="4"/>
    <x v="2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d v="2015-08-01T15:01:48"/>
    <x v="0"/>
    <x v="0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d v="2016-12-20T04:30:33"/>
    <x v="4"/>
    <x v="2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d v="2017-03-14T22:57:00"/>
    <x v="2"/>
    <x v="1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d v="2015-03-22T08:00:00"/>
    <x v="2"/>
    <x v="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d v="2015-11-01T04:00:00"/>
    <x v="9"/>
    <x v="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d v="2015-11-07T04:00:00"/>
    <x v="9"/>
    <x v="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d v="2013-05-17T03:59:00"/>
    <x v="6"/>
    <x v="4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d v="2016-06-17T13:57:14"/>
    <x v="5"/>
    <x v="2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d v="2015-10-28T08:00:00"/>
    <x v="8"/>
    <x v="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d v="2016-04-07T14:16:31"/>
    <x v="7"/>
    <x v="2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d v="2015-05-15T19:00:00"/>
    <x v="6"/>
    <x v="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d v="2015-05-08T22:00:00"/>
    <x v="6"/>
    <x v="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d v="2015-11-13T15:18:38"/>
    <x v="9"/>
    <x v="0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d v="2015-03-14T02:05:08"/>
    <x v="2"/>
    <x v="0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d v="2016-09-03T01:00:00"/>
    <x v="3"/>
    <x v="2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d v="2015-04-29T18:14:28"/>
    <x v="7"/>
    <x v="0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d v="2017-03-08T21:00:00"/>
    <x v="2"/>
    <x v="1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d v="2014-10-01T03:59:00"/>
    <x v="8"/>
    <x v="3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d v="2016-04-29T18:44:25"/>
    <x v="7"/>
    <x v="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d v="2014-11-14T03:00:00"/>
    <x v="9"/>
    <x v="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d v="2015-06-01T02:20:00"/>
    <x v="6"/>
    <x v="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d v="2015-05-20T22:39:50"/>
    <x v="6"/>
    <x v="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d v="2015-10-14T12:00:21"/>
    <x v="8"/>
    <x v="0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d v="2015-11-14T12:53:29"/>
    <x v="9"/>
    <x v="0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d v="2015-08-21T14:05:16"/>
    <x v="3"/>
    <x v="0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d v="2017-02-24T11:58:28"/>
    <x v="1"/>
    <x v="1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d v="2016-09-11T03:59:00"/>
    <x v="10"/>
    <x v="2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d v="2016-04-07T22:09:14"/>
    <x v="2"/>
    <x v="2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d v="2014-10-08T04:01:08"/>
    <x v="8"/>
    <x v="3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d v="2015-11-19T20:00:19"/>
    <x v="9"/>
    <x v="0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d v="2016-04-08T18:52:01"/>
    <x v="7"/>
    <x v="2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d v="2014-12-01T08:03:14"/>
    <x v="9"/>
    <x v="3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d v="2016-03-16T18:16:33"/>
    <x v="2"/>
    <x v="2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d v="2015-04-24T05:19:57"/>
    <x v="7"/>
    <x v="0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d v="2016-06-15T15:00:00"/>
    <x v="5"/>
    <x v="2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d v="2014-11-14T05:12:00"/>
    <x v="9"/>
    <x v="3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d v="2015-07-23T03:11:00"/>
    <x v="0"/>
    <x v="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d v="2014-11-23T01:01:46"/>
    <x v="9"/>
    <x v="3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d v="2014-08-08T00:00:00"/>
    <x v="3"/>
    <x v="3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d v="2010-05-02T19:22:00"/>
    <x v="7"/>
    <x v="7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d v="2014-06-21T03:59:00"/>
    <x v="5"/>
    <x v="3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d v="2014-02-28T14:33:19"/>
    <x v="1"/>
    <x v="3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d v="2012-05-20T19:01:58"/>
    <x v="6"/>
    <x v="5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d v="2013-05-01T04:59:00"/>
    <x v="7"/>
    <x v="4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d v="2015-03-15T13:32:02"/>
    <x v="2"/>
    <x v="0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d v="2012-01-15T13:14:29"/>
    <x v="11"/>
    <x v="6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d v="2017-01-06T19:05:00"/>
    <x v="11"/>
    <x v="2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d v="2013-02-01T18:25:39"/>
    <x v="11"/>
    <x v="5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d v="2016-04-05T16:00:00"/>
    <x v="2"/>
    <x v="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d v="2012-07-18T21:53:18"/>
    <x v="0"/>
    <x v="5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d v="2011-09-16T21:20:31"/>
    <x v="10"/>
    <x v="6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d v="2014-03-01T17:18:00"/>
    <x v="1"/>
    <x v="3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d v="2016-08-25T10:51:56"/>
    <x v="3"/>
    <x v="2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d v="2015-11-14T07:01:00"/>
    <x v="9"/>
    <x v="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d v="2016-01-25T23:52:00"/>
    <x v="1"/>
    <x v="2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d v="2012-05-03T16:31:12"/>
    <x v="7"/>
    <x v="5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d v="2016-01-23T17:16:32"/>
    <x v="11"/>
    <x v="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d v="2012-07-30T05:00:00"/>
    <x v="0"/>
    <x v="5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d v="2012-09-06T17:01:40"/>
    <x v="10"/>
    <x v="5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d v="2014-05-19T02:49:19"/>
    <x v="6"/>
    <x v="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d v="2015-01-06T18:45:47"/>
    <x v="11"/>
    <x v="3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d v="2014-11-21T15:01:41"/>
    <x v="9"/>
    <x v="3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d v="2015-08-10T22:49:51"/>
    <x v="3"/>
    <x v="0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d v="2015-08-15T06:00:00"/>
    <x v="3"/>
    <x v="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d v="2016-07-28T01:49:40"/>
    <x v="0"/>
    <x v="2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d v="2014-03-07T22:59:00"/>
    <x v="2"/>
    <x v="3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d v="2015-05-08T00:52:52"/>
    <x v="6"/>
    <x v="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d v="2011-12-18T00:59:00"/>
    <x v="4"/>
    <x v="6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d v="2011-09-08T03:00:00"/>
    <x v="10"/>
    <x v="6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d v="2013-10-10T17:00:52"/>
    <x v="8"/>
    <x v="4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d v="2016-04-17T18:38:02"/>
    <x v="2"/>
    <x v="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d v="2012-04-27T21:32:00"/>
    <x v="7"/>
    <x v="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d v="2012-07-07T13:33:26"/>
    <x v="0"/>
    <x v="5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d v="2010-09-01T03:44:00"/>
    <x v="3"/>
    <x v="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d v="2015-04-29T19:02:06"/>
    <x v="7"/>
    <x v="0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d v="2016-12-14T12:00:00"/>
    <x v="4"/>
    <x v="2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d v="2014-05-17T03:30:00"/>
    <x v="6"/>
    <x v="3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d v="2011-08-07T20:12:50"/>
    <x v="3"/>
    <x v="6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0-15T12:56:57"/>
    <d v="2015-11-05T13:56:57"/>
    <x v="9"/>
    <x v="0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d v="2011-08-10T07:08:00"/>
    <x v="0"/>
    <x v="6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d v="2014-02-05T23:04:00"/>
    <x v="1"/>
    <x v="3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d v="2014-03-06T02:02:19"/>
    <x v="2"/>
    <x v="3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d v="2011-05-09T05:59:00"/>
    <x v="6"/>
    <x v="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d v="2011-11-19T21:54:10"/>
    <x v="8"/>
    <x v="6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d v="2013-11-05T18:39:50"/>
    <x v="8"/>
    <x v="4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d v="2016-07-22T20:42:24"/>
    <x v="0"/>
    <x v="2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d v="2015-06-18T23:33:17"/>
    <x v="6"/>
    <x v="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d v="2013-12-22T05:00:00"/>
    <x v="4"/>
    <x v="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d v="2012-07-25T17:49:38"/>
    <x v="3"/>
    <x v="5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d v="2012-07-19T21:03:31"/>
    <x v="0"/>
    <x v="5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d v="2013-10-12T01:31:05"/>
    <x v="8"/>
    <x v="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d v="2014-10-17T12:00:00"/>
    <x v="8"/>
    <x v="3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d v="2014-02-08T09:30:31"/>
    <x v="1"/>
    <x v="3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d v="2013-04-08T04:33:00"/>
    <x v="7"/>
    <x v="4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d v="2015-07-23T06:46:37"/>
    <x v="0"/>
    <x v="0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d v="2013-06-29T20:13:07"/>
    <x v="6"/>
    <x v="4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2-12T05:40:31"/>
    <d v="2014-03-14T04:40:31"/>
    <x v="2"/>
    <x v="3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6-22T11:47:36"/>
    <d v="2015-08-21T11:47:36"/>
    <x v="0"/>
    <x v="0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8-12T06:14:57"/>
    <d v="2014-09-11T06:14:57"/>
    <x v="10"/>
    <x v="3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5-06T22:13:50"/>
    <d v="2013-06-05T22:13:50"/>
    <x v="5"/>
    <x v="4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1-26T09:01:39"/>
    <d v="2012-03-26T08:01:39"/>
    <x v="1"/>
    <x v="5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09-28T20:40:04"/>
    <d v="2015-11-27T21:40:04"/>
    <x v="8"/>
    <x v="0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1-31T17:05:14"/>
    <d v="2016-03-01T17:05:14"/>
    <x v="1"/>
    <x v="2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08T21:49:00"/>
    <d v="2015-10-22T18:59:00"/>
    <x v="9"/>
    <x v="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5-19T18:24:05"/>
    <d v="2014-06-16T22:00:00"/>
    <x v="5"/>
    <x v="3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09-14T21:38:02"/>
    <d v="2009-11-27T04:59:00"/>
    <x v="8"/>
    <x v="8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8-27T02:34:27"/>
    <d v="2013-09-11T02:34:27"/>
    <x v="10"/>
    <x v="4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6-05T20:54:43"/>
    <d v="2016-07-05T20:54:43"/>
    <x v="0"/>
    <x v="2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08-22T17:26:21"/>
    <d v="2015-10-21T17:26:21"/>
    <x v="10"/>
    <x v="0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08-12T15:07:02"/>
    <d v="2015-10-11T15:07:02"/>
    <x v="10"/>
    <x v="0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0-29T20:01:42"/>
    <d v="2013-12-01T21:01:42"/>
    <x v="9"/>
    <x v="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8-14T17:56:20"/>
    <d v="2013-09-13T17:56:20"/>
    <x v="10"/>
    <x v="4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01T08:41:53"/>
    <d v="2013-07-31T08:41:53"/>
    <x v="3"/>
    <x v="4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08-09T07:38:46"/>
    <d v="2016-10-08T07:38:46"/>
    <x v="10"/>
    <x v="2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0-19T06:15:58"/>
    <d v="2015-11-18T07:15:58"/>
    <x v="9"/>
    <x v="0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07T18:16:58"/>
    <d v="2014-10-17T18:16:58"/>
    <x v="9"/>
    <x v="3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2-23T23:39:13"/>
    <d v="2016-03-24T22:39:13"/>
    <x v="2"/>
    <x v="2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0-03T19:03:16"/>
    <d v="2013-11-02T19:03:16"/>
    <x v="9"/>
    <x v="4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d v="2015-01-20T21:19:43"/>
    <d v="2015-02-19T21:19:43"/>
    <x v="1"/>
    <x v="0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1-11T00:21:41"/>
    <d v="2014-02-10T00:21:41"/>
    <x v="1"/>
    <x v="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1-12-17T21:46:01"/>
    <d v="2012-02-15T21:46:01"/>
    <x v="11"/>
    <x v="6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06T08:02:55"/>
    <d v="2015-05-21T08:02:55"/>
    <x v="5"/>
    <x v="0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2-02T02:00:20"/>
    <d v="2015-03-04T02:00:20"/>
    <x v="2"/>
    <x v="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2-26T13:19:23"/>
    <d v="2013-03-23T12:19:23"/>
    <x v="2"/>
    <x v="4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4-24T18:11:35"/>
    <d v="2014-05-14T18:11:35"/>
    <x v="6"/>
    <x v="3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09-17T13:38:05"/>
    <d v="2013-10-17T13:38:05"/>
    <x v="8"/>
    <x v="4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1-15T22:43:20"/>
    <d v="2014-02-14T22:43:20"/>
    <x v="1"/>
    <x v="3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3-12-26T17:09:51"/>
    <d v="2014-01-25T17:09:51"/>
    <x v="11"/>
    <x v="4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4-13T16:53:35"/>
    <d v="2015-05-13T16:53:35"/>
    <x v="6"/>
    <x v="0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03T19:47:59"/>
    <d v="2015-02-19T19:47:59"/>
    <x v="2"/>
    <x v="0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0-26T17:12:51"/>
    <d v="2014-11-26T13:14:00"/>
    <x v="9"/>
    <x v="3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3-03T00:03:42"/>
    <d v="2012-04-17T00:31:00"/>
    <x v="7"/>
    <x v="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09-30T16:40:01"/>
    <d v="2013-10-22T03:59:00"/>
    <x v="8"/>
    <x v="4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7-17T18:25:12"/>
    <d v="2014-08-16T18:25:12"/>
    <x v="3"/>
    <x v="3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4-14T16:47:40"/>
    <d v="2013-05-14T16:47:40"/>
    <x v="6"/>
    <x v="4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09-14T15:22:07"/>
    <d v="2011-11-13T16:22:07"/>
    <x v="8"/>
    <x v="6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4-30T13:01:15"/>
    <d v="2014-06-01T04:00:00"/>
    <x v="6"/>
    <x v="3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5-13T20:19:27"/>
    <d v="2013-06-02T20:19:27"/>
    <x v="5"/>
    <x v="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6-11T03:02:21"/>
    <d v="2011-08-10T03:02:21"/>
    <x v="0"/>
    <x v="6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7-26T17:02:33"/>
    <d v="2011-09-24T17:02:33"/>
    <x v="3"/>
    <x v="6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4-28T20:22:15"/>
    <d v="2016-05-18T20:22:15"/>
    <x v="6"/>
    <x v="2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11T02:52:54"/>
    <d v="2014-06-27T02:52:54"/>
    <x v="0"/>
    <x v="3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8-08T22:37:44"/>
    <d v="2012-09-07T22:37:44"/>
    <x v="10"/>
    <x v="5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8-14T16:18:54"/>
    <d v="2012-09-28T16:18:54"/>
    <x v="10"/>
    <x v="5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5-12T04:01:23"/>
    <d v="2012-07-11T03:51:05"/>
    <x v="5"/>
    <x v="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7-07T23:45:24"/>
    <d v="2014-09-05T23:45:24"/>
    <x v="3"/>
    <x v="3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3-11-27T04:01:29"/>
    <d v="2014-01-16T04:00:00"/>
    <x v="4"/>
    <x v="4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3-05T17:19:39"/>
    <d v="2014-04-19T16:19:39"/>
    <x v="7"/>
    <x v="3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7-24T22:08:38"/>
    <d v="2014-08-23T22:08:38"/>
    <x v="3"/>
    <x v="3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8-18T16:45:19"/>
    <d v="2014-09-17T16:45:19"/>
    <x v="10"/>
    <x v="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1-18T07:53:49"/>
    <d v="2017-02-17T07:53:49"/>
    <x v="1"/>
    <x v="1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4-06T02:04:03"/>
    <d v="2015-05-06T02:04:03"/>
    <x v="6"/>
    <x v="0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4-28T23:24:01"/>
    <d v="2014-06-03T03:59:00"/>
    <x v="6"/>
    <x v="3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3-19T20:02:14"/>
    <d v="2012-05-18T20:02:14"/>
    <x v="7"/>
    <x v="5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3-02T21:51:49"/>
    <d v="2015-04-01T20:51:49"/>
    <x v="7"/>
    <x v="0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09-22T09:47:15"/>
    <d v="2014-11-21T10:47:15"/>
    <x v="8"/>
    <x v="3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7-10T12:00:15"/>
    <d v="2013-08-09T12:00:15"/>
    <x v="3"/>
    <x v="4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09-10T16:08:09"/>
    <d v="2012-10-10T16:08:09"/>
    <x v="8"/>
    <x v="5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3-18T21:31:30"/>
    <d v="2016-04-14T14:34:00"/>
    <x v="7"/>
    <x v="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2-11-30T04:44:32"/>
    <d v="2013-01-29T04:44:32"/>
    <x v="4"/>
    <x v="5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09-25T22:32:52"/>
    <d v="2015-11-05T23:32:52"/>
    <x v="8"/>
    <x v="0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4-17T12:08:19"/>
    <d v="2013-05-17T12:08:19"/>
    <x v="6"/>
    <x v="4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5-02T22:37:19"/>
    <d v="2014-06-01T22:37:19"/>
    <x v="5"/>
    <x v="3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0-26T14:16:34"/>
    <d v="2016-12-25T15:16:34"/>
    <x v="9"/>
    <x v="2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6-12-10T01:18:20"/>
    <d v="2017-01-09T01:18:20"/>
    <x v="11"/>
    <x v="2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1-12-05T11:33:36"/>
    <d v="2012-01-05T11:33:00"/>
    <x v="11"/>
    <x v="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d v="2012-07-23T23:14:45"/>
    <d v="2012-08-22T23:14:45"/>
    <x v="3"/>
    <x v="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5-12-28T23:34:59"/>
    <d v="2016-01-27T23:34:59"/>
    <x v="11"/>
    <x v="0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08-14T00:50:30"/>
    <d v="2016-10-13T00:50:30"/>
    <x v="10"/>
    <x v="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4-20T17:25:38"/>
    <d v="2015-05-20T17:25:38"/>
    <x v="6"/>
    <x v="0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6-09T19:56:05"/>
    <d v="2014-07-03T03:00:00"/>
    <x v="0"/>
    <x v="3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6-16T19:51:45"/>
    <d v="2015-07-16T19:51:45"/>
    <x v="0"/>
    <x v="0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3-12-12T22:21:14"/>
    <d v="2014-02-10T22:21:14"/>
    <x v="11"/>
    <x v="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1-02T00:54:25"/>
    <d v="2014-12-25T05:00:00"/>
    <x v="4"/>
    <x v="3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1-11T18:17:29"/>
    <d v="2011-12-23T18:17:29"/>
    <x v="4"/>
    <x v="6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08-18T21:29:28"/>
    <d v="2009-10-12T20:59:00"/>
    <x v="10"/>
    <x v="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3-10T21:15:51"/>
    <d v="2010-05-08T22:16:00"/>
    <x v="7"/>
    <x v="7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6-09T05:37:31"/>
    <d v="2011-07-09T05:37:31"/>
    <x v="0"/>
    <x v="6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2-17T13:17:05"/>
    <d v="2012-03-18T12:17:05"/>
    <x v="2"/>
    <x v="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4-12-18T12:38:23"/>
    <d v="2015-01-17T12:38:23"/>
    <x v="11"/>
    <x v="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2-10T23:36:27"/>
    <d v="2012-04-10T22:36:27"/>
    <x v="2"/>
    <x v="5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1-10T02:21:26"/>
    <d v="2015-12-25T02:21:26"/>
    <x v="4"/>
    <x v="0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7-11T13:15:20"/>
    <d v="2013-08-10T13:15:20"/>
    <x v="3"/>
    <x v="4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09-04T23:00:57"/>
    <d v="2012-10-19T23:00:57"/>
    <x v="8"/>
    <x v="5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3-27T00:35:01"/>
    <d v="2012-05-25T14:14:00"/>
    <x v="7"/>
    <x v="5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5-29T15:09:30"/>
    <d v="2015-06-28T15:09:30"/>
    <x v="5"/>
    <x v="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1-31T04:13:59"/>
    <d v="2016-03-01T04:13:59"/>
    <x v="1"/>
    <x v="2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3-07T07:16:22"/>
    <d v="2013-04-06T06:16:22"/>
    <x v="7"/>
    <x v="4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0-06T17:48:47"/>
    <d v="2016-11-20T18:48:47"/>
    <x v="9"/>
    <x v="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7-01T15:41:45"/>
    <d v="2016-08-15T07:00:00"/>
    <x v="3"/>
    <x v="2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7-10T14:44:07"/>
    <d v="2014-08-09T14:44:07"/>
    <x v="3"/>
    <x v="3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1-19T11:46:41"/>
    <d v="2015-12-29T11:46:41"/>
    <x v="4"/>
    <x v="0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3-28T18:41:20"/>
    <d v="2015-05-27T18:41:20"/>
    <x v="7"/>
    <x v="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1-03T14:46:01"/>
    <d v="2017-02-02T14:46:01"/>
    <x v="1"/>
    <x v="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8-07T14:47:04"/>
    <d v="2015-09-06T14:46:00"/>
    <x v="10"/>
    <x v="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1-05T09:23:41"/>
    <d v="2012-12-05T09:23:41"/>
    <x v="4"/>
    <x v="5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d v="2015-12-10T16:51:01"/>
    <x v="4"/>
    <x v="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d v="2016-11-01T04:59:00"/>
    <x v="9"/>
    <x v="2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d v="2016-03-20T23:58:45"/>
    <x v="7"/>
    <x v="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d v="2015-09-21T03:11:16"/>
    <x v="10"/>
    <x v="0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d v="2016-06-01T17:12:49"/>
    <x v="5"/>
    <x v="2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d v="2014-09-13T09:37:21"/>
    <x v="3"/>
    <x v="3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d v="2015-08-07T17:00:00"/>
    <x v="3"/>
    <x v="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d v="2017-02-17T16:05:00"/>
    <x v="1"/>
    <x v="1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d v="2015-06-21T21:20:00"/>
    <x v="5"/>
    <x v="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d v="2017-01-11T05:00:00"/>
    <x v="11"/>
    <x v="2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d v="2015-06-24T02:00:00"/>
    <x v="0"/>
    <x v="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d v="2016-12-17T06:59:00"/>
    <x v="4"/>
    <x v="2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d v="2016-05-13T00:10:08"/>
    <x v="6"/>
    <x v="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d v="2016-05-16T10:26:05"/>
    <x v="6"/>
    <x v="2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d v="2015-11-01T23:00:00"/>
    <x v="8"/>
    <x v="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d v="2017-01-06T13:05:05"/>
    <x v="11"/>
    <x v="2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d v="2015-08-03T18:00:00"/>
    <x v="0"/>
    <x v="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d v="2015-11-04T19:26:31"/>
    <x v="9"/>
    <x v="0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d v="2016-05-13T19:04:23"/>
    <x v="6"/>
    <x v="2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d v="2016-07-05T01:11:47"/>
    <x v="0"/>
    <x v="2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1-05T19:36:46"/>
    <d v="2015-02-04T19:36:46"/>
    <x v="1"/>
    <x v="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09-29T01:07:14"/>
    <d v="2015-10-29T01:07:14"/>
    <x v="8"/>
    <x v="0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3-04T17:41:56"/>
    <d v="2016-05-03T16:41:56"/>
    <x v="7"/>
    <x v="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02T02:12:42"/>
    <d v="2014-11-01T02:12:42"/>
    <x v="9"/>
    <x v="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6-04T15:46:00"/>
    <d v="2016-07-04T15:46:00"/>
    <x v="0"/>
    <x v="2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0-06T14:13:09"/>
    <d v="2015-11-15T15:13:09"/>
    <x v="9"/>
    <x v="0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09-02T16:01:55"/>
    <d v="2015-10-17T16:01:55"/>
    <x v="8"/>
    <x v="0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1-11T16:42:44"/>
    <d v="2016-02-10T16:42:44"/>
    <x v="1"/>
    <x v="2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09-29T21:40:48"/>
    <d v="2015-10-29T21:40:48"/>
    <x v="8"/>
    <x v="0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6-08T15:17:02"/>
    <d v="2015-07-08T15:17:02"/>
    <x v="0"/>
    <x v="0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18T16:17:25"/>
    <d v="2017-01-31T05:00:00"/>
    <x v="1"/>
    <x v="1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6-18T06:37:04"/>
    <d v="2015-08-01T17:53:00"/>
    <x v="0"/>
    <x v="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5-11-10T14:48:16"/>
    <d v="2016-01-09T14:48:16"/>
    <x v="4"/>
    <x v="0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0-15T17:16:31"/>
    <d v="2014-11-14T18:16:31"/>
    <x v="9"/>
    <x v="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09-19T16:26:12"/>
    <d v="2014-10-19T16:26:12"/>
    <x v="8"/>
    <x v="3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5-13T08:29:03"/>
    <d v="2016-06-12T08:29:03"/>
    <x v="5"/>
    <x v="2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5-12-07T20:38:37"/>
    <d v="2016-01-06T20:38:37"/>
    <x v="11"/>
    <x v="0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1-02T22:36:43"/>
    <d v="2016-12-02T23:36:43"/>
    <x v="4"/>
    <x v="2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2-22T21:11:45"/>
    <d v="2015-03-24T20:11:45"/>
    <x v="2"/>
    <x v="0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1-13T06:47:40"/>
    <d v="2015-12-13T06:47:40"/>
    <x v="4"/>
    <x v="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1-17T18:30:45"/>
    <d v="2014-12-17T18:30:45"/>
    <x v="4"/>
    <x v="3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09-21T15:48:33"/>
    <d v="2015-10-26T15:48:33"/>
    <x v="8"/>
    <x v="0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1-18T09:20:15"/>
    <d v="2016-12-18T09:20:15"/>
    <x v="4"/>
    <x v="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1-18T01:40:47"/>
    <d v="2015-02-17T01:40:47"/>
    <x v="1"/>
    <x v="0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2-11T22:37:55"/>
    <d v="2016-03-12T22:37:55"/>
    <x v="2"/>
    <x v="2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6-10T18:50:49"/>
    <d v="2015-07-10T18:50:49"/>
    <x v="0"/>
    <x v="0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6-14T16:25:33"/>
    <d v="2016-07-14T16:25:33"/>
    <x v="0"/>
    <x v="2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4-12-02T20:13:14"/>
    <d v="2015-01-01T20:13:14"/>
    <x v="11"/>
    <x v="3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5-12-10T22:07:03"/>
    <d v="2016-01-16T11:00:00"/>
    <x v="11"/>
    <x v="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5-12-02T20:20:12"/>
    <d v="2016-01-01T20:20:12"/>
    <x v="11"/>
    <x v="0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1-19T19:09:29"/>
    <d v="2016-02-18T19:09:29"/>
    <x v="1"/>
    <x v="2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07T19:35:23"/>
    <d v="2015-07-27T03:59:00"/>
    <x v="3"/>
    <x v="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0-05T17:11:28"/>
    <d v="2015-11-04T18:11:28"/>
    <x v="9"/>
    <x v="0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4-11-20T01:12:11"/>
    <d v="2015-01-18T01:12:00"/>
    <x v="4"/>
    <x v="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09-19T10:38:27"/>
    <d v="2016-10-19T10:38:27"/>
    <x v="8"/>
    <x v="2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5-14T16:37:23"/>
    <d v="2015-06-13T16:37:23"/>
    <x v="5"/>
    <x v="0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1-27T11:19:12"/>
    <d v="2015-03-28T10:19:12"/>
    <x v="1"/>
    <x v="0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3-21T14:08:22"/>
    <d v="2016-05-20T14:08:22"/>
    <x v="7"/>
    <x v="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8-14T13:53:13"/>
    <d v="2015-09-07T13:53:13"/>
    <x v="10"/>
    <x v="0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1-25T20:27:03"/>
    <d v="2014-12-25T20:27:03"/>
    <x v="4"/>
    <x v="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8-23T21:47:47"/>
    <d v="2016-09-22T21:47:47"/>
    <x v="10"/>
    <x v="2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7-03T00:18:24"/>
    <d v="2015-08-02T00:18:24"/>
    <x v="3"/>
    <x v="0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2-20T17:45:19"/>
    <d v="2015-03-15T18:00:00"/>
    <x v="2"/>
    <x v="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2-17T22:31:27"/>
    <d v="2015-03-19T21:31:27"/>
    <x v="2"/>
    <x v="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2-14T17:11:56"/>
    <d v="2015-03-16T16:11:56"/>
    <x v="2"/>
    <x v="0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0-06T09:22:57"/>
    <d v="2015-12-01T00:00:00"/>
    <x v="9"/>
    <x v="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1-16T20:30:07"/>
    <d v="2015-02-15T20:30:07"/>
    <x v="1"/>
    <x v="0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3-17T18:10:33"/>
    <d v="2015-04-16T18:10:33"/>
    <x v="7"/>
    <x v="0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09-18T18:28:06"/>
    <d v="2016-11-17T19:28:06"/>
    <x v="8"/>
    <x v="2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d v="2015-06-23T14:44:59"/>
    <d v="2015-07-08T14:44:59"/>
    <x v="0"/>
    <x v="0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1-08T13:18:51"/>
    <d v="2016-02-08T13:01:00"/>
    <x v="1"/>
    <x v="2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6-22T13:02:10"/>
    <d v="2015-07-22T13:02:10"/>
    <x v="0"/>
    <x v="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1-03T05:34:20"/>
    <d v="2014-12-03T05:34:20"/>
    <x v="4"/>
    <x v="3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3-07T16:15:45"/>
    <d v="2015-04-06T15:15:45"/>
    <x v="7"/>
    <x v="0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3-17T18:43:26"/>
    <d v="2016-04-16T18:43:26"/>
    <x v="7"/>
    <x v="2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3-20T01:40:38"/>
    <d v="2015-05-04T01:40:38"/>
    <x v="7"/>
    <x v="0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0-03T21:31:32"/>
    <d v="2016-11-02T21:31:32"/>
    <x v="9"/>
    <x v="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6-24T16:55:35"/>
    <d v="2016-07-31T16:00:00"/>
    <x v="0"/>
    <x v="2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1-05T00:03:01"/>
    <d v="2014-12-05T00:03:01"/>
    <x v="4"/>
    <x v="3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2-12T19:30:02"/>
    <d v="2015-03-08T15:16:00"/>
    <x v="2"/>
    <x v="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3-10T19:09:22"/>
    <d v="2015-05-09T19:09:22"/>
    <x v="7"/>
    <x v="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1-26T20:35:39"/>
    <d v="2014-12-26T20:35:39"/>
    <x v="4"/>
    <x v="3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5-19T19:03:35"/>
    <d v="2015-06-18T19:03:35"/>
    <x v="5"/>
    <x v="0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7-15T15:20:23"/>
    <d v="2014-08-14T15:20:23"/>
    <x v="3"/>
    <x v="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7-29T00:50:56"/>
    <d v="2014-08-28T00:50:56"/>
    <x v="3"/>
    <x v="3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7-09T08:35:08"/>
    <d v="2015-08-23T08:35:08"/>
    <x v="3"/>
    <x v="0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4-08T15:36:49"/>
    <d v="2015-05-24T15:00:00"/>
    <x v="6"/>
    <x v="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0-23T19:48:56"/>
    <d v="2015-11-22T20:48:56"/>
    <x v="9"/>
    <x v="0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5-16T22:06:20"/>
    <d v="2015-06-15T22:06:20"/>
    <x v="5"/>
    <x v="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0-30T00:49:04"/>
    <d v="2015-11-29T01:49:04"/>
    <x v="9"/>
    <x v="0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3-23T19:56:26"/>
    <d v="2015-04-22T19:56:26"/>
    <x v="7"/>
    <x v="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5-11-20T13:27:17"/>
    <d v="2016-01-19T13:27:17"/>
    <x v="4"/>
    <x v="0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8-03T00:45:46"/>
    <d v="2016-09-02T00:45:46"/>
    <x v="10"/>
    <x v="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8-31T11:55:20"/>
    <d v="2015-10-01T04:59:00"/>
    <x v="10"/>
    <x v="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5-25T01:29:00"/>
    <d v="2016-06-24T01:29:00"/>
    <x v="5"/>
    <x v="2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8-26T02:55:59"/>
    <d v="2015-09-25T02:55:59"/>
    <x v="10"/>
    <x v="0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1-26T09:01:47"/>
    <d v="2017-02-25T09:01:47"/>
    <x v="1"/>
    <x v="1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3-24T08:14:03"/>
    <d v="2015-05-08T08:14:03"/>
    <x v="7"/>
    <x v="0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1-09T19:26:43"/>
    <d v="2015-12-09T19:26:43"/>
    <x v="4"/>
    <x v="0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09-26T15:36:30"/>
    <d v="2014-11-25T16:36:30"/>
    <x v="8"/>
    <x v="3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7-11T17:12:18"/>
    <d v="2014-08-25T17:12:18"/>
    <x v="3"/>
    <x v="3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6-07T23:42:17"/>
    <d v="2016-07-07T23:42:17"/>
    <x v="0"/>
    <x v="2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6-11T18:35:38"/>
    <d v="2016-07-01T18:35:38"/>
    <x v="0"/>
    <x v="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4-28T00:13:17"/>
    <d v="2015-05-28T00:13:17"/>
    <x v="6"/>
    <x v="0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4-14T23:44:01"/>
    <d v="2015-05-14T23:44:01"/>
    <x v="6"/>
    <x v="0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2-24T21:29:37"/>
    <d v="2017-03-26T20:29:37"/>
    <x v="2"/>
    <x v="1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7-13T13:25:39"/>
    <d v="2015-08-15T13:22:00"/>
    <x v="3"/>
    <x v="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1-15T07:21:51"/>
    <d v="2016-03-14T23:00:00"/>
    <x v="1"/>
    <x v="2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6-13T16:37:37"/>
    <d v="2014-07-13T16:37:37"/>
    <x v="0"/>
    <x v="3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4-14T15:18:28"/>
    <d v="2016-05-14T15:18:28"/>
    <x v="6"/>
    <x v="2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8-07T14:52:01"/>
    <d v="2015-09-06T05:10:00"/>
    <x v="10"/>
    <x v="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4-29T18:32:09"/>
    <d v="2016-05-28T18:32:09"/>
    <x v="6"/>
    <x v="2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0-26T15:49:25"/>
    <d v="2015-11-25T16:49:25"/>
    <x v="9"/>
    <x v="0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5-17T07:11:02"/>
    <d v="2016-06-17T23:00:00"/>
    <x v="5"/>
    <x v="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1-27T22:17:09"/>
    <d v="2015-02-26T22:17:09"/>
    <x v="1"/>
    <x v="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3-13T02:12:42"/>
    <d v="2015-04-12T02:12:42"/>
    <x v="7"/>
    <x v="0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5-07T10:55:50"/>
    <d v="2015-06-06T10:47:00"/>
    <x v="5"/>
    <x v="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1-27T23:05:18"/>
    <d v="2017-02-25T23:04:00"/>
    <x v="1"/>
    <x v="1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d v="2017-01-24T14:14:22"/>
    <d v="2017-03-25T13:14:22"/>
    <x v="1"/>
    <x v="1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08-14T13:59:55"/>
    <d v="2014-10-13T13:59:55"/>
    <x v="10"/>
    <x v="3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d v="2016-11-24T23:00:00"/>
    <x v="4"/>
    <x v="2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d v="2015-08-13T13:40:48"/>
    <x v="3"/>
    <x v="0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d v="2015-08-19T15:37:54"/>
    <x v="3"/>
    <x v="0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d v="2015-05-31T15:24:35"/>
    <x v="6"/>
    <x v="0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d v="2014-10-29T01:00:00"/>
    <x v="8"/>
    <x v="3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d v="2016-08-12T00:37:54"/>
    <x v="3"/>
    <x v="2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d v="2014-08-11T20:27:47"/>
    <x v="3"/>
    <x v="3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d v="2016-03-17T17:25:49"/>
    <x v="2"/>
    <x v="2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d v="2014-10-14T16:38:28"/>
    <x v="8"/>
    <x v="3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d v="2014-09-16T21:53:33"/>
    <x v="10"/>
    <x v="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d v="2014-12-19T01:53:04"/>
    <x v="9"/>
    <x v="3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d v="2014-12-13T00:25:11"/>
    <x v="4"/>
    <x v="3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d v="2016-12-01T17:34:10"/>
    <x v="4"/>
    <x v="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d v="2015-08-20T14:50:40"/>
    <x v="3"/>
    <x v="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d v="2015-07-08T22:58:33"/>
    <x v="0"/>
    <x v="0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d v="2015-03-12T21:58:32"/>
    <x v="2"/>
    <x v="0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d v="2016-04-17T18:18:39"/>
    <x v="2"/>
    <x v="2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d v="2015-12-23T20:17:52"/>
    <x v="4"/>
    <x v="0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d v="2015-07-26T18:00:00"/>
    <x v="0"/>
    <x v="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d v="2015-08-23T14:14:55"/>
    <x v="3"/>
    <x v="0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0-10T17:47:59"/>
    <d v="2014-11-09T18:47:59"/>
    <x v="9"/>
    <x v="3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09-23T15:29:19"/>
    <d v="2016-10-23T15:29:19"/>
    <x v="8"/>
    <x v="2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4-12-17T10:30:47"/>
    <d v="2015-01-16T10:30:47"/>
    <x v="11"/>
    <x v="3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6-18T20:14:16"/>
    <d v="2015-07-18T20:14:16"/>
    <x v="0"/>
    <x v="0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3-14T15:59:35"/>
    <d v="2015-04-13T15:59:35"/>
    <x v="7"/>
    <x v="0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6-11-14T17:04:21"/>
    <d v="2017-01-13T17:04:21"/>
    <x v="4"/>
    <x v="2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7-18T19:58:18"/>
    <d v="2014-08-17T19:58:18"/>
    <x v="3"/>
    <x v="3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09-19T08:57:43"/>
    <d v="2016-10-29T08:57:43"/>
    <x v="8"/>
    <x v="2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3-27T19:57:02"/>
    <d v="2015-05-11T19:57:02"/>
    <x v="7"/>
    <x v="0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6-06T15:00:58"/>
    <d v="2016-07-06T15:00:58"/>
    <x v="0"/>
    <x v="2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5-16T17:02:00"/>
    <d v="2016-06-19T08:10:00"/>
    <x v="5"/>
    <x v="2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4-12-11T16:37:32"/>
    <d v="2015-01-14T04:00:00"/>
    <x v="11"/>
    <x v="3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01T05:16:04"/>
    <d v="2015-01-01T04:59:00"/>
    <x v="11"/>
    <x v="3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7-18T20:10:17"/>
    <d v="2014-09-01T20:10:17"/>
    <x v="3"/>
    <x v="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6-13T02:47:07"/>
    <d v="2014-08-12T02:47:07"/>
    <x v="0"/>
    <x v="3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02T22:20:04"/>
    <d v="2015-01-01T06:59:00"/>
    <x v="11"/>
    <x v="3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1-08T18:26:21"/>
    <d v="2015-02-07T18:26:21"/>
    <x v="1"/>
    <x v="0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5-14T09:41:35"/>
    <d v="2016-06-28T09:41:35"/>
    <x v="5"/>
    <x v="2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4-21T09:02:18"/>
    <d v="2016-05-21T09:02:18"/>
    <x v="6"/>
    <x v="2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7-05T16:41:49"/>
    <d v="2016-09-03T16:41:49"/>
    <x v="3"/>
    <x v="2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8-13T12:02:11"/>
    <d v="2014-09-17T12:02:11"/>
    <x v="10"/>
    <x v="3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09-26T19:20:04"/>
    <d v="2016-10-26T19:20:04"/>
    <x v="8"/>
    <x v="2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2-12T18:22:02"/>
    <d v="2017-03-14T17:22:02"/>
    <x v="2"/>
    <x v="1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09-21T21:36:04"/>
    <d v="2016-10-31T21:36:04"/>
    <x v="8"/>
    <x v="2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6-19T11:21:31"/>
    <d v="2014-07-25T03:00:00"/>
    <x v="0"/>
    <x v="3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4-11-28T20:47:52"/>
    <d v="2015-01-12T20:47:52"/>
    <x v="4"/>
    <x v="3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7-04T16:09:30"/>
    <d v="2015-08-03T16:09:30"/>
    <x v="3"/>
    <x v="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6-12-07T18:00:53"/>
    <d v="2017-02-05T18:00:53"/>
    <x v="11"/>
    <x v="2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09-15T02:30:53"/>
    <d v="2015-10-15T02:30:53"/>
    <x v="8"/>
    <x v="0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1-01T16:01:37"/>
    <d v="2016-12-08T04:59:00"/>
    <x v="4"/>
    <x v="2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7-28T15:14:01"/>
    <d v="2016-09-09T06:00:00"/>
    <x v="3"/>
    <x v="2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03T00:40:46"/>
    <d v="2015-07-01T00:40:46"/>
    <x v="0"/>
    <x v="0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1-22T09:01:03"/>
    <d v="2016-12-22T09:01:03"/>
    <x v="4"/>
    <x v="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3-31T19:23:47"/>
    <d v="2015-04-30T19:23:47"/>
    <x v="7"/>
    <x v="0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1-02T15:55:59"/>
    <d v="2017-02-01T15:55:59"/>
    <x v="1"/>
    <x v="1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01T12:30:20"/>
    <d v="2014-10-31T12:30:20"/>
    <x v="9"/>
    <x v="3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6-25T22:15:02"/>
    <d v="2014-07-25T22:15:02"/>
    <x v="0"/>
    <x v="3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1-19T12:33:09"/>
    <d v="2016-02-03T12:33:09"/>
    <x v="1"/>
    <x v="2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8-15T22:20:45"/>
    <d v="2014-09-18T02:00:00"/>
    <x v="10"/>
    <x v="3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0-16T11:39:08"/>
    <d v="2013-11-22T16:00:00"/>
    <x v="9"/>
    <x v="4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6-12-11T16:31:21"/>
    <d v="2017-01-10T16:31:21"/>
    <x v="11"/>
    <x v="2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6-23T15:54:40"/>
    <d v="2014-07-23T15:54:40"/>
    <x v="0"/>
    <x v="3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0-25T17:26:27"/>
    <d v="2016-11-24T18:26:27"/>
    <x v="9"/>
    <x v="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6-12-07T22:49:09"/>
    <d v="2017-01-31T23:32:00"/>
    <x v="11"/>
    <x v="2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6-12-22T04:37:48"/>
    <d v="2017-02-20T04:37:48"/>
    <x v="11"/>
    <x v="2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6-12-22T11:47:58"/>
    <d v="2017-01-21T11:47:58"/>
    <x v="11"/>
    <x v="2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1-02T23:53:03"/>
    <d v="2016-12-14T18:39:00"/>
    <x v="4"/>
    <x v="2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6-11-22T15:55:27"/>
    <d v="2017-01-01T15:55:27"/>
    <x v="4"/>
    <x v="2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7-15T13:56:40"/>
    <d v="2014-09-13T13:56:40"/>
    <x v="3"/>
    <x v="3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1-05T00:59:19"/>
    <d v="2014-12-05T00:59:19"/>
    <x v="4"/>
    <x v="3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7-17T23:38:22"/>
    <d v="2014-08-20T00:44:00"/>
    <x v="3"/>
    <x v="3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1-04T11:01:08"/>
    <d v="2016-12-14T12:01:08"/>
    <x v="4"/>
    <x v="2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1-15T16:20:32"/>
    <d v="2016-02-14T16:20:32"/>
    <x v="1"/>
    <x v="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5-06T12:42:12"/>
    <d v="2016-06-05T12:42:12"/>
    <x v="5"/>
    <x v="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6-12-30T18:54:42"/>
    <d v="2017-02-28T18:54:42"/>
    <x v="11"/>
    <x v="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09-26T02:10:40"/>
    <d v="2015-11-05T03:10:40"/>
    <x v="8"/>
    <x v="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0-28T15:48:27"/>
    <d v="2014-12-01T00:00:00"/>
    <x v="9"/>
    <x v="3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d v="2014-08-06T20:30:02"/>
    <d v="2014-09-05T20:30:02"/>
    <x v="10"/>
    <x v="3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1-17T20:17:27"/>
    <d v="2017-02-18T05:59:00"/>
    <x v="1"/>
    <x v="1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09T00:57:56"/>
    <d v="2016-02-23T00:57:56"/>
    <x v="2"/>
    <x v="2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d v="2012-01-29T15:34:51"/>
    <x v="1"/>
    <x v="5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d v="2014-08-01T13:43:27"/>
    <x v="0"/>
    <x v="3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d v="2012-04-08T18:19:38"/>
    <x v="7"/>
    <x v="5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d v="2015-07-30T03:59:00"/>
    <x v="0"/>
    <x v="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5-31T15:19:23"/>
    <d v="2011-06-30T15:19:23"/>
    <x v="5"/>
    <x v="6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d v="2015-12-13T15:01:52"/>
    <x v="4"/>
    <x v="0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d v="2013-04-12T01:01:27"/>
    <x v="7"/>
    <x v="4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d v="2013-01-14T21:20:00"/>
    <x v="11"/>
    <x v="5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d v="2011-08-21T20:05:57"/>
    <x v="3"/>
    <x v="6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d v="2012-09-19T04:27:41"/>
    <x v="3"/>
    <x v="5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d v="2011-12-07T17:53:11"/>
    <x v="4"/>
    <x v="6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d v="2012-01-22T06:00:00"/>
    <x v="11"/>
    <x v="6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d v="2013-09-29T10:11:01"/>
    <x v="3"/>
    <x v="4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d v="2013-12-20T10:04:52"/>
    <x v="4"/>
    <x v="4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d v="2015-05-09T05:00:00"/>
    <x v="6"/>
    <x v="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1-03T00:42:26"/>
    <d v="2014-12-04T00:39:00"/>
    <x v="4"/>
    <x v="3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d v="2013-11-21T04:59:00"/>
    <x v="4"/>
    <x v="4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d v="2014-02-14T20:00:00"/>
    <x v="1"/>
    <x v="3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d v="2014-12-01T04:59:00"/>
    <x v="9"/>
    <x v="3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d v="2014-08-11T12:03:49"/>
    <x v="3"/>
    <x v="3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d v="2015-06-21T03:31:22"/>
    <x v="0"/>
    <x v="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d v="2013-06-11T15:33:26"/>
    <x v="5"/>
    <x v="4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d v="2014-03-21T21:01:52"/>
    <x v="2"/>
    <x v="3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d v="2012-04-16T21:00:00"/>
    <x v="7"/>
    <x v="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d v="2012-12-13T22:58:23"/>
    <x v="4"/>
    <x v="5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d v="2013-05-03T13:44:05"/>
    <x v="6"/>
    <x v="4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d v="2012-09-23T03:59:00"/>
    <x v="8"/>
    <x v="5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d v="2015-01-15T10:54:00"/>
    <x v="11"/>
    <x v="3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d v="2014-08-10T20:19:26"/>
    <x v="3"/>
    <x v="3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d v="2017-01-28T22:35:30"/>
    <x v="11"/>
    <x v="2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d v="2013-02-24T21:04:32"/>
    <x v="1"/>
    <x v="4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d v="2011-08-04T15:07:55"/>
    <x v="0"/>
    <x v="6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d v="2016-10-16T11:00:00"/>
    <x v="8"/>
    <x v="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d v="2015-02-14T14:09:51"/>
    <x v="1"/>
    <x v="0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d v="2013-01-05T17:58:41"/>
    <x v="11"/>
    <x v="5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d v="2013-05-20T00:41:00"/>
    <x v="6"/>
    <x v="4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d v="2011-04-18T17:24:19"/>
    <x v="2"/>
    <x v="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d v="2012-12-06T01:18:34"/>
    <x v="4"/>
    <x v="5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d v="2010-10-08T20:04:28"/>
    <x v="8"/>
    <x v="7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d v="2014-07-09T07:55:39"/>
    <x v="5"/>
    <x v="3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0-27T18:20:13"/>
    <d v="2016-11-26T19:20:13"/>
    <x v="9"/>
    <x v="2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1-03T18:02:06"/>
    <d v="2014-02-02T18:02:06"/>
    <x v="1"/>
    <x v="3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1-16T20:36:10"/>
    <d v="2016-12-04T06:00:00"/>
    <x v="4"/>
    <x v="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7-16T10:43:28"/>
    <d v="2013-08-15T10:43:28"/>
    <x v="3"/>
    <x v="4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8-11T04:09:21"/>
    <d v="2015-09-10T04:09:21"/>
    <x v="10"/>
    <x v="0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09-19T13:01:24"/>
    <d v="2014-10-19T13:01:24"/>
    <x v="8"/>
    <x v="3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1-17T18:48:03"/>
    <d v="2015-02-16T18:48:03"/>
    <x v="1"/>
    <x v="0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4-21T03:26:50"/>
    <d v="2015-05-21T03:26:50"/>
    <x v="6"/>
    <x v="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1-16T04:58:10"/>
    <d v="2013-12-16T04:58:10"/>
    <x v="4"/>
    <x v="4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1-26T23:54:54"/>
    <d v="2013-12-26T23:54:54"/>
    <x v="4"/>
    <x v="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1-15T23:59:29"/>
    <d v="2013-02-24T23:59:29"/>
    <x v="1"/>
    <x v="4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5-12-11T19:46:42"/>
    <d v="2016-01-30T19:46:42"/>
    <x v="11"/>
    <x v="0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09-12T01:21:59"/>
    <d v="2009-11-01T03:59:00"/>
    <x v="8"/>
    <x v="8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4-06T17:39:45"/>
    <d v="2015-05-10T23:01:00"/>
    <x v="6"/>
    <x v="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1-24T18:43:38"/>
    <d v="2014-02-23T18:43:38"/>
    <x v="1"/>
    <x v="3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1-16T01:26:35"/>
    <d v="2011-12-16T01:26:35"/>
    <x v="4"/>
    <x v="6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09-03T16:27:25"/>
    <d v="2015-10-11T05:00:00"/>
    <x v="8"/>
    <x v="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01T23:32:57"/>
    <d v="2013-07-31T23:32:57"/>
    <x v="3"/>
    <x v="4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3-31T16:51:20"/>
    <d v="2014-04-30T16:51:20"/>
    <x v="7"/>
    <x v="3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09-15T16:25:05"/>
    <d v="2010-10-15T04:00:00"/>
    <x v="8"/>
    <x v="7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d v="2011-05-03T16:10:25"/>
    <x v="6"/>
    <x v="6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d v="2013-06-08T00:01:14"/>
    <x v="5"/>
    <x v="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d v="2012-08-25T18:11:42"/>
    <x v="3"/>
    <x v="5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d v="2012-04-27T22:00:00"/>
    <x v="7"/>
    <x v="5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d v="2014-03-17T02:35:19"/>
    <x v="2"/>
    <x v="3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d v="2013-02-28T14:15:15"/>
    <x v="1"/>
    <x v="4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d v="2012-05-11T15:47:00"/>
    <x v="7"/>
    <x v="5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d v="2013-11-01T15:03:46"/>
    <x v="9"/>
    <x v="4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d v="2012-07-07T03:59:00"/>
    <x v="5"/>
    <x v="5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d v="2013-01-21T07:59:00"/>
    <x v="1"/>
    <x v="4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d v="2013-02-01T01:08:59"/>
    <x v="1"/>
    <x v="4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d v="2013-11-13T05:59:00"/>
    <x v="9"/>
    <x v="4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d v="2013-11-07T21:58:03"/>
    <x v="9"/>
    <x v="4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d v="2013-07-03T04:59:00"/>
    <x v="0"/>
    <x v="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d v="2011-09-05T17:06:00"/>
    <x v="3"/>
    <x v="6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d v="2012-04-07T04:59:00"/>
    <x v="2"/>
    <x v="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8-16T21:11:25"/>
    <d v="2013-09-15T21:10:00"/>
    <x v="10"/>
    <x v="4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d v="2012-04-29T04:00:00"/>
    <x v="7"/>
    <x v="5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d v="2014-09-30T14:09:47"/>
    <x v="10"/>
    <x v="3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d v="2012-04-27T16:00:46"/>
    <x v="7"/>
    <x v="5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d v="2014-09-11T10:24:14"/>
    <x v="10"/>
    <x v="3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d v="2011-07-01T19:05:20"/>
    <x v="0"/>
    <x v="6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d v="2012-09-17T04:05:00"/>
    <x v="10"/>
    <x v="5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d v="2011-05-29T01:00:00"/>
    <x v="5"/>
    <x v="6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d v="2011-07-23T03:59:00"/>
    <x v="3"/>
    <x v="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d v="2011-07-16T23:00:00"/>
    <x v="5"/>
    <x v="6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d v="2011-09-07T16:35:39"/>
    <x v="10"/>
    <x v="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d v="2017-03-01T02:00:00"/>
    <x v="1"/>
    <x v="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d v="2014-12-22T04:59:00"/>
    <x v="4"/>
    <x v="3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d v="2014-01-19T20:00:30"/>
    <x v="11"/>
    <x v="4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d v="2012-09-01T01:21:02"/>
    <x v="10"/>
    <x v="5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d v="2013-07-10T16:52:00"/>
    <x v="0"/>
    <x v="4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d v="2013-03-01T13:58:00"/>
    <x v="1"/>
    <x v="4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d v="2012-07-20T23:02:45"/>
    <x v="0"/>
    <x v="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d v="2011-05-31T18:04:00"/>
    <x v="5"/>
    <x v="6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d v="2014-11-01T22:01:43"/>
    <x v="9"/>
    <x v="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d v="2013-04-09T06:30:00"/>
    <x v="7"/>
    <x v="4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d v="2012-03-11T04:59:00"/>
    <x v="1"/>
    <x v="5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d v="2012-08-07T17:01:00"/>
    <x v="3"/>
    <x v="5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d v="2013-12-21T04:44:00"/>
    <x v="11"/>
    <x v="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d v="2014-06-09T05:00:00"/>
    <x v="5"/>
    <x v="3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d v="2015-05-04T04:01:00"/>
    <x v="7"/>
    <x v="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d v="2012-10-05T22:44:10"/>
    <x v="8"/>
    <x v="5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d v="2015-03-22T22:20:52"/>
    <x v="2"/>
    <x v="0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d v="2010-04-18T06:59:00"/>
    <x v="7"/>
    <x v="7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d v="2012-10-29T07:21:24"/>
    <x v="9"/>
    <x v="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d v="2012-03-25T23:55:30"/>
    <x v="7"/>
    <x v="5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d v="2012-02-14T19:49:00"/>
    <x v="1"/>
    <x v="5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d v="2012-06-25T16:24:00"/>
    <x v="0"/>
    <x v="5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d v="2016-07-13T19:14:00"/>
    <x v="5"/>
    <x v="2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d v="2013-03-22T11:37:05"/>
    <x v="2"/>
    <x v="4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d v="2012-04-27T15:31:34"/>
    <x v="7"/>
    <x v="5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d v="2012-01-21T08:13:00"/>
    <x v="4"/>
    <x v="6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d v="2014-03-20T21:04:35"/>
    <d v="2014-04-19T21:04:35"/>
    <x v="7"/>
    <x v="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d v="2013-07-01T03:59:00"/>
    <x v="5"/>
    <x v="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d v="2012-05-19T03:00:00"/>
    <x v="6"/>
    <x v="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d v="2013-10-07T01:21:58"/>
    <x v="8"/>
    <x v="4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d v="2014-05-01T23:57:42"/>
    <x v="6"/>
    <x v="3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d v="2012-01-17T21:33:05"/>
    <x v="11"/>
    <x v="6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d v="2012-09-22T18:19:16"/>
    <x v="10"/>
    <x v="5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d v="2016-09-24T05:26:27"/>
    <x v="10"/>
    <x v="2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d v="2014-11-10T21:07:43"/>
    <x v="9"/>
    <x v="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d v="2013-10-14T03:59:00"/>
    <x v="8"/>
    <x v="4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d v="2016-12-08T08:00:00"/>
    <x v="4"/>
    <x v="2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d v="2014-11-01T04:59:00"/>
    <x v="8"/>
    <x v="3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d v="2016-09-05T03:59:00"/>
    <x v="3"/>
    <x v="2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d v="2014-03-10T14:00:00"/>
    <x v="2"/>
    <x v="3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d v="2015-07-10T19:09:36"/>
    <x v="0"/>
    <x v="0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d v="2015-04-14T19:00:33"/>
    <x v="7"/>
    <x v="0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2-16T03:34:24"/>
    <d v="2015-03-16T02:34:24"/>
    <x v="2"/>
    <x v="0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d v="2016-04-25T04:59:00"/>
    <x v="7"/>
    <x v="2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d v="2016-07-31T19:45:00"/>
    <x v="0"/>
    <x v="2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d v="2016-10-24T21:00:00"/>
    <x v="9"/>
    <x v="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d v="2015-02-16T19:58:29"/>
    <x v="1"/>
    <x v="0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d v="2016-12-28T05:05:46"/>
    <x v="4"/>
    <x v="2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d v="2016-07-24T03:00:17"/>
    <x v="0"/>
    <x v="2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d v="2016-10-25T19:00:00"/>
    <x v="10"/>
    <x v="2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d v="2015-11-25T14:57:11"/>
    <x v="9"/>
    <x v="0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d v="2015-04-15T22:59:00"/>
    <x v="7"/>
    <x v="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d v="2015-06-04T00:00:00"/>
    <x v="5"/>
    <x v="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0-23T11:35:13"/>
    <d v="2013-11-22T12:35:13"/>
    <x v="9"/>
    <x v="4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8-17T23:10:04"/>
    <d v="2016-09-16T23:10:04"/>
    <x v="10"/>
    <x v="2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0-12T13:19:08"/>
    <d v="2013-11-11T14:19:08"/>
    <x v="9"/>
    <x v="4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1-13T02:49:26"/>
    <d v="2012-02-12T02:49:26"/>
    <x v="1"/>
    <x v="5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09-24T02:33:58"/>
    <d v="2013-10-16T09:59:00"/>
    <x v="8"/>
    <x v="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2-11-17T18:33:17"/>
    <d v="2013-01-16T18:33:17"/>
    <x v="4"/>
    <x v="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1-21T15:18:38"/>
    <d v="2015-02-28T15:10:00"/>
    <x v="1"/>
    <x v="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0-02T02:31:46"/>
    <d v="2009-12-01T04:59:00"/>
    <x v="9"/>
    <x v="8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3-12-08T00:39:58"/>
    <d v="2014-01-07T00:39:58"/>
    <x v="11"/>
    <x v="4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3-09T20:17:37"/>
    <d v="2013-04-08T19:17:37"/>
    <x v="7"/>
    <x v="4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02T00:32:03"/>
    <d v="2013-09-01T00:32:03"/>
    <x v="10"/>
    <x v="4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0-30T13:28:15"/>
    <d v="2013-11-29T14:28:15"/>
    <x v="9"/>
    <x v="4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1-24T19:48:47"/>
    <d v="2011-03-10T19:48:47"/>
    <x v="1"/>
    <x v="6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0-02T04:00:40"/>
    <d v="2012-11-11T05:00:40"/>
    <x v="9"/>
    <x v="5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4-04T14:00:34"/>
    <d v="2013-05-04T14:00:34"/>
    <x v="6"/>
    <x v="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01T17:22:11"/>
    <d v="2015-09-21T17:22:11"/>
    <x v="8"/>
    <x v="0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d v="2013-01-02T11:55:27"/>
    <d v="2013-02-04T11:55:27"/>
    <x v="1"/>
    <x v="4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1-19T18:56:00"/>
    <d v="2013-12-19T18:56:00"/>
    <x v="4"/>
    <x v="4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1-23T05:35:24"/>
    <d v="2010-12-23T05:35:24"/>
    <x v="4"/>
    <x v="7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08T19:55:05"/>
    <d v="2012-05-29T19:55:05"/>
    <x v="5"/>
    <x v="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09-27T07:42:18"/>
    <d v="2012-10-30T07:42:18"/>
    <x v="8"/>
    <x v="5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1-11-30T06:01:26"/>
    <d v="2012-01-14T06:01:26"/>
    <x v="4"/>
    <x v="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8-04T20:39:10"/>
    <d v="2011-09-06T20:39:10"/>
    <x v="10"/>
    <x v="6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1-02T22:27:15"/>
    <d v="2016-03-02T22:27:15"/>
    <x v="1"/>
    <x v="2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3-13T19:15:46"/>
    <d v="2012-05-12T02:31:00"/>
    <x v="7"/>
    <x v="5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09T22:35:11"/>
    <d v="2016-12-30T22:35:11"/>
    <x v="11"/>
    <x v="2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8-21T20:53:33"/>
    <d v="2016-09-15T20:53:33"/>
    <x v="10"/>
    <x v="2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4-27T23:00:55"/>
    <d v="2012-05-27T23:00:55"/>
    <x v="6"/>
    <x v="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7-27T18:04:45"/>
    <d v="2011-09-01T06:00:00"/>
    <x v="3"/>
    <x v="6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09-05T18:49:03"/>
    <d v="2014-10-05T18:49:03"/>
    <x v="8"/>
    <x v="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0-22T16:46:19"/>
    <d v="2013-11-21T17:46:19"/>
    <x v="9"/>
    <x v="4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7-22T00:45:30"/>
    <d v="2014-08-21T00:45:30"/>
    <x v="3"/>
    <x v="3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5-06T04:48:03"/>
    <d v="2010-08-01T04:00:00"/>
    <x v="5"/>
    <x v="7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3-02T21:32:43"/>
    <d v="2015-04-01T20:32:43"/>
    <x v="7"/>
    <x v="0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5-06T23:33:30"/>
    <d v="2016-06-05T23:33:30"/>
    <x v="5"/>
    <x v="2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09-10T03:03:49"/>
    <d v="2010-10-25T03:03:49"/>
    <x v="8"/>
    <x v="7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02T20:57:06"/>
    <d v="2015-08-28T04:00:00"/>
    <x v="10"/>
    <x v="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0-29T16:31:48"/>
    <d v="2012-11-28T17:31:48"/>
    <x v="9"/>
    <x v="5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1-12-01T18:11:50"/>
    <d v="2012-01-15T18:11:50"/>
    <x v="11"/>
    <x v="6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4-13T02:22:42"/>
    <d v="2011-05-28T02:22:42"/>
    <x v="6"/>
    <x v="6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2-29T20:23:22"/>
    <d v="2016-03-30T19:23:22"/>
    <x v="2"/>
    <x v="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4-23T19:28:34"/>
    <d v="2010-06-08T19:11:00"/>
    <x v="6"/>
    <x v="7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7-09T23:10:22"/>
    <d v="2014-08-30T15:30:00"/>
    <x v="3"/>
    <x v="3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8-28T19:06:20"/>
    <d v="2012-09-23T02:25:00"/>
    <x v="10"/>
    <x v="5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5-12-04T01:55:37"/>
    <d v="2016-01-03T01:55:37"/>
    <x v="11"/>
    <x v="0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0-11-25T05:45:26"/>
    <d v="2011-01-24T05:45:26"/>
    <x v="4"/>
    <x v="7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2-11T04:33:10"/>
    <d v="2014-03-13T03:33:10"/>
    <x v="2"/>
    <x v="3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8-12T04:37:03"/>
    <d v="2011-09-11T04:37:03"/>
    <x v="10"/>
    <x v="6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6-11T19:14:15"/>
    <d v="2010-07-27T04:59:00"/>
    <x v="0"/>
    <x v="7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6-21T16:34:00"/>
    <d v="2012-07-23T04:00:00"/>
    <x v="0"/>
    <x v="5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1-02T13:05:19"/>
    <d v="2017-03-03T13:05:19"/>
    <x v="1"/>
    <x v="1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03T00:07:25"/>
    <d v="2014-01-24T00:07:25"/>
    <x v="1"/>
    <x v="3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0-12T02:37:27"/>
    <d v="2012-12-11T03:37:27"/>
    <x v="9"/>
    <x v="5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4-05T03:20:19"/>
    <d v="2012-05-05T03:20:19"/>
    <x v="6"/>
    <x v="5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7-26T18:19:07"/>
    <d v="2012-08-25T18:19:07"/>
    <x v="3"/>
    <x v="5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1-29T16:18:34"/>
    <d v="2012-03-01T04:59:00"/>
    <x v="1"/>
    <x v="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09-13T20:28:54"/>
    <d v="2010-10-22T05:00:00"/>
    <x v="8"/>
    <x v="7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6-12T22:38:50"/>
    <d v="2014-07-14T02:30:00"/>
    <x v="0"/>
    <x v="3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1-01T21:59:21"/>
    <d v="2014-12-01T22:59:21"/>
    <x v="4"/>
    <x v="3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d v="2012-11-14T15:24:05"/>
    <d v="2012-12-19T15:24:05"/>
    <x v="4"/>
    <x v="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0-15T16:07:02"/>
    <d v="2013-11-14T17:07:02"/>
    <x v="9"/>
    <x v="4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0-31T04:06:16"/>
    <d v="2011-12-12T05:06:16"/>
    <x v="9"/>
    <x v="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08-27T12:43:13"/>
    <d v="2014-10-01T12:43:13"/>
    <x v="10"/>
    <x v="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0-22T23:02:03"/>
    <d v="2014-11-22T00:02:03"/>
    <x v="9"/>
    <x v="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1-14T22:37:49"/>
    <d v="2013-02-13T22:37:49"/>
    <x v="1"/>
    <x v="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0-28T21:08:31"/>
    <d v="2013-11-27T22:08:31"/>
    <x v="9"/>
    <x v="4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6-09T00:28:50"/>
    <d v="2010-07-08T22:40:00"/>
    <x v="0"/>
    <x v="7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4-14T19:44:55"/>
    <d v="2012-05-14T19:44:55"/>
    <x v="6"/>
    <x v="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09-28T20:41:53"/>
    <d v="2012-11-18T00:00:00"/>
    <x v="8"/>
    <x v="5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3-10T05:42:49"/>
    <d v="2012-04-09T04:42:49"/>
    <x v="7"/>
    <x v="5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5-14T21:58:26"/>
    <d v="2010-06-25T21:32:00"/>
    <x v="5"/>
    <x v="7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2-10T08:38:22"/>
    <d v="2014-03-16T22:00:00"/>
    <x v="2"/>
    <x v="3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2-05T23:15:45"/>
    <d v="2013-03-22T22:15:45"/>
    <x v="2"/>
    <x v="4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3-13T04:03:29"/>
    <d v="2014-05-12T04:03:29"/>
    <x v="7"/>
    <x v="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4-04T17:41:24"/>
    <d v="2014-05-04T06:00:00"/>
    <x v="6"/>
    <x v="3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5-12-30T08:00:29"/>
    <d v="2016-01-29T08:00:29"/>
    <x v="11"/>
    <x v="0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1-12-06T00:34:49"/>
    <d v="2012-01-18T20:00:00"/>
    <x v="11"/>
    <x v="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0-04T19:09:17"/>
    <d v="2013-11-03T20:09:17"/>
    <x v="9"/>
    <x v="4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8-03T11:30:48"/>
    <d v="2012-09-02T11:30:48"/>
    <x v="10"/>
    <x v="5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5-22T18:18:58"/>
    <d v="2013-06-30T19:58:00"/>
    <x v="5"/>
    <x v="4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6-27T00:12:06"/>
    <d v="2015-08-11T00:12:06"/>
    <x v="0"/>
    <x v="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1-11T02:19:05"/>
    <d v="2017-02-10T02:19:05"/>
    <x v="1"/>
    <x v="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1-13T20:14:20"/>
    <d v="2016-02-18T20:14:20"/>
    <x v="1"/>
    <x v="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0-30T16:01:45"/>
    <d v="2016-11-29T17:01:45"/>
    <x v="9"/>
    <x v="2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3-15T14:00:50"/>
    <d v="2016-04-18T14:00:00"/>
    <x v="7"/>
    <x v="2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6-12-28T20:57:06"/>
    <d v="2017-02-18T23:59:00"/>
    <x v="11"/>
    <x v="2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8-10T18:00:48"/>
    <d v="2016-09-09T18:00:48"/>
    <x v="10"/>
    <x v="2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5-01T18:45:06"/>
    <d v="2016-06-30T18:45:06"/>
    <x v="5"/>
    <x v="2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2-11T19:52:44"/>
    <d v="2016-03-12T19:52:44"/>
    <x v="2"/>
    <x v="2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5-12-23T01:02:56"/>
    <d v="2016-02-21T01:02:56"/>
    <x v="11"/>
    <x v="0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5-12-18T18:01:01"/>
    <d v="2016-01-17T18:01:01"/>
    <x v="11"/>
    <x v="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4-20T15:41:12"/>
    <d v="2016-06-04T15:41:12"/>
    <x v="6"/>
    <x v="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0-19T14:43:32"/>
    <d v="2016-11-18T15:43:32"/>
    <x v="9"/>
    <x v="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4-12-26T03:56:39"/>
    <d v="2015-01-25T03:56:39"/>
    <x v="11"/>
    <x v="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7-09T20:00:39"/>
    <d v="2015-08-20T20:00:39"/>
    <x v="3"/>
    <x v="0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8-04T07:05:00"/>
    <d v="2016-09-13T07:05:00"/>
    <x v="10"/>
    <x v="2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2-25T21:55:59"/>
    <d v="2015-04-26T20:55:59"/>
    <x v="2"/>
    <x v="0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0-17T13:15:33"/>
    <d v="2016-11-17T14:15:33"/>
    <x v="9"/>
    <x v="2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3-19T19:16:03"/>
    <d v="2015-04-10T04:59:00"/>
    <x v="7"/>
    <x v="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4-12-20T04:11:05"/>
    <d v="2015-01-19T04:11:05"/>
    <x v="11"/>
    <x v="3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1-31T15:02:35"/>
    <d v="2017-03-14T14:02:35"/>
    <x v="1"/>
    <x v="1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1-05T16:38:55"/>
    <d v="2017-02-20T19:00:00"/>
    <x v="1"/>
    <x v="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1-04T17:05:53"/>
    <d v="2016-02-11T17:05:53"/>
    <x v="1"/>
    <x v="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09-12T15:15:19"/>
    <d v="2016-10-17T15:15:19"/>
    <x v="8"/>
    <x v="2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7-23T15:05:19"/>
    <d v="2015-09-01T15:05:19"/>
    <x v="3"/>
    <x v="0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09-24T00:24:06"/>
    <d v="2016-10-26T03:59:00"/>
    <x v="8"/>
    <x v="2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09-06T15:15:32"/>
    <d v="2016-10-06T15:15:32"/>
    <x v="8"/>
    <x v="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2-22T06:06:14"/>
    <d v="2016-04-22T05:06:14"/>
    <x v="2"/>
    <x v="2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7-16T20:20:34"/>
    <d v="2014-08-15T20:20:34"/>
    <x v="3"/>
    <x v="3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1-07T07:16:47"/>
    <d v="2017-02-09T07:16:47"/>
    <x v="1"/>
    <x v="1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6-12-17T05:17:33"/>
    <d v="2017-01-23T04:59:00"/>
    <x v="11"/>
    <x v="2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4-17T17:01:00"/>
    <d v="2015-06-01T17:01:00"/>
    <x v="6"/>
    <x v="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8-05T20:46:38"/>
    <d v="2014-09-04T06:59:00"/>
    <x v="10"/>
    <x v="3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09-10T00:21:33"/>
    <d v="2015-11-09T01:21:33"/>
    <x v="8"/>
    <x v="0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2-24T17:59:16"/>
    <d v="2016-03-25T16:59:16"/>
    <x v="2"/>
    <x v="2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4-29T16:43:05"/>
    <d v="2016-06-28T16:43:05"/>
    <x v="6"/>
    <x v="2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6-30T01:24:57"/>
    <d v="2015-08-14T01:24:57"/>
    <x v="0"/>
    <x v="0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1-22T22:36:37"/>
    <d v="2016-02-21T22:36:37"/>
    <x v="1"/>
    <x v="2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1-26T07:25:01"/>
    <d v="2016-02-25T07:25:01"/>
    <x v="1"/>
    <x v="2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5-16T10:00:28"/>
    <d v="2016-06-20T18:59:00"/>
    <x v="5"/>
    <x v="2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0-16T21:42:02"/>
    <d v="2014-11-30T22:42:02"/>
    <x v="9"/>
    <x v="3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7-10T22:43:42"/>
    <d v="2014-08-09T22:43:42"/>
    <x v="3"/>
    <x v="3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09-02T18:04:46"/>
    <d v="2016-10-02T18:04:46"/>
    <x v="8"/>
    <x v="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7-23T16:01:25"/>
    <d v="2016-08-23T20:54:00"/>
    <x v="3"/>
    <x v="2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2-26T02:46:48"/>
    <d v="2015-03-28T01:46:48"/>
    <x v="2"/>
    <x v="0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01T23:13:30"/>
    <d v="2015-12-31T23:00:00"/>
    <x v="11"/>
    <x v="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5-11-16T18:25:00"/>
    <d v="2016-01-10T00:00:00"/>
    <x v="4"/>
    <x v="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5-14T07:04:10"/>
    <d v="2014-06-23T07:04:10"/>
    <x v="5"/>
    <x v="3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09-01T08:33:45"/>
    <d v="2016-10-01T08:33:45"/>
    <x v="8"/>
    <x v="2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8-29T22:24:55"/>
    <d v="2016-09-28T22:24:55"/>
    <x v="10"/>
    <x v="2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8-04T18:49:24"/>
    <d v="2014-09-03T18:49:24"/>
    <x v="10"/>
    <x v="3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6-17T18:09:48"/>
    <d v="2016-07-12T18:51:00"/>
    <x v="0"/>
    <x v="2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3-08T22:11:59"/>
    <d v="2016-05-07T21:11:59"/>
    <x v="7"/>
    <x v="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0-09T23:09:28"/>
    <d v="2016-11-12T05:00:00"/>
    <x v="9"/>
    <x v="2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0-09T06:18:50"/>
    <d v="2014-11-30T22:59:00"/>
    <x v="9"/>
    <x v="3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04T22:34:40"/>
    <d v="2014-11-29T16:00:00"/>
    <x v="4"/>
    <x v="3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6-27T20:47:40"/>
    <d v="2014-07-27T15:27:00"/>
    <x v="0"/>
    <x v="3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0-29T02:28:17"/>
    <d v="2014-11-28T03:28:17"/>
    <x v="9"/>
    <x v="3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0-05T04:03:21"/>
    <d v="2015-11-19T05:03:21"/>
    <x v="9"/>
    <x v="0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0-14T07:11:30"/>
    <d v="2014-11-13T08:02:00"/>
    <x v="9"/>
    <x v="3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1-14T01:26:00"/>
    <d v="2017-03-15T00:26:00"/>
    <x v="1"/>
    <x v="1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6-12-16T17:16:53"/>
    <d v="2017-01-30T17:16:53"/>
    <x v="11"/>
    <x v="2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1-17T16:25:14"/>
    <d v="2015-12-17T05:59:00"/>
    <x v="4"/>
    <x v="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2-14T17:01:01"/>
    <d v="2017-03-16T16:01:01"/>
    <x v="2"/>
    <x v="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1-19T17:00:27"/>
    <d v="2016-02-18T17:00:27"/>
    <x v="1"/>
    <x v="2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09-29T14:59:43"/>
    <d v="2015-10-30T14:59:43"/>
    <x v="8"/>
    <x v="0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04T00:57:52"/>
    <d v="2014-12-12T07:11:00"/>
    <x v="11"/>
    <x v="3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1-02T14:00:23"/>
    <d v="2016-12-14T15:00:23"/>
    <x v="4"/>
    <x v="2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1-28T19:25:15"/>
    <d v="2016-12-28T19:25:15"/>
    <x v="4"/>
    <x v="2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5-20T14:30:46"/>
    <d v="2016-06-19T14:30:46"/>
    <x v="5"/>
    <x v="2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7-10T19:54:22"/>
    <d v="2016-09-05T02:59:00"/>
    <x v="3"/>
    <x v="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1-03T21:33:15"/>
    <d v="2014-12-18T21:33:15"/>
    <x v="4"/>
    <x v="3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6-12-10T10:34:12"/>
    <d v="2017-01-24T10:34:12"/>
    <x v="11"/>
    <x v="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01T20:00:56"/>
    <d v="2015-12-29T20:00:00"/>
    <x v="11"/>
    <x v="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1-12T00:03:35"/>
    <d v="2015-01-01T00:03:35"/>
    <x v="4"/>
    <x v="3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0-26T21:04:55"/>
    <d v="2015-11-25T22:04:55"/>
    <x v="9"/>
    <x v="0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2-22T02:34:16"/>
    <d v="2016-04-07T01:34:16"/>
    <x v="2"/>
    <x v="2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0-12T16:12:15"/>
    <d v="2015-11-21T17:12:15"/>
    <x v="9"/>
    <x v="0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6-14T11:48:53"/>
    <d v="2016-07-14T11:48:53"/>
    <x v="0"/>
    <x v="2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1-05T23:22:29"/>
    <d v="2015-02-04T23:22:29"/>
    <x v="1"/>
    <x v="0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d v="2015-06-02T00:47:00"/>
    <x v="5"/>
    <x v="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d v="2015-10-17T04:00:00"/>
    <x v="8"/>
    <x v="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d v="2015-05-17T15:31:17"/>
    <x v="6"/>
    <x v="0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d v="2015-06-20T22:04:21"/>
    <x v="5"/>
    <x v="0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d v="2016-01-31T13:56:03"/>
    <x v="1"/>
    <x v="2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d v="2015-03-16T19:00:37"/>
    <x v="2"/>
    <x v="0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d v="2016-03-31T08:46:56"/>
    <x v="2"/>
    <x v="2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d v="2014-10-23T00:49:07"/>
    <x v="8"/>
    <x v="3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d v="2017-03-06T20:00:00"/>
    <x v="1"/>
    <x v="1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d v="2015-04-04T21:59:00"/>
    <x v="2"/>
    <x v="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d v="2016-09-12T11:35:49"/>
    <x v="10"/>
    <x v="2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d v="2015-12-16T18:20:10"/>
    <x v="4"/>
    <x v="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d v="2016-06-23T16:00:25"/>
    <x v="5"/>
    <x v="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d v="2016-12-12T17:34:40"/>
    <x v="4"/>
    <x v="2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d v="2016-08-05T03:59:00"/>
    <x v="3"/>
    <x v="2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d v="2015-02-11T15:23:40"/>
    <x v="1"/>
    <x v="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d v="2013-01-07T08:00:00"/>
    <x v="11"/>
    <x v="5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d v="2015-05-18T05:00:00"/>
    <x v="6"/>
    <x v="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d v="2016-03-19T04:33:43"/>
    <x v="2"/>
    <x v="2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d v="2016-12-13T07:59:00"/>
    <x v="4"/>
    <x v="2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7-28T17:00:09"/>
    <d v="2016-08-27T17:00:09"/>
    <x v="3"/>
    <x v="2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11T01:26:32"/>
    <d v="2014-07-31T01:26:32"/>
    <x v="3"/>
    <x v="3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7-31T16:42:28"/>
    <d v="2014-09-12T10:00:00"/>
    <x v="3"/>
    <x v="3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4-20T06:04:15"/>
    <d v="2015-05-20T06:04:15"/>
    <x v="6"/>
    <x v="0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1-07T22:13:21"/>
    <d v="2015-03-05T20:27:00"/>
    <x v="1"/>
    <x v="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7-24T20:59:10"/>
    <d v="2014-08-23T20:59:10"/>
    <x v="3"/>
    <x v="3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1-11T20:26:00"/>
    <d v="2015-12-26T20:26:00"/>
    <x v="4"/>
    <x v="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0-06T19:38:35"/>
    <d v="2014-11-05T20:38:35"/>
    <x v="9"/>
    <x v="3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8-16T01:16:29"/>
    <d v="2016-09-25T01:16:29"/>
    <x v="10"/>
    <x v="2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d v="2016-01-13T10:20:45"/>
    <d v="2016-02-12T10:20:45"/>
    <x v="1"/>
    <x v="2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8-15T19:07:57"/>
    <d v="2015-09-14T19:07:57"/>
    <x v="10"/>
    <x v="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7-30T00:20:25"/>
    <d v="2014-08-27T00:20:25"/>
    <x v="3"/>
    <x v="3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4-23T19:08:15"/>
    <d v="2016-06-06T20:09:00"/>
    <x v="6"/>
    <x v="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2-09T04:08:52"/>
    <d v="2017-03-06T04:08:52"/>
    <x v="2"/>
    <x v="1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7-11T20:26:39"/>
    <d v="2014-08-10T22:00:00"/>
    <x v="3"/>
    <x v="3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2-06T23:49:05"/>
    <d v="2016-03-07T23:49:05"/>
    <x v="2"/>
    <x v="2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2-23T17:16:17"/>
    <d v="2015-04-24T16:16:17"/>
    <x v="2"/>
    <x v="0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1-04T20:54:43"/>
    <d v="2016-12-04T21:54:43"/>
    <x v="4"/>
    <x v="2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2-12T21:37:23"/>
    <d v="2015-03-26T00:00:00"/>
    <x v="2"/>
    <x v="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2-11T18:57:36"/>
    <d v="2015-03-13T17:57:36"/>
    <x v="2"/>
    <x v="0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3-16T21:54:53"/>
    <d v="2015-04-15T21:54:53"/>
    <x v="7"/>
    <x v="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3-03T06:38:28"/>
    <d v="2016-05-02T01:00:00"/>
    <x v="7"/>
    <x v="2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d v="2016-07-05T19:22:21"/>
    <d v="2016-07-12T19:22:21"/>
    <x v="3"/>
    <x v="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01T00:44:22"/>
    <d v="2016-08-31T00:44:22"/>
    <x v="10"/>
    <x v="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5-23T05:28:23"/>
    <d v="2013-07-07T05:28:23"/>
    <x v="5"/>
    <x v="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1-22T09:08:42"/>
    <d v="2014-02-19T09:08:42"/>
    <x v="1"/>
    <x v="3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6-20T23:06:22"/>
    <d v="2013-08-04T23:06:22"/>
    <x v="0"/>
    <x v="4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1-21T20:32:11"/>
    <d v="2013-12-21T20:32:11"/>
    <x v="4"/>
    <x v="4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3-11T08:54:24"/>
    <d v="2016-04-10T07:54:24"/>
    <x v="7"/>
    <x v="2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0-25T05:30:59"/>
    <d v="2013-11-26T06:30:59"/>
    <x v="9"/>
    <x v="4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11T00:17:02"/>
    <d v="2012-10-01T00:17:02"/>
    <x v="8"/>
    <x v="5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0-18T18:04:53"/>
    <d v="2015-11-17T19:04:53"/>
    <x v="9"/>
    <x v="0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1-06T19:58:17"/>
    <d v="2014-02-05T19:58:17"/>
    <x v="1"/>
    <x v="3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09-16T23:09:01"/>
    <d v="2011-10-16T23:09:01"/>
    <x v="8"/>
    <x v="6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3-12-05T04:09:05"/>
    <d v="2014-01-04T04:09:05"/>
    <x v="11"/>
    <x v="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4-06T21:41:56"/>
    <d v="2012-05-06T21:41:56"/>
    <x v="6"/>
    <x v="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7-18T09:04:10"/>
    <d v="2014-09-11T09:04:10"/>
    <x v="3"/>
    <x v="3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5-12-15T04:00:11"/>
    <d v="2016-01-14T04:00:11"/>
    <x v="11"/>
    <x v="0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6-07T04:42:01"/>
    <d v="2011-07-22T04:42:01"/>
    <x v="0"/>
    <x v="6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4-19T13:35:36"/>
    <d v="2016-05-14T13:35:36"/>
    <x v="6"/>
    <x v="2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4-11T03:18:53"/>
    <d v="2014-05-11T03:18:53"/>
    <x v="6"/>
    <x v="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4-12-29T22:14:52"/>
    <d v="2015-01-28T22:14:52"/>
    <x v="11"/>
    <x v="3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7-11T21:44:48"/>
    <d v="2012-08-10T21:44:48"/>
    <x v="3"/>
    <x v="5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6-03T15:49:43"/>
    <d v="2014-08-02T15:49:43"/>
    <x v="0"/>
    <x v="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7-09T21:53:24"/>
    <d v="2014-08-08T21:53:24"/>
    <x v="3"/>
    <x v="3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2-13T16:06:15"/>
    <d v="2016-03-14T15:06:15"/>
    <x v="2"/>
    <x v="2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d v="2014-07-25T20:48:11"/>
    <d v="2014-08-24T20:48:11"/>
    <x v="3"/>
    <x v="3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5-16T17:08:07"/>
    <d v="2014-06-15T17:08:07"/>
    <x v="5"/>
    <x v="3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3-25T19:11:07"/>
    <d v="2014-04-24T19:11:07"/>
    <x v="7"/>
    <x v="3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5-27T04:32:55"/>
    <d v="2015-06-26T04:32:55"/>
    <x v="5"/>
    <x v="0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4-29T04:27:33"/>
    <d v="2015-05-29T04:27:33"/>
    <x v="6"/>
    <x v="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3-11T19:41:12"/>
    <d v="2016-04-10T18:41:12"/>
    <x v="7"/>
    <x v="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2-12-07T00:37:18"/>
    <d v="2013-01-06T00:37:18"/>
    <x v="11"/>
    <x v="5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1-27T23:22:17"/>
    <d v="2016-02-11T23:22:17"/>
    <x v="1"/>
    <x v="2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09-09T17:07:13"/>
    <d v="2011-10-09T17:07:13"/>
    <x v="8"/>
    <x v="6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7-31T12:53:40"/>
    <d v="2013-08-30T12:53:40"/>
    <x v="3"/>
    <x v="4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09-03T12:25:54"/>
    <d v="2014-10-04T03:30:00"/>
    <x v="8"/>
    <x v="3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1-21T19:01:17"/>
    <d v="2014-03-02T19:01:17"/>
    <x v="1"/>
    <x v="3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3-14T18:18:15"/>
    <d v="2014-04-13T18:18:15"/>
    <x v="7"/>
    <x v="3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4-13T20:04:28"/>
    <d v="2015-05-13T20:04:28"/>
    <x v="6"/>
    <x v="0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1-15T02:39:31"/>
    <d v="2016-02-14T02:39:31"/>
    <x v="1"/>
    <x v="2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6-17T18:32:18"/>
    <d v="2016-07-14T18:12:00"/>
    <x v="0"/>
    <x v="2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0-30T01:05:25"/>
    <d v="2013-12-09T05:59:00"/>
    <x v="9"/>
    <x v="4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4-19T05:19:50"/>
    <d v="2016-06-18T05:19:50"/>
    <x v="6"/>
    <x v="2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5-12T09:50:21"/>
    <d v="2014-06-11T09:50:21"/>
    <x v="5"/>
    <x v="3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2-22T03:15:27"/>
    <d v="2014-03-24T02:15:27"/>
    <x v="2"/>
    <x v="3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3-05T17:46:15"/>
    <d v="2012-04-04T16:46:15"/>
    <x v="7"/>
    <x v="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6-23T20:40:24"/>
    <d v="2014-07-23T20:40:24"/>
    <x v="0"/>
    <x v="3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2-13T15:17:15"/>
    <d v="2012-04-13T14:17:15"/>
    <x v="2"/>
    <x v="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0-19T18:03:10"/>
    <d v="2016-11-18T19:03:10"/>
    <x v="9"/>
    <x v="2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1-07T22:23:42"/>
    <d v="2012-12-07T22:23:42"/>
    <x v="4"/>
    <x v="5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5-12-09T04:53:10"/>
    <d v="2016-01-08T04:53:10"/>
    <x v="11"/>
    <x v="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4-11-20T18:13:31"/>
    <d v="2015-01-19T08:30:00"/>
    <x v="4"/>
    <x v="3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7-15T23:27:00"/>
    <d v="2014-08-14T23:27:00"/>
    <x v="3"/>
    <x v="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09-09T08:18:07"/>
    <d v="2013-10-09T08:18:07"/>
    <x v="8"/>
    <x v="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2-29T16:41:35"/>
    <d v="2016-03-30T15:41:35"/>
    <x v="2"/>
    <x v="2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4-10T20:20:08"/>
    <d v="2012-06-09T20:20:08"/>
    <x v="6"/>
    <x v="5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1-25T14:21:53"/>
    <d v="2015-12-25T14:21:53"/>
    <x v="4"/>
    <x v="0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3-06T03:59:39"/>
    <d v="2014-04-05T02:59:39"/>
    <x v="7"/>
    <x v="3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3-24T19:01:04"/>
    <d v="2014-04-06T19:01:04"/>
    <x v="7"/>
    <x v="3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09-13T20:56:40"/>
    <d v="2011-10-28T20:56:40"/>
    <x v="8"/>
    <x v="6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2-12T22:25:16"/>
    <d v="2016-03-13T21:25:16"/>
    <x v="2"/>
    <x v="2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16T16:53:45"/>
    <d v="2013-05-30T16:53:45"/>
    <x v="5"/>
    <x v="4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3-20T12:34:08"/>
    <d v="2014-04-19T12:34:08"/>
    <x v="7"/>
    <x v="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3-31T16:00:51"/>
    <d v="2015-04-30T16:00:51"/>
    <x v="7"/>
    <x v="0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7-27T14:58:50"/>
    <d v="2015-09-25T14:58:50"/>
    <x v="3"/>
    <x v="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6-14T07:51:34"/>
    <d v="2016-07-14T07:51:34"/>
    <x v="0"/>
    <x v="2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0-14T20:30:00"/>
    <d v="2014-11-14T21:30:00"/>
    <x v="9"/>
    <x v="3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d v="2014-07-08T15:35:17"/>
    <d v="2014-08-07T15:35:17"/>
    <x v="3"/>
    <x v="3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5-06T06:21:33"/>
    <d v="2016-06-05T06:21:33"/>
    <x v="5"/>
    <x v="2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09-26T23:55:00"/>
    <d v="2014-11-26T00:55:00"/>
    <x v="8"/>
    <x v="3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1-24T21:47:48"/>
    <d v="2015-12-24T21:47:48"/>
    <x v="4"/>
    <x v="0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02T02:46:11"/>
    <d v="2017-01-01T02:46:11"/>
    <x v="11"/>
    <x v="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01T09:46:21"/>
    <d v="2014-07-31T09:46:21"/>
    <x v="3"/>
    <x v="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15T06:50:28"/>
    <d v="2014-11-29T04:33:00"/>
    <x v="4"/>
    <x v="3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7-07T23:44:54"/>
    <d v="2016-08-06T23:44:54"/>
    <x v="3"/>
    <x v="2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1-19T16:07:09"/>
    <d v="2015-12-19T16:07:09"/>
    <x v="4"/>
    <x v="0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3-24T19:40:21"/>
    <d v="2016-04-23T19:40:21"/>
    <x v="7"/>
    <x v="2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01T21:45:31"/>
    <d v="2017-01-21T21:45:31"/>
    <x v="1"/>
    <x v="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4-12-02T08:20:26"/>
    <d v="2015-01-01T08:20:26"/>
    <x v="11"/>
    <x v="3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7-07T11:05:21"/>
    <d v="2015-08-06T11:05:21"/>
    <x v="3"/>
    <x v="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6-09T16:47:30"/>
    <d v="2015-07-09T16:47:30"/>
    <x v="0"/>
    <x v="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1-18T00:08:47"/>
    <d v="2015-02-17T00:08:47"/>
    <x v="1"/>
    <x v="0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1-17T04:38:46"/>
    <d v="2015-12-17T04:38:46"/>
    <x v="4"/>
    <x v="0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3-30T04:22:00"/>
    <d v="2015-04-29T04:22:00"/>
    <x v="7"/>
    <x v="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08-03T17:56:32"/>
    <d v="2014-10-02T17:56:32"/>
    <x v="10"/>
    <x v="3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3-25T22:52:53"/>
    <d v="2014-05-02T22:52:53"/>
    <x v="7"/>
    <x v="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08-20T23:19:43"/>
    <d v="2014-10-19T23:19:43"/>
    <x v="10"/>
    <x v="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01T04:06:21"/>
    <d v="2016-12-01T05:06:21"/>
    <x v="4"/>
    <x v="2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5-17T17:02:46"/>
    <d v="2016-06-16T17:02:46"/>
    <x v="5"/>
    <x v="2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5-11-09T22:54:35"/>
    <d v="2016-01-08T22:54:35"/>
    <x v="4"/>
    <x v="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8-08T02:27:43"/>
    <d v="2015-09-07T02:27:43"/>
    <x v="10"/>
    <x v="0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4-15T17:01:52"/>
    <d v="2015-05-15T17:01:52"/>
    <x v="6"/>
    <x v="0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5-19T17:08:25"/>
    <d v="2015-06-18T17:08:25"/>
    <x v="5"/>
    <x v="0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8-07T02:36:46"/>
    <d v="2015-09-06T02:36:46"/>
    <x v="10"/>
    <x v="0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7-15T18:20:08"/>
    <d v="2014-08-14T18:20:08"/>
    <x v="3"/>
    <x v="3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1-25T01:42:42"/>
    <d v="2015-02-24T01:42:42"/>
    <x v="1"/>
    <x v="0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0-06T15:04:40"/>
    <d v="2014-12-05T16:04:40"/>
    <x v="9"/>
    <x v="3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1-09T02:12:08"/>
    <d v="2014-12-09T02:12:08"/>
    <x v="4"/>
    <x v="3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5-30T17:26:05"/>
    <d v="2015-06-30T15:45:00"/>
    <x v="5"/>
    <x v="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2-26T03:43:06"/>
    <d v="2015-03-28T02:43:06"/>
    <x v="2"/>
    <x v="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4-28T15:06:29"/>
    <d v="2015-05-19T15:06:29"/>
    <x v="6"/>
    <x v="0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8-25T16:24:24"/>
    <d v="2014-09-25T16:24:24"/>
    <x v="10"/>
    <x v="3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7-10T17:22:00"/>
    <d v="2014-08-09T17:22:00"/>
    <x v="3"/>
    <x v="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5-19T17:23:02"/>
    <d v="2016-06-18T17:23:02"/>
    <x v="5"/>
    <x v="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6-02T05:08:50"/>
    <d v="2014-07-06T05:08:50"/>
    <x v="0"/>
    <x v="3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5-26T11:39:02"/>
    <d v="2015-06-26T04:00:00"/>
    <x v="5"/>
    <x v="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8-12T17:38:15"/>
    <d v="2014-09-12T17:38:15"/>
    <x v="10"/>
    <x v="3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8-23T01:17:45"/>
    <d v="2016-09-22T01:17:45"/>
    <x v="10"/>
    <x v="2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1-23T08:29:23"/>
    <d v="2015-02-22T08:29:23"/>
    <x v="1"/>
    <x v="0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4-30T21:26:11"/>
    <d v="2015-05-30T21:26:11"/>
    <x v="6"/>
    <x v="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0-26T19:18:47"/>
    <d v="2014-11-13T20:18:47"/>
    <x v="9"/>
    <x v="3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7-21T16:22:32"/>
    <d v="2014-08-20T16:22:32"/>
    <x v="3"/>
    <x v="3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6-29T04:27:37"/>
    <d v="2015-08-03T04:27:37"/>
    <x v="0"/>
    <x v="0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4-08T20:12:07"/>
    <d v="2016-05-08T20:12:07"/>
    <x v="6"/>
    <x v="2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6-15T17:28:59"/>
    <d v="2015-07-15T17:28:59"/>
    <x v="0"/>
    <x v="0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1-11T00:28:18"/>
    <d v="2017-03-06T13:00:00"/>
    <x v="1"/>
    <x v="1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09-15T15:51:36"/>
    <d v="2014-10-15T15:51:36"/>
    <x v="8"/>
    <x v="3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7-17T21:44:12"/>
    <d v="2014-08-16T21:44:12"/>
    <x v="3"/>
    <x v="3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09-28T17:17:07"/>
    <d v="2015-10-28T17:17:07"/>
    <x v="8"/>
    <x v="0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5-22T19:21:54"/>
    <d v="2014-06-28T19:21:54"/>
    <x v="5"/>
    <x v="3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1-30T08:08:41"/>
    <d v="2015-03-01T08:08:41"/>
    <x v="1"/>
    <x v="0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6-12-24T19:51:28"/>
    <d v="2017-01-12T16:42:00"/>
    <x v="11"/>
    <x v="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0-13T20:40:23"/>
    <d v="2016-11-02T03:59:00"/>
    <x v="9"/>
    <x v="2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d v="2017-02-06T14:23:31"/>
    <x v="1"/>
    <x v="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d v="2015-06-08T04:00:00"/>
    <x v="5"/>
    <x v="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d v="2015-06-01T22:42:00"/>
    <x v="6"/>
    <x v="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d v="2015-05-17T18:00:00"/>
    <x v="6"/>
    <x v="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d v="2016-12-28T16:49:00"/>
    <x v="11"/>
    <x v="2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d v="2016-06-29T23:29:55"/>
    <x v="0"/>
    <x v="2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d v="2014-08-31T15:58:45"/>
    <x v="10"/>
    <x v="3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d v="2016-03-20T13:29:20"/>
    <x v="2"/>
    <x v="2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d v="2017-02-11T12:09:38"/>
    <x v="1"/>
    <x v="1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d v="2016-04-09T17:37:33"/>
    <x v="2"/>
    <x v="2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d v="2015-04-08T11:42:59"/>
    <x v="7"/>
    <x v="0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0-21T08:20:53"/>
    <d v="2015-12-20T09:00:00"/>
    <x v="9"/>
    <x v="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d v="2015-12-18T19:38:59"/>
    <x v="4"/>
    <x v="0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d v="2016-06-13T05:59:00"/>
    <x v="5"/>
    <x v="2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d v="2015-12-31T03:00:00"/>
    <x v="4"/>
    <x v="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d v="2015-07-08T18:30:00"/>
    <x v="0"/>
    <x v="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d v="2015-04-16T11:27:36"/>
    <x v="7"/>
    <x v="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d v="2016-07-15T14:34:06"/>
    <x v="0"/>
    <x v="2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d v="2015-06-27T06:55:54"/>
    <x v="5"/>
    <x v="0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d v="2015-05-31T14:45:27"/>
    <x v="5"/>
    <x v="0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d v="2015-12-04T05:00:00"/>
    <x v="9"/>
    <x v="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d v="2015-06-13T12:09:11"/>
    <x v="5"/>
    <x v="0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d v="2017-03-11T13:29:00"/>
    <x v="2"/>
    <x v="1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d v="2016-03-31T10:00:00"/>
    <x v="7"/>
    <x v="2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d v="2016-03-24T16:01:04"/>
    <x v="2"/>
    <x v="2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d v="2017-02-25T20:18:25"/>
    <x v="1"/>
    <x v="1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d v="2015-05-31T21:00:00"/>
    <x v="5"/>
    <x v="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d v="2016-06-09T20:47:41"/>
    <x v="5"/>
    <x v="2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d v="2015-11-27T01:00:00"/>
    <x v="4"/>
    <x v="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d v="2017-01-31T18:08:20"/>
    <x v="11"/>
    <x v="2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d v="2015-06-09T20:10:05"/>
    <x v="6"/>
    <x v="0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d v="2014-05-30T22:09:16"/>
    <x v="6"/>
    <x v="3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d v="2015-10-02T23:03:00"/>
    <x v="10"/>
    <x v="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d v="2016-07-14T19:25:40"/>
    <x v="0"/>
    <x v="2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d v="2015-11-01T03:00:00"/>
    <x v="9"/>
    <x v="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d v="2016-10-20T11:05:13"/>
    <x v="8"/>
    <x v="2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d v="2015-08-25T15:05:12"/>
    <x v="3"/>
    <x v="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d v="2016-12-04T00:00:00"/>
    <x v="4"/>
    <x v="2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d v="2016-04-01T04:00:00"/>
    <x v="7"/>
    <x v="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d v="2016-11-10T05:15:09"/>
    <x v="9"/>
    <x v="2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4-07T13:11:42"/>
    <d v="2014-06-06T13:11:42"/>
    <x v="6"/>
    <x v="3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08-23T21:44:38"/>
    <d v="2013-10-22T21:44:38"/>
    <x v="10"/>
    <x v="4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3-17T20:59:41"/>
    <d v="2014-04-21T01:00:00"/>
    <x v="7"/>
    <x v="3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7-07T22:03:36"/>
    <d v="2014-08-07T07:00:00"/>
    <x v="3"/>
    <x v="3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7-30T17:30:08"/>
    <d v="2011-09-28T17:30:08"/>
    <x v="3"/>
    <x v="6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3-17T11:02:07"/>
    <d v="2012-04-16T16:00:00"/>
    <x v="7"/>
    <x v="5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1-25T23:20:30"/>
    <d v="2011-02-24T23:20:30"/>
    <x v="1"/>
    <x v="6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7-08T22:36:08"/>
    <d v="2015-08-28T01:00:00"/>
    <x v="3"/>
    <x v="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08-20T20:21:10"/>
    <d v="2013-10-06T20:21:10"/>
    <x v="10"/>
    <x v="4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1-31T22:46:14"/>
    <d v="2012-02-21T22:46:14"/>
    <x v="1"/>
    <x v="5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1-03T18:55:42"/>
    <d v="2015-02-02T18:55:42"/>
    <x v="1"/>
    <x v="0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1-05T03:14:59"/>
    <d v="2013-12-15T03:14:59"/>
    <x v="4"/>
    <x v="4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0T16:19:24"/>
    <d v="2012-07-28T16:00:00"/>
    <x v="3"/>
    <x v="5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04T06:47:45"/>
    <d v="2012-08-24T06:47:45"/>
    <x v="10"/>
    <x v="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7-07T14:38:56"/>
    <d v="2011-08-06T14:38:56"/>
    <x v="3"/>
    <x v="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1-12-06T23:06:07"/>
    <d v="2012-01-05T23:06:07"/>
    <x v="11"/>
    <x v="6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5-15T00:57:37"/>
    <d v="2013-07-12T21:51:00"/>
    <x v="5"/>
    <x v="4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0-11T20:06:20"/>
    <d v="2014-11-03T05:59:00"/>
    <x v="9"/>
    <x v="3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8-27T03:58:22"/>
    <d v="2011-09-11T13:18:00"/>
    <x v="10"/>
    <x v="6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5-08T21:06:11"/>
    <d v="2011-07-08T21:00:00"/>
    <x v="5"/>
    <x v="6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d v="2013-04-22T21:00:00"/>
    <x v="7"/>
    <x v="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d v="2014-06-14T14:23:54"/>
    <x v="5"/>
    <x v="3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d v="2011-12-06T02:02:29"/>
    <x v="9"/>
    <x v="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d v="2013-05-06T07:00:55"/>
    <x v="6"/>
    <x v="4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d v="2014-06-13T06:59:00"/>
    <x v="5"/>
    <x v="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d v="2012-07-07T17:46:51"/>
    <x v="0"/>
    <x v="5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d v="2014-09-06T15:25:31"/>
    <x v="3"/>
    <x v="3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d v="2011-09-25T19:32:47"/>
    <x v="3"/>
    <x v="6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d v="2013-10-24T23:42:49"/>
    <x v="8"/>
    <x v="4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d v="2014-09-03T18:48:27"/>
    <x v="10"/>
    <x v="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d v="2011-01-01T04:59:00"/>
    <x v="4"/>
    <x v="7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d v="2013-12-01T21:17:32"/>
    <x v="4"/>
    <x v="4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d v="2012-02-12T22:03:51"/>
    <x v="1"/>
    <x v="5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d v="2011-04-03T01:03:10"/>
    <x v="2"/>
    <x v="6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d v="2013-08-31T14:40:12"/>
    <x v="10"/>
    <x v="4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d v="2014-06-09T03:59:00"/>
    <x v="5"/>
    <x v="3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d v="2014-02-26T20:13:40"/>
    <x v="1"/>
    <x v="3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d v="2014-01-29T08:13:47"/>
    <x v="11"/>
    <x v="4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1-17T18:18:12"/>
    <d v="2014-02-16T18:18:12"/>
    <x v="1"/>
    <x v="3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d v="2014-03-29T01:00:00"/>
    <x v="2"/>
    <x v="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d v="2013-10-29T15:54:43"/>
    <x v="8"/>
    <x v="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d v="2010-11-30T15:43:35"/>
    <x v="9"/>
    <x v="7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d v="2014-01-11T21:02:25"/>
    <x v="11"/>
    <x v="4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d v="2013-07-24T14:02:38"/>
    <x v="0"/>
    <x v="4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d v="2013-09-20T20:17:27"/>
    <x v="10"/>
    <x v="4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d v="2016-04-16T00:00:00"/>
    <x v="7"/>
    <x v="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d v="2012-03-25T19:34:02"/>
    <x v="1"/>
    <x v="5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d v="2013-11-13T17:24:19"/>
    <x v="9"/>
    <x v="4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d v="2010-06-15T04:00:00"/>
    <x v="6"/>
    <x v="7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d v="2014-08-31T17:31:31"/>
    <x v="10"/>
    <x v="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d v="2012-08-30T16:33:45"/>
    <x v="3"/>
    <x v="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d v="2013-08-07T20:49:47"/>
    <x v="3"/>
    <x v="4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d v="2009-09-01T04:00:00"/>
    <x v="3"/>
    <x v="8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d v="2012-09-04T13:29:07"/>
    <x v="3"/>
    <x v="5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d v="2014-06-25T02:00:00"/>
    <x v="5"/>
    <x v="3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d v="2014-03-24T01:22:50"/>
    <x v="2"/>
    <x v="3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d v="2011-03-01T18:10:54"/>
    <x v="11"/>
    <x v="7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d v="2013-07-28T17:50:36"/>
    <x v="3"/>
    <x v="4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d v="2013-12-09T04:59:00"/>
    <x v="4"/>
    <x v="4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d v="2013-03-11T04:00:00"/>
    <x v="2"/>
    <x v="4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d v="2016-12-31T16:59:00"/>
    <x v="11"/>
    <x v="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d v="2015-06-20T13:59:35"/>
    <x v="0"/>
    <x v="0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d v="2015-02-17T14:00:00"/>
    <x v="2"/>
    <x v="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4-13T14:54:16"/>
    <d v="2015-06-12T14:54:16"/>
    <x v="6"/>
    <x v="0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d v="2016-08-10T04:00:00"/>
    <x v="3"/>
    <x v="2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d v="2017-01-04T03:14:05"/>
    <x v="11"/>
    <x v="2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d v="2015-04-23T06:59:00"/>
    <x v="7"/>
    <x v="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d v="2015-04-07T07:00:00"/>
    <x v="7"/>
    <x v="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d v="2015-10-06T22:59:00"/>
    <x v="8"/>
    <x v="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d v="2015-11-14T17:49:31"/>
    <x v="9"/>
    <x v="0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d v="2015-10-19T11:00:00"/>
    <x v="9"/>
    <x v="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d v="2015-07-29T17:00:00"/>
    <x v="0"/>
    <x v="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d v="2016-03-14T00:12:53"/>
    <x v="2"/>
    <x v="2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d v="2016-05-01T17:55:58"/>
    <x v="6"/>
    <x v="2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d v="2016-04-28T16:20:32"/>
    <x v="7"/>
    <x v="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d v="2015-07-14T19:32:39"/>
    <x v="0"/>
    <x v="0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d v="2016-06-01T18:57:00"/>
    <x v="6"/>
    <x v="2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d v="2015-07-21T03:00:00"/>
    <x v="3"/>
    <x v="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d v="2016-12-01T02:23:31"/>
    <x v="4"/>
    <x v="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d v="2016-07-31T11:00:00"/>
    <x v="3"/>
    <x v="2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1-12T04:40:05"/>
    <d v="2017-03-13T03:40:05"/>
    <x v="1"/>
    <x v="1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6-22T15:58:28"/>
    <d v="2016-07-21T17:30:00"/>
    <x v="0"/>
    <x v="2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1-04T10:58:54"/>
    <d v="2014-12-04T10:58:54"/>
    <x v="4"/>
    <x v="3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1-18T12:04:39"/>
    <d v="2016-02-17T12:04:39"/>
    <x v="1"/>
    <x v="2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08-29T14:43:32"/>
    <d v="2016-10-08T14:43:32"/>
    <x v="10"/>
    <x v="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09-10T21:11:08"/>
    <d v="2015-10-15T21:11:08"/>
    <x v="8"/>
    <x v="0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7-05T16:00:50"/>
    <d v="2016-08-19T16:00:50"/>
    <x v="3"/>
    <x v="2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0-26T19:15:19"/>
    <d v="2016-11-30T20:15:19"/>
    <x v="9"/>
    <x v="2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3-19T16:52:02"/>
    <d v="2015-04-18T16:52:02"/>
    <x v="7"/>
    <x v="0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2-02T17:01:54"/>
    <d v="2016-03-03T17:01:54"/>
    <x v="2"/>
    <x v="2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08-22T16:04:20"/>
    <d v="2016-10-21T16:04:20"/>
    <x v="10"/>
    <x v="2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0-01T11:57:28"/>
    <d v="2015-11-06T01:00:00"/>
    <x v="9"/>
    <x v="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1-24T23:05:09"/>
    <d v="2016-02-28T23:05:09"/>
    <x v="1"/>
    <x v="2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5-30T05:39:06"/>
    <d v="2016-07-21T14:00:00"/>
    <x v="5"/>
    <x v="2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4-12-12T01:02:52"/>
    <d v="2015-01-11T01:02:52"/>
    <x v="11"/>
    <x v="3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6-26T19:29:25"/>
    <d v="2014-07-11T16:00:00"/>
    <x v="0"/>
    <x v="3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01T16:34:06"/>
    <d v="2016-12-30T23:00:00"/>
    <x v="11"/>
    <x v="2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1-23T17:58:57"/>
    <d v="2016-12-23T17:58:57"/>
    <x v="4"/>
    <x v="2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4-21T15:45:25"/>
    <d v="2015-05-21T15:45:25"/>
    <x v="6"/>
    <x v="0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3-22T16:45:46"/>
    <d v="2016-04-26T06:55:00"/>
    <x v="7"/>
    <x v="2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09-13T15:12:32"/>
    <d v="2016-10-13T15:12:32"/>
    <x v="8"/>
    <x v="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1-30T02:03:55"/>
    <d v="2016-12-30T02:03:55"/>
    <x v="4"/>
    <x v="2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4-12-01T19:00:28"/>
    <d v="2015-01-15T19:00:28"/>
    <x v="11"/>
    <x v="3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4-29T16:17:15"/>
    <d v="2015-05-29T16:17:15"/>
    <x v="6"/>
    <x v="0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08-30T15:25:34"/>
    <d v="2016-10-14T15:25:34"/>
    <x v="10"/>
    <x v="2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0-23T05:19:05"/>
    <d v="2014-12-02T06:19:05"/>
    <x v="9"/>
    <x v="3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6-01T06:38:29"/>
    <d v="2016-07-02T04:00:00"/>
    <x v="0"/>
    <x v="2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7-18T12:05:54"/>
    <d v="2016-08-17T12:05:54"/>
    <x v="3"/>
    <x v="2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6-12-28T01:26:48"/>
    <d v="2017-01-27T01:26:48"/>
    <x v="11"/>
    <x v="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6-16T02:33:45"/>
    <d v="2014-07-16T02:33:45"/>
    <x v="0"/>
    <x v="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2-10T18:34:47"/>
    <d v="2016-03-11T18:34:47"/>
    <x v="2"/>
    <x v="2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1-05T22:28:22"/>
    <d v="2015-12-05T22:28:22"/>
    <x v="4"/>
    <x v="0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1-12T20:43:48"/>
    <d v="2014-12-17T20:43:48"/>
    <x v="4"/>
    <x v="3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2-01T13:51:19"/>
    <d v="2017-03-03T13:51:19"/>
    <x v="2"/>
    <x v="1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7-03T19:17:13"/>
    <d v="2015-08-02T19:17:13"/>
    <x v="3"/>
    <x v="0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0-24T15:31:55"/>
    <d v="2014-12-08T16:31:55"/>
    <x v="9"/>
    <x v="3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7-16T14:17:33"/>
    <d v="2014-08-15T14:17:33"/>
    <x v="3"/>
    <x v="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08-30T14:58:37"/>
    <d v="2016-10-01T14:58:37"/>
    <x v="10"/>
    <x v="2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6-17T19:35:39"/>
    <d v="2015-07-17T19:35:39"/>
    <x v="0"/>
    <x v="0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6-21T12:38:03"/>
    <d v="2016-08-19T03:59:00"/>
    <x v="0"/>
    <x v="2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d v="2016-06-30T18:57:19"/>
    <x v="0"/>
    <x v="2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d v="2014-07-14T19:32:39"/>
    <x v="0"/>
    <x v="3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d v="2013-06-27T01:49:11"/>
    <x v="5"/>
    <x v="4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d v="2015-03-07T15:18:45"/>
    <x v="2"/>
    <x v="0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d v="2014-12-18T12:08:53"/>
    <x v="4"/>
    <x v="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d v="2015-12-16T06:59:00"/>
    <x v="4"/>
    <x v="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d v="2015-12-26T00:18:54"/>
    <x v="4"/>
    <x v="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d v="2016-02-12T17:45:44"/>
    <x v="1"/>
    <x v="2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d v="2015-09-05T03:59:00"/>
    <x v="3"/>
    <x v="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d v="2013-03-11T00:00:00"/>
    <x v="2"/>
    <x v="4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d v="2016-06-11T19:22:59"/>
    <x v="5"/>
    <x v="2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d v="2012-11-30T10:00:00"/>
    <x v="9"/>
    <x v="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d v="2013-07-05T00:56:00"/>
    <x v="0"/>
    <x v="4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d v="2013-03-01T05:59:00"/>
    <x v="1"/>
    <x v="4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d v="2011-06-25T13:42:03"/>
    <x v="5"/>
    <x v="6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d v="2011-07-06T19:33:10"/>
    <x v="5"/>
    <x v="6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d v="2012-08-02T21:37:00"/>
    <x v="3"/>
    <x v="5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d v="2014-06-21T17:12:52"/>
    <x v="5"/>
    <x v="3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d v="2013-09-07T22:25:31"/>
    <x v="3"/>
    <x v="4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d v="2016-02-15T07:59:00"/>
    <x v="1"/>
    <x v="2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d v="2015-01-07T16:41:46"/>
    <x v="4"/>
    <x v="3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d v="2015-03-16T16:35:52"/>
    <x v="2"/>
    <x v="0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d v="2014-11-27T00:54:23"/>
    <x v="9"/>
    <x v="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d v="2015-11-14T01:04:10"/>
    <x v="9"/>
    <x v="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d v="2015-06-15T04:34:54"/>
    <x v="5"/>
    <x v="0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d v="2014-04-11T14:15:46"/>
    <x v="7"/>
    <x v="3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d v="2013-10-16T00:04:50"/>
    <x v="9"/>
    <x v="4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d v="2015-05-07T18:12:22"/>
    <x v="6"/>
    <x v="0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d v="2012-07-12T17:45:32"/>
    <x v="0"/>
    <x v="5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d v="2016-12-30T22:50:33"/>
    <x v="4"/>
    <x v="2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d v="2016-03-25T02:53:08"/>
    <x v="2"/>
    <x v="2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d v="2017-01-15T01:35:19"/>
    <x v="11"/>
    <x v="2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d v="2016-12-03T17:03:26"/>
    <x v="4"/>
    <x v="2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d v="2017-02-03T04:11:00"/>
    <x v="1"/>
    <x v="1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d v="2016-08-01T18:13:30"/>
    <x v="3"/>
    <x v="2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d v="2015-06-05T11:47:56"/>
    <x v="5"/>
    <x v="0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d v="2015-06-09T02:00:00"/>
    <x v="5"/>
    <x v="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d v="2016-12-29T05:08:45"/>
    <x v="4"/>
    <x v="2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d v="2013-05-06T19:12:16"/>
    <x v="6"/>
    <x v="4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d v="2016-12-23T01:47:58"/>
    <x v="11"/>
    <x v="2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d v="2015-07-05T17:38:42"/>
    <x v="0"/>
    <x v="0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d v="2016-04-29T12:11:00"/>
    <x v="7"/>
    <x v="2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d v="2015-07-29T15:31:29"/>
    <x v="0"/>
    <x v="0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d v="2015-06-03T04:30:00"/>
    <x v="5"/>
    <x v="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d v="2016-10-17T16:14:00"/>
    <x v="8"/>
    <x v="2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d v="2016-08-13T11:32:37"/>
    <x v="3"/>
    <x v="2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d v="2015-04-27T17:12:00"/>
    <x v="7"/>
    <x v="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d v="2015-08-22T04:59:00"/>
    <x v="3"/>
    <x v="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d v="2016-03-03T03:43:06"/>
    <x v="2"/>
    <x v="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d v="2016-08-01T16:22:03"/>
    <x v="3"/>
    <x v="2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d v="2017-03-01T03:00:00"/>
    <x v="1"/>
    <x v="1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d v="2017-01-14T21:48:01"/>
    <x v="11"/>
    <x v="2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d v="2015-02-13T23:58:02"/>
    <x v="1"/>
    <x v="0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d v="2016-10-27T21:19:00"/>
    <x v="8"/>
    <x v="2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d v="2016-07-05T20:58:54"/>
    <x v="0"/>
    <x v="2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d v="2014-10-07T00:06:13"/>
    <x v="8"/>
    <x v="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d v="2016-06-12T05:30:00"/>
    <x v="5"/>
    <x v="2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d v="2013-05-26T23:54:34"/>
    <x v="5"/>
    <x v="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d v="2015-05-01T00:16:51"/>
    <x v="7"/>
    <x v="0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d v="2013-07-26T01:30:35"/>
    <x v="0"/>
    <x v="4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1-28T12:14:45"/>
    <d v="2015-02-22T12:14:45"/>
    <x v="1"/>
    <x v="0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0-29T16:20:01"/>
    <d v="2014-11-28T17:20:01"/>
    <x v="9"/>
    <x v="3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0-20T10:23:27"/>
    <d v="2015-12-12T10:00:00"/>
    <x v="9"/>
    <x v="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7-18T12:52:58"/>
    <d v="2014-08-12T12:52:58"/>
    <x v="3"/>
    <x v="3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0-14T20:55:56"/>
    <d v="2015-11-13T21:55:56"/>
    <x v="9"/>
    <x v="0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1-02T03:12:15"/>
    <d v="2015-01-01T04:12:15"/>
    <x v="4"/>
    <x v="3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4-19T07:38:40"/>
    <d v="2016-06-03T07:38:40"/>
    <x v="6"/>
    <x v="2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1-09T01:25:00"/>
    <d v="2015-02-06T01:25:00"/>
    <x v="1"/>
    <x v="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1-04T01:31:39"/>
    <d v="2014-12-04T01:31:39"/>
    <x v="4"/>
    <x v="3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5-12-22T10:29:30"/>
    <d v="2016-02-20T10:29:30"/>
    <x v="11"/>
    <x v="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6-12-04T06:04:27"/>
    <d v="2017-01-03T06:04:27"/>
    <x v="11"/>
    <x v="2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7-07T16:13:11"/>
    <d v="2015-08-16T16:13:11"/>
    <x v="3"/>
    <x v="0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0-22T22:13:39"/>
    <d v="2015-11-21T23:13:39"/>
    <x v="9"/>
    <x v="0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8-16T03:36:14"/>
    <d v="2015-09-15T11:11:00"/>
    <x v="10"/>
    <x v="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1-26T10:57:14"/>
    <d v="2016-02-25T10:57:14"/>
    <x v="1"/>
    <x v="2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09-09T10:56:59"/>
    <d v="2016-10-09T10:56:59"/>
    <x v="8"/>
    <x v="2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03T16:01:26"/>
    <d v="2016-06-28T16:01:26"/>
    <x v="0"/>
    <x v="2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1-09T21:58:29"/>
    <d v="2015-02-08T21:58:29"/>
    <x v="1"/>
    <x v="0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8-22T05:45:04"/>
    <d v="2016-09-21T05:45:04"/>
    <x v="10"/>
    <x v="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5-12-02T08:38:51"/>
    <d v="2016-01-01T08:38:51"/>
    <x v="11"/>
    <x v="0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02T17:13:22"/>
    <d v="2016-11-15T18:13:22"/>
    <x v="4"/>
    <x v="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3-30T03:09:19"/>
    <d v="2015-04-29T03:09:19"/>
    <x v="7"/>
    <x v="0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6-25T09:22:00"/>
    <d v="2015-08-24T09:22:00"/>
    <x v="0"/>
    <x v="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8-19T20:26:25"/>
    <d v="2016-09-18T20:26:25"/>
    <x v="10"/>
    <x v="2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3-03T09:06:57"/>
    <d v="2016-04-02T08:06:57"/>
    <x v="7"/>
    <x v="2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3-11T01:27:22"/>
    <d v="2015-04-10T01:27:22"/>
    <x v="7"/>
    <x v="0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1-18T19:31:28"/>
    <d v="2014-12-19T19:31:28"/>
    <x v="4"/>
    <x v="3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0-27T05:03:36"/>
    <d v="2015-11-26T06:03:36"/>
    <x v="9"/>
    <x v="0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6-20T18:43:48"/>
    <d v="2015-07-20T18:43:48"/>
    <x v="0"/>
    <x v="0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0-30T15:01:15"/>
    <d v="2016-12-10T11:00:00"/>
    <x v="9"/>
    <x v="2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5-18T18:24:38"/>
    <d v="2015-06-08T15:00:00"/>
    <x v="5"/>
    <x v="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09-11T18:43:40"/>
    <d v="2015-10-11T18:43:40"/>
    <x v="8"/>
    <x v="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1-22T08:24:17"/>
    <d v="2016-02-21T08:24:17"/>
    <x v="1"/>
    <x v="2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6-06T12:45:39"/>
    <d v="2014-07-13T04:59:00"/>
    <x v="0"/>
    <x v="3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3-28T20:54:59"/>
    <d v="2016-04-27T13:55:00"/>
    <x v="7"/>
    <x v="2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2-05T19:55:01"/>
    <d v="2015-03-07T19:55:01"/>
    <x v="2"/>
    <x v="0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4-26T17:57:43"/>
    <d v="2016-05-26T17:57:43"/>
    <x v="6"/>
    <x v="2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7-13T18:22:49"/>
    <d v="2015-09-11T18:22:49"/>
    <x v="3"/>
    <x v="0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4-25T15:29:18"/>
    <d v="2016-05-25T15:29:18"/>
    <x v="6"/>
    <x v="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6-12-03T22:13:29"/>
    <d v="2017-01-02T22:13:29"/>
    <x v="11"/>
    <x v="2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7-14T20:57:42"/>
    <d v="2015-09-12T20:57:42"/>
    <x v="3"/>
    <x v="0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5-15T13:00:55"/>
    <d v="2015-06-14T13:00:55"/>
    <x v="5"/>
    <x v="0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01T10:44:38"/>
    <d v="2016-04-21T10:44:38"/>
    <x v="6"/>
    <x v="2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6-08T17:32:14"/>
    <d v="2016-07-08T17:32:14"/>
    <x v="0"/>
    <x v="2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4-21T22:28:38"/>
    <d v="2015-05-22T05:25:00"/>
    <x v="6"/>
    <x v="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3-23T19:28:25"/>
    <d v="2015-05-10T19:28:25"/>
    <x v="7"/>
    <x v="0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1-21T04:06:37"/>
    <d v="2016-02-20T04:06:37"/>
    <x v="1"/>
    <x v="2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0-19T23:00:59"/>
    <d v="2014-11-19T00:00:59"/>
    <x v="9"/>
    <x v="3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6-28T16:52:43"/>
    <d v="2014-07-28T16:52:43"/>
    <x v="0"/>
    <x v="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3-01T16:42:27"/>
    <d v="2017-04-15T15:42:27"/>
    <x v="7"/>
    <x v="1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03T20:48:00"/>
    <d v="2016-04-24T21:59:00"/>
    <x v="6"/>
    <x v="2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7-12T16:08:40"/>
    <d v="2014-09-05T13:39:00"/>
    <x v="3"/>
    <x v="3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6-12-04T16:02:45"/>
    <d v="2017-01-03T16:02:45"/>
    <x v="11"/>
    <x v="2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0-12T21:30:44"/>
    <d v="2015-11-11T22:30:44"/>
    <x v="9"/>
    <x v="0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7-11T16:56:00"/>
    <d v="2014-08-11T04:00:00"/>
    <x v="3"/>
    <x v="3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1-04T04:54:56"/>
    <d v="2015-12-02T17:25:00"/>
    <x v="4"/>
    <x v="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0-03T21:31:38"/>
    <d v="2014-11-30T23:45:00"/>
    <x v="9"/>
    <x v="3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d v="2014-10-21T00:00:00"/>
    <x v="8"/>
    <x v="3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d v="2013-04-10T15:54:31"/>
    <x v="7"/>
    <x v="4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d v="2013-04-07T20:52:18"/>
    <x v="2"/>
    <x v="4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d v="2013-02-16T15:52:38"/>
    <x v="1"/>
    <x v="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d v="2012-03-22T03:00:00"/>
    <x v="2"/>
    <x v="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d v="2016-01-12T05:00:00"/>
    <x v="11"/>
    <x v="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d v="2012-03-25T18:14:45"/>
    <x v="1"/>
    <x v="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d v="2011-06-12T00:20:49"/>
    <x v="6"/>
    <x v="6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d v="2013-02-15T14:21:49"/>
    <x v="1"/>
    <x v="4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d v="2012-12-28T19:51:03"/>
    <x v="11"/>
    <x v="5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d v="2015-04-09T22:58:54"/>
    <x v="7"/>
    <x v="0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d v="2013-10-16T13:01:43"/>
    <x v="8"/>
    <x v="4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d v="2012-01-31T23:30:39"/>
    <d v="2012-03-01T23:30:39"/>
    <x v="1"/>
    <x v="5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d v="2013-09-13T17:28:12"/>
    <x v="10"/>
    <x v="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d v="2014-12-20T04:59:00"/>
    <x v="4"/>
    <x v="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d v="2011-09-10T01:00:22"/>
    <x v="10"/>
    <x v="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d v="2011-12-23T03:00:00"/>
    <x v="9"/>
    <x v="6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d v="2013-05-14T20:55:13"/>
    <x v="6"/>
    <x v="4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d v="2014-05-10T03:59:00"/>
    <x v="6"/>
    <x v="3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d v="2013-07-26T17:00:00"/>
    <x v="3"/>
    <x v="4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0-03T22:09:05"/>
    <d v="2013-11-02T22:09:05"/>
    <x v="9"/>
    <x v="4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8-15T20:35:36"/>
    <d v="2012-09-07T07:51:00"/>
    <x v="10"/>
    <x v="5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6-27T04:37:55"/>
    <d v="2016-07-22T04:37:55"/>
    <x v="0"/>
    <x v="2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5-24T04:49:23"/>
    <d v="2012-07-21T14:51:00"/>
    <x v="5"/>
    <x v="5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5-06T19:06:13"/>
    <d v="2015-06-20T19:06:13"/>
    <x v="5"/>
    <x v="0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1-28T04:02:41"/>
    <d v="2015-02-27T04:02:41"/>
    <x v="1"/>
    <x v="0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7-03T22:01:11"/>
    <d v="2016-08-02T22:01:11"/>
    <x v="3"/>
    <x v="2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3-12-06T13:31:00"/>
    <d v="2014-01-05T13:31:00"/>
    <x v="11"/>
    <x v="4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0-16T14:40:52"/>
    <d v="2012-11-15T15:40:52"/>
    <x v="9"/>
    <x v="5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09-03T13:27:54"/>
    <d v="2013-10-02T13:27:54"/>
    <x v="8"/>
    <x v="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4-12-18T17:07:23"/>
    <d v="2015-02-15T15:38:00"/>
    <x v="11"/>
    <x v="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5-19T21:14:06"/>
    <d v="2011-06-18T21:14:06"/>
    <x v="5"/>
    <x v="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5-17T20:47:55"/>
    <d v="2013-06-16T20:47:55"/>
    <x v="5"/>
    <x v="4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3-04T17:20:13"/>
    <d v="2015-04-03T15:38:00"/>
    <x v="7"/>
    <x v="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7-28T18:57:11"/>
    <d v="2011-08-27T18:57:11"/>
    <x v="3"/>
    <x v="6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7-18T11:24:19"/>
    <d v="2014-09-16T11:24:19"/>
    <x v="3"/>
    <x v="3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6-19T15:25:22"/>
    <d v="2013-07-31T19:43:00"/>
    <x v="0"/>
    <x v="4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7-20T23:36:18"/>
    <d v="2014-09-03T23:36:18"/>
    <x v="3"/>
    <x v="3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6-06T00:10:33"/>
    <d v="2016-08-05T00:10:33"/>
    <x v="0"/>
    <x v="2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4-01T21:42:37"/>
    <d v="2013-05-01T21:42:37"/>
    <x v="6"/>
    <x v="4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d v="2015-07-08T14:00:23"/>
    <x v="0"/>
    <x v="0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d v="2016-03-25T22:00:00"/>
    <x v="2"/>
    <x v="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d v="2016-10-23T08:20:01"/>
    <x v="10"/>
    <x v="2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d v="2014-06-10T08:33:00"/>
    <x v="5"/>
    <x v="3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d v="2016-03-22T20:01:00"/>
    <x v="2"/>
    <x v="2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d v="2014-07-24T18:51:44"/>
    <x v="0"/>
    <x v="3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d v="2010-05-15T08:10:00"/>
    <x v="7"/>
    <x v="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d v="2014-06-27T14:44:41"/>
    <x v="5"/>
    <x v="3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d v="2017-02-14T22:59:00"/>
    <x v="1"/>
    <x v="1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d v="2014-07-19T09:14:38"/>
    <x v="0"/>
    <x v="3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d v="2015-11-18T15:00:04"/>
    <x v="9"/>
    <x v="0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d v="2017-02-05T16:25:39"/>
    <x v="1"/>
    <x v="1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d v="2014-07-16T15:17:46"/>
    <x v="0"/>
    <x v="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d v="2015-09-27T14:20:40"/>
    <x v="10"/>
    <x v="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d v="2016-03-16T05:04:57"/>
    <x v="2"/>
    <x v="2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d v="2016-10-06T14:00:00"/>
    <x v="8"/>
    <x v="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d v="2014-12-06T06:00:00"/>
    <x v="4"/>
    <x v="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d v="2014-05-31T19:40:52"/>
    <x v="5"/>
    <x v="3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d v="2014-06-20T21:59:00"/>
    <x v="5"/>
    <x v="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d v="2014-12-19T04:00:00"/>
    <x v="4"/>
    <x v="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d v="2016-06-07T04:01:31"/>
    <x v="5"/>
    <x v="2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d v="2014-10-17T19:55:39"/>
    <x v="8"/>
    <x v="3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d v="2014-12-23T00:00:00"/>
    <x v="4"/>
    <x v="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d v="2017-02-20T12:01:30"/>
    <x v="1"/>
    <x v="1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d v="2016-08-18T16:52:18"/>
    <x v="3"/>
    <x v="2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d v="2016-01-19T06:37:27"/>
    <x v="11"/>
    <x v="0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d v="2017-03-14T13:24:46"/>
    <x v="2"/>
    <x v="1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d v="2017-02-01T00:00:00"/>
    <x v="1"/>
    <x v="1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d v="2015-03-19T14:05:20"/>
    <x v="2"/>
    <x v="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d v="2015-10-23T18:24:55"/>
    <x v="8"/>
    <x v="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d v="2014-12-01T03:00:00"/>
    <x v="9"/>
    <x v="3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d v="2016-02-15T15:00:00"/>
    <x v="1"/>
    <x v="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d v="2016-05-02T03:59:00"/>
    <x v="7"/>
    <x v="2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d v="2015-09-04T16:11:02"/>
    <x v="10"/>
    <x v="0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d v="2016-05-23T22:00:00"/>
    <x v="6"/>
    <x v="2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d v="2015-08-27T19:15:10"/>
    <x v="3"/>
    <x v="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d v="2016-08-06T18:00:00"/>
    <x v="3"/>
    <x v="2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d v="2015-01-22T18:46:10"/>
    <x v="11"/>
    <x v="3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d v="2017-01-03T22:03:39"/>
    <x v="11"/>
    <x v="2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d v="2014-11-26T01:15:00"/>
    <x v="9"/>
    <x v="3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01T17:05:38"/>
    <d v="2014-12-31T17:05:38"/>
    <x v="11"/>
    <x v="3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15T23:55:00"/>
    <d v="2015-06-30T23:55:00"/>
    <x v="0"/>
    <x v="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0-23T12:13:54"/>
    <d v="2014-11-22T13:13:54"/>
    <x v="9"/>
    <x v="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2-18T01:13:44"/>
    <d v="2015-04-01T00:18:00"/>
    <x v="2"/>
    <x v="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1-27T21:13:54"/>
    <d v="2015-03-02T21:16:00"/>
    <x v="1"/>
    <x v="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7-19T05:06:39"/>
    <d v="2014-09-17T05:06:39"/>
    <x v="3"/>
    <x v="3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16T10:14:42"/>
    <d v="2017-02-23T10:14:42"/>
    <x v="2"/>
    <x v="1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0-09T21:10:20"/>
    <d v="2015-11-08T22:10:20"/>
    <x v="9"/>
    <x v="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0-04T03:15:59"/>
    <d v="2015-11-03T04:15:59"/>
    <x v="9"/>
    <x v="0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4-12T10:47:14"/>
    <d v="2016-05-12T10:47:14"/>
    <x v="6"/>
    <x v="2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4-27T19:47:19"/>
    <d v="2015-05-27T19:47:19"/>
    <x v="6"/>
    <x v="0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10T16:31:48"/>
    <d v="2014-10-01T03:59:00"/>
    <x v="8"/>
    <x v="3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8-03T06:47:27"/>
    <d v="2015-09-02T06:47:27"/>
    <x v="10"/>
    <x v="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7-03T06:03:10"/>
    <d v="2015-08-02T06:03:10"/>
    <x v="3"/>
    <x v="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8-25T14:43:52"/>
    <d v="2015-09-17T17:00:00"/>
    <x v="10"/>
    <x v="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6-04T03:40:24"/>
    <d v="2016-07-04T03:40:24"/>
    <x v="0"/>
    <x v="2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8-20T15:40:33"/>
    <d v="2014-09-20T15:40:33"/>
    <x v="10"/>
    <x v="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6-30T09:32:39"/>
    <d v="2015-08-28T12:12:00"/>
    <x v="0"/>
    <x v="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14T01:16:39"/>
    <d v="2015-04-29T01:16:39"/>
    <x v="6"/>
    <x v="0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0-24T00:29:53"/>
    <d v="2014-11-13T01:29:53"/>
    <x v="9"/>
    <x v="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0-08T01:00:03"/>
    <d v="2013-11-07T02:00:03"/>
    <x v="9"/>
    <x v="4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09-23T13:35:16"/>
    <d v="2009-12-02T00:50:00"/>
    <x v="8"/>
    <x v="8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1-13T17:49:11"/>
    <d v="2014-03-14T16:49:11"/>
    <x v="1"/>
    <x v="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4-27T08:48:29"/>
    <d v="2015-05-28T20:05:00"/>
    <x v="6"/>
    <x v="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5-09T17:31:01"/>
    <d v="2011-06-08T17:31:01"/>
    <x v="5"/>
    <x v="6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6-28T22:00:04"/>
    <d v="2016-07-27T22:00:00"/>
    <x v="0"/>
    <x v="2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01T22:29:05"/>
    <d v="2014-02-17T00:00:00"/>
    <x v="2"/>
    <x v="3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1-19T01:29:45"/>
    <d v="2014-12-24T01:29:45"/>
    <x v="4"/>
    <x v="3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d v="2013-04-25T16:18:34"/>
    <d v="2013-05-25T16:18:34"/>
    <x v="6"/>
    <x v="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3-09T19:31:22"/>
    <d v="2016-04-08T18:31:22"/>
    <x v="7"/>
    <x v="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5-20T18:28:03"/>
    <d v="2015-06-19T18:28:03"/>
    <x v="5"/>
    <x v="0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04T00:47:39"/>
    <d v="2016-02-28T23:59:00"/>
    <x v="2"/>
    <x v="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2-20T00:00:02"/>
    <d v="2017-04-01T03:59:00"/>
    <x v="2"/>
    <x v="1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1-13T22:15:29"/>
    <d v="2015-02-17T22:15:29"/>
    <x v="1"/>
    <x v="0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6-09T12:34:56"/>
    <d v="2014-07-09T12:34:56"/>
    <x v="0"/>
    <x v="3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5-16T21:06:08"/>
    <d v="2015-06-30T21:06:08"/>
    <x v="5"/>
    <x v="0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5-25T20:20:48"/>
    <d v="2012-07-24T20:20:48"/>
    <x v="5"/>
    <x v="5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8-09T01:34:51"/>
    <d v="2010-09-02T02:00:00"/>
    <x v="10"/>
    <x v="7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7-26T23:54:51"/>
    <d v="2013-08-28T23:54:51"/>
    <x v="3"/>
    <x v="4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3-22T01:12:06"/>
    <d v="2012-05-21T01:12:06"/>
    <x v="7"/>
    <x v="5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1-17T10:46:30"/>
    <d v="2015-12-19T10:46:30"/>
    <x v="4"/>
    <x v="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08-30T18:57:33"/>
    <d v="2015-10-26T21:20:00"/>
    <x v="10"/>
    <x v="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8-26T21:43:11"/>
    <d v="2014-09-25T21:43:11"/>
    <x v="10"/>
    <x v="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20T15:35:01"/>
    <d v="2014-05-30T15:35:01"/>
    <x v="5"/>
    <x v="3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03T21:29:28"/>
    <d v="2016-12-25T11:00:00"/>
    <x v="11"/>
    <x v="2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3-06T02:30:22"/>
    <d v="2015-04-05T01:30:22"/>
    <x v="7"/>
    <x v="0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1-13T22:49:25"/>
    <d v="2014-12-13T22:49:25"/>
    <x v="4"/>
    <x v="3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01T05:59:59"/>
    <d v="2015-01-31T20:12:00"/>
    <x v="1"/>
    <x v="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09-09T23:38:06"/>
    <d v="2015-10-09T23:38:06"/>
    <x v="8"/>
    <x v="0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d v="2015-08-24T20:34:24"/>
    <d v="2015-09-23T20:34:24"/>
    <x v="10"/>
    <x v="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3-04T17:25:41"/>
    <d v="2016-04-03T16:25:41"/>
    <x v="7"/>
    <x v="2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2-11T01:44:45"/>
    <d v="2015-03-28T00:44:45"/>
    <x v="2"/>
    <x v="0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1-29T20:17:35"/>
    <d v="2015-02-28T20:17:35"/>
    <x v="1"/>
    <x v="0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3-16T17:06:22"/>
    <d v="2016-05-15T16:21:00"/>
    <x v="7"/>
    <x v="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5-21T01:12:08"/>
    <d v="2014-06-18T20:13:00"/>
    <x v="5"/>
    <x v="3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0-29T10:19:29"/>
    <d v="2014-12-13T11:19:29"/>
    <x v="9"/>
    <x v="3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8-21T08:29:57"/>
    <d v="2016-09-20T08:29:57"/>
    <x v="10"/>
    <x v="2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5-27T16:00:58"/>
    <d v="2015-07-26T16:00:58"/>
    <x v="5"/>
    <x v="0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3-09T12:56:16"/>
    <d v="2016-04-08T11:56:16"/>
    <x v="7"/>
    <x v="2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6-01T01:22:32"/>
    <d v="2014-07-15T05:11:00"/>
    <x v="0"/>
    <x v="3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d v="2011-05-05T02:13:53"/>
    <x v="6"/>
    <x v="6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d v="2011-10-14T23:00:00"/>
    <x v="8"/>
    <x v="6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d v="2012-01-28T04:04:19"/>
    <x v="4"/>
    <x v="6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d v="2012-03-17T19:17:15"/>
    <x v="2"/>
    <x v="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d v="2011-08-01T07:00:00"/>
    <x v="3"/>
    <x v="6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d v="2011-03-24T01:40:38"/>
    <x v="11"/>
    <x v="7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d v="2012-06-14T19:24:11"/>
    <x v="5"/>
    <x v="5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d v="2014-01-01T05:26:00"/>
    <x v="4"/>
    <x v="4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d v="2011-11-02T08:00:00"/>
    <x v="8"/>
    <x v="6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d v="2012-12-15T22:11:50"/>
    <x v="4"/>
    <x v="5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d v="2013-06-05T00:00:32"/>
    <x v="5"/>
    <x v="4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d v="2013-01-02T20:59:44"/>
    <x v="11"/>
    <x v="5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d v="2012-07-22T01:40:02"/>
    <x v="0"/>
    <x v="5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d v="2014-08-03T17:00:00"/>
    <x v="0"/>
    <x v="3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d v="2011-12-13T02:13:16"/>
    <x v="9"/>
    <x v="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d v="2012-11-22T22:00:00"/>
    <x v="9"/>
    <x v="5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d v="2013-11-01T19:00:00"/>
    <x v="8"/>
    <x v="4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d v="2013-03-08T15:42:15"/>
    <x v="1"/>
    <x v="4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d v="2014-09-15T04:28:06"/>
    <x v="10"/>
    <x v="3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d v="2013-02-23T08:09:00"/>
    <x v="2"/>
    <x v="4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d v="2012-05-28T03:59:00"/>
    <x v="6"/>
    <x v="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d v="2014-12-17T07:59:00"/>
    <x v="4"/>
    <x v="3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d v="2013-08-27T16:31:29"/>
    <x v="0"/>
    <x v="4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d v="2013-01-09T08:48:55"/>
    <x v="4"/>
    <x v="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d v="2012-09-11T16:47:33"/>
    <x v="10"/>
    <x v="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d v="2013-12-01T21:21:07"/>
    <x v="4"/>
    <x v="4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d v="2012-11-26T04:59:00"/>
    <x v="9"/>
    <x v="5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d v="2014-06-17T17:41:22"/>
    <x v="5"/>
    <x v="3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d v="2014-02-20T20:48:53"/>
    <x v="1"/>
    <x v="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d v="2012-03-02T06:59:00"/>
    <x v="1"/>
    <x v="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d v="2012-10-12T20:37:41"/>
    <x v="8"/>
    <x v="5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d v="2011-09-24T08:10:54"/>
    <x v="3"/>
    <x v="6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d v="2012-01-16T05:00:00"/>
    <x v="11"/>
    <x v="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d v="2011-06-02T05:59:00"/>
    <x v="6"/>
    <x v="6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d v="2016-07-11T20:51:01"/>
    <x v="5"/>
    <x v="2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d v="2011-06-12T04:00:00"/>
    <x v="6"/>
    <x v="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d v="2009-12-31T23:39:00"/>
    <x v="4"/>
    <x v="8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d v="2013-02-28T21:25:00"/>
    <x v="1"/>
    <x v="4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d v="2012-03-03T15:39:25"/>
    <x v="2"/>
    <x v="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d v="2010-08-03T01:59:00"/>
    <x v="3"/>
    <x v="7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d v="2014-12-19T14:19:04"/>
    <x v="4"/>
    <x v="3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d v="2011-06-14T00:35:27"/>
    <x v="5"/>
    <x v="6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d v="2012-09-24T19:46:52"/>
    <x v="10"/>
    <x v="5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d v="2012-11-22T02:26:00"/>
    <x v="8"/>
    <x v="5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d v="2013-09-18T14:49:00"/>
    <x v="8"/>
    <x v="4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d v="2014-08-14T18:11:00"/>
    <x v="3"/>
    <x v="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d v="2012-06-09T09:49:37"/>
    <x v="5"/>
    <x v="5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d v="2011-03-20T15:54:42"/>
    <x v="2"/>
    <x v="6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d v="2014-05-23T16:25:55"/>
    <x v="6"/>
    <x v="3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d v="2013-10-09T10:27:17"/>
    <x v="8"/>
    <x v="4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d v="2011-04-26T06:59:00"/>
    <x v="7"/>
    <x v="6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d v="2013-11-24T12:49:53"/>
    <x v="9"/>
    <x v="4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d v="2011-04-24T20:01:36"/>
    <x v="7"/>
    <x v="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d v="2012-04-18T21:22:40"/>
    <x v="7"/>
    <x v="5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d v="2012-04-05T18:00:20"/>
    <x v="7"/>
    <x v="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1-13T22:17:32"/>
    <d v="2012-12-13T22:17:32"/>
    <x v="4"/>
    <x v="5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d v="2012-05-24T18:46:08"/>
    <x v="6"/>
    <x v="5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d v="2012-12-18T14:20:00"/>
    <x v="4"/>
    <x v="5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d v="2013-12-17T12:00:00"/>
    <x v="4"/>
    <x v="4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d v="2016-04-30T21:59:00"/>
    <x v="7"/>
    <x v="2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5-12-05T23:57:11"/>
    <d v="2016-01-17T21:00:00"/>
    <x v="11"/>
    <x v="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d v="2011-12-31T05:45:36"/>
    <x v="4"/>
    <x v="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d v="2015-02-01T00:31:47"/>
    <x v="1"/>
    <x v="0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d v="2012-03-16T03:59:00"/>
    <x v="1"/>
    <x v="5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d v="2011-02-22T03:00:00"/>
    <x v="1"/>
    <x v="6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d v="2013-03-28T05:04:33"/>
    <x v="2"/>
    <x v="4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d v="2014-03-11T06:59:00"/>
    <x v="2"/>
    <x v="3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d v="2011-11-28T04:35:39"/>
    <x v="9"/>
    <x v="6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4-01T21:14:36"/>
    <d v="2016-05-31T21:14:36"/>
    <x v="6"/>
    <x v="2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d v="2010-07-05T04:00:00"/>
    <x v="5"/>
    <x v="7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d v="2016-08-01T13:03:34"/>
    <x v="3"/>
    <x v="2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d v="2012-06-04T15:45:30"/>
    <x v="5"/>
    <x v="5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d v="2015-03-06T21:04:52"/>
    <x v="2"/>
    <x v="0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d v="2016-08-18T06:59:00"/>
    <x v="3"/>
    <x v="2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d v="2011-10-16T22:03:00"/>
    <x v="8"/>
    <x v="6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d v="2012-04-21T03:59:00"/>
    <x v="7"/>
    <x v="5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d v="2016-04-16T05:59:00"/>
    <x v="2"/>
    <x v="2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d v="2014-02-06T20:31:11"/>
    <x v="1"/>
    <x v="3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6-29T01:39:05"/>
    <d v="2011-07-22T01:39:05"/>
    <x v="0"/>
    <x v="6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d v="2014-07-12T18:11:07"/>
    <x v="0"/>
    <x v="3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d v="2017-03-29T02:00:00"/>
    <x v="2"/>
    <x v="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d v="2017-04-14T04:07:40"/>
    <x v="2"/>
    <x v="1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d v="2017-04-07T18:45:38"/>
    <x v="7"/>
    <x v="1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d v="2017-03-17T18:34:01"/>
    <x v="2"/>
    <x v="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d v="2017-03-24T05:00:23"/>
    <x v="2"/>
    <x v="1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d v="2017-04-27T19:15:19"/>
    <x v="2"/>
    <x v="1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d v="2017-04-10T20:15:00"/>
    <x v="7"/>
    <x v="1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d v="2017-04-09T11:49:54"/>
    <x v="7"/>
    <x v="1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d v="2017-03-16T21:37:10"/>
    <x v="2"/>
    <x v="1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d v="2017-04-06T09:20:42"/>
    <x v="7"/>
    <x v="1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d v="2017-04-03T01:00:00"/>
    <x v="7"/>
    <x v="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d v="2017-03-26T23:59:00"/>
    <x v="2"/>
    <x v="1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d v="2017-04-09T20:00:00"/>
    <x v="7"/>
    <x v="1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d v="2017-03-27T04:36:00"/>
    <x v="2"/>
    <x v="1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d v="2017-04-10T01:00:00"/>
    <x v="7"/>
    <x v="1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d v="2017-04-01T00:40:11"/>
    <x v="7"/>
    <x v="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d v="2017-04-09T23:47:28"/>
    <x v="7"/>
    <x v="1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02T04:59:20"/>
    <d v="2017-03-26T03:33:00"/>
    <x v="7"/>
    <x v="1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d v="2017-04-11T20:44:05"/>
    <x v="7"/>
    <x v="1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d v="2017-04-01T04:00:00"/>
    <x v="7"/>
    <x v="1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4-12-16T15:56:45"/>
    <d v="2015-01-15T15:56:45"/>
    <x v="11"/>
    <x v="3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2-28T20:52:30"/>
    <d v="2015-03-30T19:52:30"/>
    <x v="2"/>
    <x v="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7-02T06:45:37"/>
    <d v="2015-08-31T06:45:37"/>
    <x v="3"/>
    <x v="0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1-17T03:21:13"/>
    <d v="2015-02-16T03:21:13"/>
    <x v="1"/>
    <x v="0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8-29T00:24:06"/>
    <d v="2015-09-09T16:00:00"/>
    <x v="10"/>
    <x v="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6-24T07:21:12"/>
    <d v="2015-08-23T07:21:12"/>
    <x v="0"/>
    <x v="0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2-27T17:18:15"/>
    <d v="2016-03-28T16:18:15"/>
    <x v="2"/>
    <x v="2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3-22T20:48:26"/>
    <d v="2016-05-01T20:48:26"/>
    <x v="7"/>
    <x v="2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7-21T13:31:54"/>
    <d v="2014-08-31T19:39:00"/>
    <x v="3"/>
    <x v="3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5-12-03T14:11:28"/>
    <d v="2016-01-18T13:00:00"/>
    <x v="11"/>
    <x v="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8-01T15:30:34"/>
    <d v="2014-09-01T15:30:34"/>
    <x v="10"/>
    <x v="3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5-01T21:55:53"/>
    <d v="2015-06-30T21:55:53"/>
    <x v="5"/>
    <x v="0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09-05T19:13:32"/>
    <d v="2014-10-05T19:13:32"/>
    <x v="8"/>
    <x v="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4-01T22:02:41"/>
    <d v="2015-05-01T22:02:41"/>
    <x v="6"/>
    <x v="0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01T05:13:05"/>
    <d v="2015-03-31T03:22:00"/>
    <x v="7"/>
    <x v="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0-30T13:51:39"/>
    <d v="2016-12-09T14:51:39"/>
    <x v="9"/>
    <x v="2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3-31T23:33:58"/>
    <d v="2016-04-21T04:00:00"/>
    <x v="7"/>
    <x v="2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3-31T14:39:09"/>
    <d v="2016-05-14T04:59:00"/>
    <x v="7"/>
    <x v="2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8-18T12:49:51"/>
    <d v="2014-09-17T12:49:51"/>
    <x v="10"/>
    <x v="3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0-10T18:47:51"/>
    <d v="2014-11-09T19:47:51"/>
    <x v="9"/>
    <x v="3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1-11T11:04:23"/>
    <d v="2015-12-11T11:04:23"/>
    <x v="4"/>
    <x v="0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2-25T23:03:49"/>
    <d v="2016-04-03T00:10:00"/>
    <x v="2"/>
    <x v="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5-05T19:48:35"/>
    <d v="2015-07-01T06:00:00"/>
    <x v="5"/>
    <x v="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09-30T22:22:42"/>
    <d v="2014-10-30T22:22:42"/>
    <x v="8"/>
    <x v="3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7-25T23:14:09"/>
    <d v="2014-08-24T23:14:09"/>
    <x v="3"/>
    <x v="3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5-29T22:04:24"/>
    <d v="2014-06-27T22:04:24"/>
    <x v="5"/>
    <x v="3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2-09T22:16:17"/>
    <d v="2015-04-05T11:00:00"/>
    <x v="2"/>
    <x v="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09-21T15:01:14"/>
    <d v="2015-10-21T15:01:14"/>
    <x v="8"/>
    <x v="0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4-11T01:15:06"/>
    <d v="2016-06-10T01:15:06"/>
    <x v="6"/>
    <x v="2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09-25T02:06:23"/>
    <d v="2015-10-25T02:06:23"/>
    <x v="8"/>
    <x v="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5-28T21:45:52"/>
    <d v="2015-06-11T15:00:00"/>
    <x v="5"/>
    <x v="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5-11-17T16:24:41"/>
    <d v="2016-01-16T05:00:00"/>
    <x v="4"/>
    <x v="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01T16:12:54"/>
    <d v="2016-09-13T21:30:00"/>
    <x v="8"/>
    <x v="2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4-08T00:52:36"/>
    <d v="2015-05-08T00:52:36"/>
    <x v="6"/>
    <x v="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7-08T19:32:25"/>
    <d v="2016-08-07T19:32:25"/>
    <x v="3"/>
    <x v="2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0-09T20:40:33"/>
    <d v="2015-11-08T21:40:33"/>
    <x v="9"/>
    <x v="0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6-20T22:46:32"/>
    <d v="2015-07-20T22:46:32"/>
    <x v="0"/>
    <x v="0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09-02T20:59:02"/>
    <d v="2014-10-02T20:59:02"/>
    <x v="8"/>
    <x v="3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3-06T20:58:52"/>
    <d v="2016-05-04T19:58:52"/>
    <x v="7"/>
    <x v="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6-16T19:37:02"/>
    <d v="2015-07-16T19:37:02"/>
    <x v="0"/>
    <x v="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d v="2015-06-10T15:04:31"/>
    <x v="6"/>
    <x v="0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d v="2017-01-07T21:00:00"/>
    <x v="11"/>
    <x v="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d v="2016-08-27T03:59:00"/>
    <x v="10"/>
    <x v="2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d v="2015-03-08T13:31:17"/>
    <x v="1"/>
    <x v="0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d v="2016-12-22T02:00:00"/>
    <x v="4"/>
    <x v="2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d v="2016-11-24T02:00:00"/>
    <x v="9"/>
    <x v="2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d v="2015-11-13T15:00:00"/>
    <x v="9"/>
    <x v="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d v="2015-09-02T22:49:03"/>
    <x v="10"/>
    <x v="0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d v="2017-03-01T19:00:00"/>
    <x v="1"/>
    <x v="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d v="2016-04-19T20:05:04"/>
    <x v="7"/>
    <x v="2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d v="2015-03-19T17:45:23"/>
    <x v="2"/>
    <x v="0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d v="2016-10-14T06:04:42"/>
    <x v="8"/>
    <x v="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d v="2016-03-21T16:59:28"/>
    <x v="2"/>
    <x v="2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d v="2015-04-03T20:02:33"/>
    <x v="7"/>
    <x v="0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d v="2015-10-05T18:56:01"/>
    <x v="8"/>
    <x v="0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d v="2016-08-29T04:01:09"/>
    <x v="3"/>
    <x v="2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d v="2017-01-28T19:29:00"/>
    <x v="11"/>
    <x v="2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d v="2016-07-14T22:56:32"/>
    <x v="5"/>
    <x v="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d v="2015-03-25T18:53:49"/>
    <x v="7"/>
    <x v="0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d v="2016-02-25T16:08:33"/>
    <x v="2"/>
    <x v="2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d v="2015-09-12T13:37:40"/>
    <x v="3"/>
    <x v="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d v="2016-03-11T23:34:05"/>
    <x v="2"/>
    <x v="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d v="2016-10-23T20:50:40"/>
    <x v="8"/>
    <x v="2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7-05T11:39:39"/>
    <d v="2014-08-03T11:39:39"/>
    <x v="3"/>
    <x v="3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7-14T23:31:52"/>
    <d v="2014-08-13T23:31:52"/>
    <x v="3"/>
    <x v="3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04T20:38:08"/>
    <d v="2014-08-25T20:38:08"/>
    <x v="10"/>
    <x v="3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7-04T15:48:04"/>
    <d v="2014-08-03T15:48:04"/>
    <x v="3"/>
    <x v="3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7-29T13:27:24"/>
    <d v="2014-09-27T13:27:24"/>
    <x v="3"/>
    <x v="3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4-12-14T19:39:19"/>
    <d v="2015-01-13T19:39:19"/>
    <x v="11"/>
    <x v="3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09-09T18:43:14"/>
    <d v="2014-10-14T18:43:14"/>
    <x v="8"/>
    <x v="3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09-23T23:30:40"/>
    <d v="2014-10-23T23:30:40"/>
    <x v="8"/>
    <x v="3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5-07T17:13:56"/>
    <d v="2014-07-06T17:13:56"/>
    <x v="5"/>
    <x v="3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4-12-05T18:14:58"/>
    <d v="2015-01-19T18:14:58"/>
    <x v="11"/>
    <x v="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0-18T05:14:52"/>
    <d v="2014-11-29T14:59:00"/>
    <x v="9"/>
    <x v="3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09-09T23:26:00"/>
    <d v="2014-10-24T23:26:00"/>
    <x v="8"/>
    <x v="3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09-23T22:57:51"/>
    <d v="2014-10-29T22:57:51"/>
    <x v="8"/>
    <x v="3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1-21T08:34:13"/>
    <d v="2015-02-20T08:34:13"/>
    <x v="1"/>
    <x v="0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2-10T20:43:15"/>
    <d v="2015-03-27T19:43:15"/>
    <x v="2"/>
    <x v="0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8-03T16:36:20"/>
    <d v="2016-09-02T16:36:20"/>
    <x v="10"/>
    <x v="2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5-03T14:25:10"/>
    <d v="2016-07-02T14:25:10"/>
    <x v="5"/>
    <x v="2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8-15T14:49:05"/>
    <d v="2016-09-15T14:49:05"/>
    <x v="10"/>
    <x v="2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1-19T13:48:09"/>
    <d v="2016-02-21T13:48:09"/>
    <x v="1"/>
    <x v="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4-21T22:47:58"/>
    <d v="2015-05-21T22:47:58"/>
    <x v="6"/>
    <x v="0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4-12-30T15:44:00"/>
    <d v="2015-01-31T03:25:00"/>
    <x v="11"/>
    <x v="3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09-15T03:14:15"/>
    <d v="2014-10-16T00:00:00"/>
    <x v="8"/>
    <x v="3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1-15T13:12:57"/>
    <d v="2014-12-15T13:12:57"/>
    <x v="4"/>
    <x v="3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3-05T15:43:57"/>
    <d v="2015-04-04T14:43:57"/>
    <x v="7"/>
    <x v="0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01T22:45:42"/>
    <d v="2014-10-31T22:45:42"/>
    <x v="9"/>
    <x v="3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4-11-13T06:00:03"/>
    <d v="2015-01-12T06:00:03"/>
    <x v="4"/>
    <x v="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1-06T16:11:18"/>
    <d v="2015-02-05T16:11:18"/>
    <x v="1"/>
    <x v="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4-11-30T17:46:05"/>
    <d v="2015-01-29T17:46:05"/>
    <x v="4"/>
    <x v="3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7-04T00:44:42"/>
    <d v="2015-08-10T06:59:00"/>
    <x v="3"/>
    <x v="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0-28T21:24:00"/>
    <d v="2014-11-27T22:24:00"/>
    <x v="9"/>
    <x v="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1-07T13:13:42"/>
    <d v="2015-02-11T13:13:42"/>
    <x v="1"/>
    <x v="0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09-15T06:55:41"/>
    <d v="2016-10-14T16:00:00"/>
    <x v="8"/>
    <x v="2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5-25T10:32:46"/>
    <d v="2016-07-24T10:32:46"/>
    <x v="5"/>
    <x v="2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1-15T13:39:49"/>
    <d v="2016-12-15T13:39:49"/>
    <x v="4"/>
    <x v="2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5-12-06T07:50:33"/>
    <d v="2016-02-04T07:50:33"/>
    <x v="11"/>
    <x v="0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0-22T20:13:28"/>
    <d v="2014-11-11T21:13:28"/>
    <x v="9"/>
    <x v="3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09-10T14:32:50"/>
    <d v="2016-10-10T14:32:50"/>
    <x v="8"/>
    <x v="2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1-13T15:51:08"/>
    <d v="2015-12-15T12:10:00"/>
    <x v="4"/>
    <x v="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04T11:20:30"/>
    <d v="2015-06-27T21:59:00"/>
    <x v="0"/>
    <x v="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1-14T01:43:02"/>
    <d v="2015-02-14T01:43:02"/>
    <x v="1"/>
    <x v="0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0-05T16:16:44"/>
    <d v="2015-11-14T17:16:44"/>
    <x v="9"/>
    <x v="0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08-31T19:17:38"/>
    <d v="2015-10-02T18:00:00"/>
    <x v="10"/>
    <x v="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8-26T15:19:09"/>
    <d v="2014-09-30T15:19:09"/>
    <x v="10"/>
    <x v="3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8-29T01:38:33"/>
    <d v="2014-09-28T01:38:33"/>
    <x v="10"/>
    <x v="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1-07T16:20:30"/>
    <d v="2017-02-11T16:20:30"/>
    <x v="1"/>
    <x v="1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1-25T21:47:19"/>
    <d v="2015-03-01T21:47:19"/>
    <x v="1"/>
    <x v="0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09T21:50:26"/>
    <d v="2014-08-21T21:50:26"/>
    <x v="10"/>
    <x v="3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08-25T10:24:30"/>
    <d v="2014-10-24T04:00:00"/>
    <x v="10"/>
    <x v="3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6-03T07:38:56"/>
    <d v="2016-07-03T07:38:56"/>
    <x v="0"/>
    <x v="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7-09T21:20:12"/>
    <d v="2014-08-08T21:20:12"/>
    <x v="3"/>
    <x v="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1-29T07:32:16"/>
    <d v="2015-02-28T07:32:16"/>
    <x v="1"/>
    <x v="0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6-17T21:45:37"/>
    <d v="2015-07-01T21:45:37"/>
    <x v="0"/>
    <x v="0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6-27T21:01:43"/>
    <d v="2016-07-25T19:00:00"/>
    <x v="0"/>
    <x v="2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6-12-01T15:53:27"/>
    <d v="2017-01-30T06:59:00"/>
    <x v="11"/>
    <x v="2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3-04T05:37:30"/>
    <d v="2015-04-03T04:37:30"/>
    <x v="7"/>
    <x v="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6-30T18:03:16"/>
    <d v="2014-07-30T18:03:16"/>
    <x v="0"/>
    <x v="3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02T02:01:30"/>
    <d v="2015-04-01T01:01:30"/>
    <x v="7"/>
    <x v="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d v="2012-03-03T07:39:27"/>
    <x v="1"/>
    <x v="5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d v="2014-01-31T19:01:00"/>
    <x v="11"/>
    <x v="4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d v="2012-10-24T16:26:16"/>
    <x v="8"/>
    <x v="5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3-12-18T21:59:27"/>
    <d v="2014-01-08T02:08:00"/>
    <x v="11"/>
    <x v="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d v="2013-07-11T20:01:43"/>
    <x v="0"/>
    <x v="4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d v="2014-02-17T22:10:17"/>
    <x v="1"/>
    <x v="3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d v="2011-03-03T07:49:21"/>
    <x v="1"/>
    <x v="6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d v="2014-05-09T22:00:00"/>
    <x v="6"/>
    <x v="3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d v="2011-01-21T22:00:00"/>
    <x v="11"/>
    <x v="7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d v="2014-02-24T16:25:07"/>
    <x v="1"/>
    <x v="3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d v="2012-05-12T23:54:23"/>
    <x v="6"/>
    <x v="5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d v="2011-03-04T12:57:07"/>
    <x v="2"/>
    <x v="6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d v="2013-03-02T07:59:00"/>
    <x v="1"/>
    <x v="4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d v="2015-01-24T23:08:15"/>
    <x v="11"/>
    <x v="3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01T16:51:11"/>
    <d v="2016-03-31T15:51:11"/>
    <x v="7"/>
    <x v="2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d v="2013-02-17T19:25:29"/>
    <x v="1"/>
    <x v="4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d v="2012-03-18T00:08:55"/>
    <x v="1"/>
    <x v="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d v="2011-10-01T03:00:00"/>
    <x v="8"/>
    <x v="6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d v="2016-10-01T17:19:42"/>
    <x v="8"/>
    <x v="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d v="2013-05-07T04:59:00"/>
    <x v="6"/>
    <x v="4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d v="2014-05-20T04:59:00"/>
    <x v="6"/>
    <x v="3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d v="2015-03-02T05:59:00"/>
    <x v="1"/>
    <x v="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d v="2011-02-20T23:52:34"/>
    <x v="1"/>
    <x v="6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d v="2011-06-11T03:00:00"/>
    <x v="5"/>
    <x v="6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02T07:59:58"/>
    <d v="2016-06-17T04:55:00"/>
    <x v="0"/>
    <x v="2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d v="2012-12-15T15:36:17"/>
    <x v="4"/>
    <x v="5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d v="2015-04-21T05:40:32"/>
    <x v="7"/>
    <x v="0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d v="2011-07-31T06:59:00"/>
    <x v="5"/>
    <x v="6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d v="2012-10-17T20:17:39"/>
    <x v="8"/>
    <x v="5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d v="2014-07-10T23:01:40"/>
    <x v="0"/>
    <x v="3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d v="2014-07-28T01:00:00"/>
    <x v="3"/>
    <x v="3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d v="2015-04-25T00:00:00"/>
    <x v="7"/>
    <x v="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d v="2012-11-14T02:26:57"/>
    <x v="8"/>
    <x v="5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d v="2013-05-24T00:30:37"/>
    <x v="6"/>
    <x v="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d v="2014-01-06T12:55:40"/>
    <x v="4"/>
    <x v="4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d v="2014-07-18T20:31:12"/>
    <x v="0"/>
    <x v="3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d v="2014-09-12T18:26:53"/>
    <x v="10"/>
    <x v="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d v="2011-12-16T05:48:41"/>
    <x v="9"/>
    <x v="6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d v="2011-09-22T18:28:49"/>
    <x v="10"/>
    <x v="6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d v="2014-02-06T17:01:24"/>
    <x v="1"/>
    <x v="3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4-12-27T07:12:21"/>
    <d v="2015-01-26T07:12:21"/>
    <x v="11"/>
    <x v="3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1-20T11:49:34"/>
    <d v="2017-03-08T07:30:00"/>
    <x v="1"/>
    <x v="1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5-13T19:08:05"/>
    <d v="2014-06-12T19:08:05"/>
    <x v="5"/>
    <x v="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4-04T17:11:40"/>
    <d v="2014-05-04T17:11:40"/>
    <x v="6"/>
    <x v="3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0-02T08:49:07"/>
    <d v="2016-11-06T09:49:07"/>
    <x v="9"/>
    <x v="2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1-07T05:54:57"/>
    <d v="2017-03-01T04:00:00"/>
    <x v="1"/>
    <x v="1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0-06T22:11:52"/>
    <d v="2016-11-05T22:11:52"/>
    <x v="9"/>
    <x v="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1-20T18:42:05"/>
    <d v="2015-12-15T07:59:00"/>
    <x v="4"/>
    <x v="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6-12-05T00:04:09"/>
    <d v="2017-01-04T00:04:09"/>
    <x v="11"/>
    <x v="2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02T08:32:15"/>
    <d v="2016-01-31T04:17:00"/>
    <x v="1"/>
    <x v="2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0-11T18:48:21"/>
    <d v="2014-11-20T19:48:21"/>
    <x v="9"/>
    <x v="3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5-31T03:06:42"/>
    <d v="2015-06-30T03:06:42"/>
    <x v="5"/>
    <x v="0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6-09T14:46:50"/>
    <d v="2015-07-08T16:45:00"/>
    <x v="0"/>
    <x v="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08T23:15:33"/>
    <d v="2016-06-28T23:15:33"/>
    <x v="0"/>
    <x v="2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6-07T21:35:08"/>
    <d v="2016-08-06T21:35:08"/>
    <x v="0"/>
    <x v="2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5-17T06:50:05"/>
    <d v="2014-06-16T06:50:05"/>
    <x v="5"/>
    <x v="3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1-31T00:42:05"/>
    <d v="2015-03-01T00:42:05"/>
    <x v="1"/>
    <x v="0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5-14T00:12:35"/>
    <d v="2014-06-13T00:12:35"/>
    <x v="5"/>
    <x v="3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2-13T15:35:29"/>
    <d v="2016-03-14T14:35:29"/>
    <x v="2"/>
    <x v="2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01T13:36:20"/>
    <d v="2016-03-30T12:36:20"/>
    <x v="7"/>
    <x v="2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d v="2015-03-10T02:39:49"/>
    <x v="2"/>
    <x v="0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d v="2012-07-10T23:48:00"/>
    <x v="0"/>
    <x v="5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d v="2012-04-08T21:45:08"/>
    <x v="7"/>
    <x v="5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d v="2012-11-27T12:00:00"/>
    <x v="9"/>
    <x v="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d v="2012-08-10T22:00:00"/>
    <x v="3"/>
    <x v="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d v="2014-11-12T22:45:38"/>
    <x v="9"/>
    <x v="3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d v="2015-12-03T21:30:00"/>
    <x v="4"/>
    <x v="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d v="2010-06-01T04:59:00"/>
    <x v="5"/>
    <x v="7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d v="2013-03-11T18:02:26"/>
    <x v="1"/>
    <x v="4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d v="2012-12-15T18:52:08"/>
    <x v="4"/>
    <x v="5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d v="2010-07-22T06:00:00"/>
    <x v="0"/>
    <x v="7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d v="2011-06-07T15:18:01"/>
    <x v="5"/>
    <x v="6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d v="2011-04-16T03:59:00"/>
    <x v="7"/>
    <x v="6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d v="2012-02-12T21:43:03"/>
    <x v="1"/>
    <x v="5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d v="2015-10-20T17:55:22"/>
    <x v="8"/>
    <x v="0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d v="2012-04-12T17:02:45"/>
    <x v="7"/>
    <x v="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d v="2014-03-04T21:00:00"/>
    <x v="2"/>
    <x v="3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d v="2016-02-01T18:00:00"/>
    <x v="11"/>
    <x v="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d v="2015-03-25T21:36:06"/>
    <x v="2"/>
    <x v="0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d v="2012-10-06T09:59:00"/>
    <x v="8"/>
    <x v="5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4-22T13:02:09"/>
    <d v="2015-05-22T13:00:00"/>
    <x v="6"/>
    <x v="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2-02T18:57:27"/>
    <d v="2015-03-04T18:57:27"/>
    <x v="2"/>
    <x v="0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6-11-28T18:29:51"/>
    <d v="2017-01-27T18:29:51"/>
    <x v="4"/>
    <x v="2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5-11-18T16:27:01"/>
    <d v="2016-01-02T16:27:01"/>
    <x v="4"/>
    <x v="0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8-08T22:13:14"/>
    <d v="2014-09-07T22:13:14"/>
    <x v="10"/>
    <x v="3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5-24T16:06:23"/>
    <d v="2016-06-23T16:06:23"/>
    <x v="5"/>
    <x v="2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08T14:05:25"/>
    <d v="2014-05-23T14:05:25"/>
    <x v="5"/>
    <x v="3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1-29T22:01:40"/>
    <d v="2016-12-29T22:01:40"/>
    <x v="4"/>
    <x v="2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09-23T10:17:59"/>
    <d v="2014-10-23T10:17:59"/>
    <x v="8"/>
    <x v="3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09-17T23:06:57"/>
    <d v="2015-10-31T22:45:00"/>
    <x v="8"/>
    <x v="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7-10T00:48:54"/>
    <d v="2014-08-09T00:48:54"/>
    <x v="3"/>
    <x v="3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5-05T05:26:00"/>
    <d v="2015-06-04T05:26:00"/>
    <x v="5"/>
    <x v="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09-08T12:16:18"/>
    <d v="2014-10-08T12:16:18"/>
    <x v="8"/>
    <x v="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17T04:11:13"/>
    <d v="2014-11-01T03:59:00"/>
    <x v="9"/>
    <x v="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8-13T01:10:22"/>
    <d v="2014-09-02T01:10:22"/>
    <x v="10"/>
    <x v="3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0-13T17:12:55"/>
    <d v="2016-11-07T18:12:55"/>
    <x v="9"/>
    <x v="2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1-11T06:28:53"/>
    <d v="2017-02-10T06:28:53"/>
    <x v="1"/>
    <x v="1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7-08T18:57:31"/>
    <d v="2014-08-12T18:57:31"/>
    <x v="3"/>
    <x v="3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4-19T21:00:49"/>
    <d v="2015-05-19T21:00:49"/>
    <x v="6"/>
    <x v="0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09-23T21:01:01"/>
    <d v="2015-10-21T23:00:00"/>
    <x v="8"/>
    <x v="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d v="2012-07-14T05:19:03"/>
    <x v="0"/>
    <x v="5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d v="2013-12-12T06:08:27"/>
    <x v="4"/>
    <x v="4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d v="2011-09-27T04:59:00"/>
    <x v="10"/>
    <x v="6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3-12-18T18:15:55"/>
    <d v="2014-01-15T19:33:00"/>
    <x v="11"/>
    <x v="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d v="2013-10-11T00:00:00"/>
    <x v="8"/>
    <x v="4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d v="2010-11-02T00:26:00"/>
    <x v="9"/>
    <x v="7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d v="2012-03-08T04:59:00"/>
    <x v="2"/>
    <x v="5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d v="2013-05-07T15:33:14"/>
    <x v="6"/>
    <x v="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d v="2011-07-05T00:31:06"/>
    <x v="5"/>
    <x v="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d v="2013-07-07T13:24:42"/>
    <x v="5"/>
    <x v="4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d v="2012-05-22T03:30:00"/>
    <x v="5"/>
    <x v="5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d v="2012-01-24T19:26:13"/>
    <x v="1"/>
    <x v="5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d v="2014-09-27T03:08:27"/>
    <x v="10"/>
    <x v="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d v="2011-12-25T05:00:00"/>
    <x v="4"/>
    <x v="6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d v="2014-06-21T04:59:00"/>
    <x v="5"/>
    <x v="3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d v="2011-12-06T05:59:00"/>
    <x v="4"/>
    <x v="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d v="2012-06-15T03:59:00"/>
    <x v="5"/>
    <x v="5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d v="2013-07-02T05:00:00"/>
    <x v="0"/>
    <x v="4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d v="2013-03-10T22:38:28"/>
    <x v="2"/>
    <x v="4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d v="2011-06-15T03:59:00"/>
    <x v="5"/>
    <x v="6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d v="2014-05-15T06:58:51"/>
    <x v="6"/>
    <x v="3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d v="2011-07-04T19:52:20"/>
    <x v="6"/>
    <x v="6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d v="2016-08-11T06:28:36"/>
    <x v="0"/>
    <x v="2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d v="2014-05-01T14:01:30"/>
    <x v="6"/>
    <x v="3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d v="2015-07-12T06:02:38"/>
    <x v="0"/>
    <x v="0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d v="2014-04-20T02:36:01"/>
    <x v="2"/>
    <x v="3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d v="2009-11-23T05:59:00"/>
    <x v="9"/>
    <x v="8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d v="2016-06-06T17:02:00"/>
    <x v="6"/>
    <x v="2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d v="2014-07-10T10:09:11"/>
    <x v="0"/>
    <x v="3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d v="2011-04-22T04:21:13"/>
    <x v="7"/>
    <x v="6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d v="2016-11-07T11:05:37"/>
    <x v="9"/>
    <x v="2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d v="2013-10-16T14:33:35"/>
    <x v="8"/>
    <x v="4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d v="2012-03-02T03:00:00"/>
    <x v="2"/>
    <x v="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d v="2016-03-12T05:00:00"/>
    <x v="1"/>
    <x v="2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d v="2012-05-23T19:00:00"/>
    <x v="6"/>
    <x v="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d v="2015-04-18T21:10:05"/>
    <x v="7"/>
    <x v="0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d v="2012-10-27T02:21:53"/>
    <x v="8"/>
    <x v="5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d v="2013-03-23T22:42:41"/>
    <x v="2"/>
    <x v="4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d v="2014-10-01T00:00:00"/>
    <x v="10"/>
    <x v="3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d v="2014-12-21T08:42:21"/>
    <x v="4"/>
    <x v="3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d v="2012-10-06T03:59:00"/>
    <x v="10"/>
    <x v="5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d v="2014-05-13T18:43:56"/>
    <x v="6"/>
    <x v="3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d v="2014-09-16T10:18:54"/>
    <x v="10"/>
    <x v="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d v="2016-04-22T06:32:52"/>
    <x v="7"/>
    <x v="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d v="2012-01-12T01:00:00"/>
    <x v="11"/>
    <x v="6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d v="2014-08-14T12:58:18"/>
    <x v="3"/>
    <x v="3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d v="2014-05-01T15:55:29"/>
    <x v="6"/>
    <x v="3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d v="2016-12-03T15:05:15"/>
    <x v="4"/>
    <x v="2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d v="2016-08-05T19:01:08"/>
    <x v="3"/>
    <x v="2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d v="2013-04-20T03:38:21"/>
    <x v="2"/>
    <x v="4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d v="2013-11-15T04:00:00"/>
    <x v="9"/>
    <x v="4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d v="2012-11-18T01:17:24"/>
    <x v="9"/>
    <x v="5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d v="2016-08-06T07:00:00"/>
    <x v="0"/>
    <x v="2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d v="2013-08-19T08:01:09"/>
    <x v="0"/>
    <x v="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d v="2013-03-10T18:07:31"/>
    <x v="2"/>
    <x v="4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d v="2013-07-13T21:35:25"/>
    <x v="0"/>
    <x v="4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d v="2015-12-19T07:59:00"/>
    <x v="4"/>
    <x v="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d v="2012-06-12T07:00:00"/>
    <x v="5"/>
    <x v="5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d v="2015-11-19T04:59:00"/>
    <x v="9"/>
    <x v="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d v="2016-04-03T12:01:02"/>
    <x v="2"/>
    <x v="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6-09T17:24:25"/>
    <d v="2014-07-09T17:24:25"/>
    <x v="0"/>
    <x v="3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1-04T14:04:47"/>
    <d v="2016-12-04T15:04:47"/>
    <x v="4"/>
    <x v="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8-11T00:16:58"/>
    <d v="2016-09-02T07:00:00"/>
    <x v="10"/>
    <x v="2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0-01T18:58:01"/>
    <d v="2014-11-30T19:58:01"/>
    <x v="9"/>
    <x v="3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7-04T16:46:11"/>
    <d v="2016-08-02T23:00:00"/>
    <x v="3"/>
    <x v="2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2-13T10:24:43"/>
    <d v="2016-03-14T09:24:43"/>
    <x v="2"/>
    <x v="2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1-30T15:21:16"/>
    <d v="2015-03-01T15:21:16"/>
    <x v="1"/>
    <x v="0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d v="2015-07-21T18:19:02"/>
    <d v="2015-08-20T18:19:02"/>
    <x v="3"/>
    <x v="0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1-11T16:20:08"/>
    <d v="2016-12-11T16:20:08"/>
    <x v="4"/>
    <x v="2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1-29T04:42:12"/>
    <d v="2016-02-13T04:42:12"/>
    <x v="1"/>
    <x v="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6-12T21:26:26"/>
    <d v="2015-07-03T21:26:26"/>
    <x v="0"/>
    <x v="0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1-19T03:26:31"/>
    <d v="2015-02-18T03:26:31"/>
    <x v="1"/>
    <x v="0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1-21T14:07:17"/>
    <d v="2015-12-21T14:07:17"/>
    <x v="4"/>
    <x v="0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0-08T00:09:02"/>
    <d v="2016-12-07T01:09:02"/>
    <x v="9"/>
    <x v="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6-26T21:38:56"/>
    <d v="2015-07-16T21:38:56"/>
    <x v="0"/>
    <x v="0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6-10T19:40:11"/>
    <d v="2014-07-10T19:40:11"/>
    <x v="0"/>
    <x v="3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7-27T22:20:12"/>
    <d v="2014-08-26T22:20:12"/>
    <x v="3"/>
    <x v="3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6-17T02:50:38"/>
    <d v="2014-08-01T02:50:38"/>
    <x v="0"/>
    <x v="3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0-14T11:35:08"/>
    <d v="2014-11-13T12:35:08"/>
    <x v="9"/>
    <x v="3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5-12-07T22:50:13"/>
    <d v="2016-01-06T22:50:13"/>
    <x v="11"/>
    <x v="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d v="2015-06-12T20:00:00"/>
    <x v="5"/>
    <x v="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d v="2017-01-23T17:05:43"/>
    <x v="11"/>
    <x v="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d v="2010-07-02T23:00:00"/>
    <x v="0"/>
    <x v="7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d v="2014-07-10T14:31:03"/>
    <x v="0"/>
    <x v="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d v="2013-10-16T03:59:00"/>
    <x v="8"/>
    <x v="4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d v="2014-12-03T13:00:45"/>
    <x v="9"/>
    <x v="3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d v="2010-08-24T04:00:00"/>
    <x v="0"/>
    <x v="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d v="2011-09-19T14:30:22"/>
    <x v="10"/>
    <x v="6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d v="2016-11-23T08:45:43"/>
    <x v="9"/>
    <x v="2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d v="2016-08-18T23:54:51"/>
    <x v="3"/>
    <x v="2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d v="2016-01-11T23:00:00"/>
    <x v="11"/>
    <x v="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d v="2015-02-05T19:44:01"/>
    <x v="1"/>
    <x v="0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d v="2016-07-08T23:03:34"/>
    <x v="5"/>
    <x v="2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d v="2013-03-25T04:08:59"/>
    <x v="2"/>
    <x v="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d v="2011-09-09T21:02:43"/>
    <x v="10"/>
    <x v="6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d v="2013-03-09T21:08:19"/>
    <x v="2"/>
    <x v="4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d v="2012-03-24T04:00:00"/>
    <x v="2"/>
    <x v="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d v="2015-08-13T08:46:49"/>
    <x v="3"/>
    <x v="0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d v="2016-09-22T17:00:21"/>
    <x v="10"/>
    <x v="2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d v="2014-05-14T23:04:00"/>
    <x v="6"/>
    <x v="3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d v="2014-09-24T01:41:37"/>
    <x v="10"/>
    <x v="3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d v="2016-06-11T13:39:32"/>
    <x v="5"/>
    <x v="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d v="2015-06-11T10:05:53"/>
    <x v="5"/>
    <x v="0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d v="2012-08-13T03:00:00"/>
    <x v="3"/>
    <x v="5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d v="2015-06-11T04:25:46"/>
    <x v="5"/>
    <x v="0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d v="2014-04-21T03:59:00"/>
    <x v="7"/>
    <x v="3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d v="2015-03-30T18:31:59"/>
    <x v="2"/>
    <x v="0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d v="2010-03-15T21:55:00"/>
    <x v="2"/>
    <x v="7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d v="2014-08-27T00:31:21"/>
    <x v="3"/>
    <x v="3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d v="2012-11-29T23:54:56"/>
    <x v="9"/>
    <x v="5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d v="2015-01-09T01:00:00"/>
    <x v="11"/>
    <x v="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d v="2016-12-15T05:00:00"/>
    <x v="4"/>
    <x v="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d v="2014-04-26T01:58:38"/>
    <x v="7"/>
    <x v="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d v="2015-05-07T06:58:00"/>
    <x v="7"/>
    <x v="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d v="2015-12-19T01:00:00"/>
    <x v="4"/>
    <x v="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d v="2014-05-09T20:45:19"/>
    <x v="6"/>
    <x v="3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d v="2013-12-30T06:02:33"/>
    <x v="9"/>
    <x v="4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d v="2013-07-01T18:00:00"/>
    <x v="5"/>
    <x v="4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d v="2016-12-01T04:59:00"/>
    <x v="4"/>
    <x v="2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0-31T22:15:03"/>
    <d v="2013-11-15T23:15:03"/>
    <x v="9"/>
    <x v="4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d v="2016-11-10T13:37:07"/>
    <x v="9"/>
    <x v="2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d v="2016-01-22T16:59:34"/>
    <x v="4"/>
    <x v="0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d v="2016-12-11T04:59:00"/>
    <x v="9"/>
    <x v="2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d v="2015-06-13T16:25:14"/>
    <x v="5"/>
    <x v="0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d v="2012-07-09T02:07:27"/>
    <x v="0"/>
    <x v="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d v="2013-05-23T04:07:24"/>
    <x v="6"/>
    <x v="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d v="2015-04-17T00:00:00"/>
    <x v="7"/>
    <x v="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d v="2013-05-23T15:38:11"/>
    <x v="6"/>
    <x v="4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d v="2013-12-02T22:59:00"/>
    <x v="9"/>
    <x v="4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d v="2015-05-31T01:42:58"/>
    <x v="6"/>
    <x v="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d v="2013-12-26T00:32:17"/>
    <x v="4"/>
    <x v="4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d v="2016-02-20T02:00:53"/>
    <x v="1"/>
    <x v="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d v="2015-11-25T15:49:11"/>
    <x v="9"/>
    <x v="0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d v="2014-05-02T12:30:10"/>
    <x v="6"/>
    <x v="3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d v="2014-12-03T04:00:00"/>
    <x v="4"/>
    <x v="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d v="2013-04-17T18:15:42"/>
    <x v="7"/>
    <x v="4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d v="2016-02-26T11:52:12"/>
    <x v="1"/>
    <x v="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d v="2015-03-02T20:00:00"/>
    <x v="1"/>
    <x v="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d v="2016-01-31T21:59:00"/>
    <x v="11"/>
    <x v="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d v="2014-07-23T15:25:50"/>
    <x v="5"/>
    <x v="3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d v="2016-12-31T18:20:54"/>
    <x v="11"/>
    <x v="2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d v="2016-03-24T08:11:38"/>
    <x v="2"/>
    <x v="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d v="2016-05-15T17:35:01"/>
    <x v="6"/>
    <x v="2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d v="2013-05-31T12:00:00"/>
    <x v="6"/>
    <x v="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d v="2013-12-25T08:00:29"/>
    <x v="4"/>
    <x v="4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d v="2014-08-23T18:31:23"/>
    <x v="3"/>
    <x v="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d v="2015-05-24T20:29:36"/>
    <x v="6"/>
    <x v="0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d v="2016-10-20T20:11:55"/>
    <x v="8"/>
    <x v="2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d v="2016-01-02T23:19:51"/>
    <x v="11"/>
    <x v="0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d v="2016-06-28T15:45:23"/>
    <x v="5"/>
    <x v="2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d v="2016-10-02T06:41:24"/>
    <x v="10"/>
    <x v="2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d v="2016-05-07T13:57:12"/>
    <x v="6"/>
    <x v="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d v="2015-05-08T16:01:58"/>
    <x v="7"/>
    <x v="0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d v="2016-05-06T19:49:42"/>
    <x v="6"/>
    <x v="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d v="2013-07-25T16:21:28"/>
    <x v="0"/>
    <x v="4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d v="2014-07-23T21:08:09"/>
    <x v="0"/>
    <x v="3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d v="2015-06-05T21:00:00"/>
    <x v="6"/>
    <x v="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d v="2016-12-18T18:30:57"/>
    <x v="4"/>
    <x v="2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d v="2015-06-25T19:00:00"/>
    <x v="5"/>
    <x v="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d v="2015-11-11T23:58:20"/>
    <x v="9"/>
    <x v="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d v="2012-05-16T04:59:00"/>
    <x v="6"/>
    <x v="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d v="2011-11-24T03:53:16"/>
    <x v="8"/>
    <x v="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d v="2012-06-04T17:19:55"/>
    <x v="5"/>
    <x v="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d v="2014-05-04T06:59:00"/>
    <x v="6"/>
    <x v="3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d v="2012-07-15T20:03:07"/>
    <x v="0"/>
    <x v="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d v="2011-12-14T04:59:00"/>
    <x v="4"/>
    <x v="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d v="2011-09-08T04:54:18"/>
    <x v="10"/>
    <x v="6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d v="2010-09-11T03:59:00"/>
    <x v="10"/>
    <x v="7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d v="2013-08-02T01:49:54"/>
    <x v="0"/>
    <x v="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d v="2013-02-24T09:09:15"/>
    <x v="1"/>
    <x v="4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d v="2011-03-01T20:00:00"/>
    <x v="1"/>
    <x v="6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d v="2011-10-07T16:58:52"/>
    <x v="10"/>
    <x v="6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d v="2012-12-22T21:30:32"/>
    <x v="9"/>
    <x v="5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1-31T00:28:50"/>
    <d v="2012-03-05T03:00:00"/>
    <x v="1"/>
    <x v="5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d v="2011-10-02T17:36:13"/>
    <x v="10"/>
    <x v="6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d v="2012-10-26T03:59:00"/>
    <x v="9"/>
    <x v="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d v="2011-12-01T15:02:15"/>
    <x v="9"/>
    <x v="6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d v="2012-03-08T02:43:55"/>
    <x v="2"/>
    <x v="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d v="2015-07-02T03:40:00"/>
    <x v="0"/>
    <x v="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d v="2012-06-30T03:59:00"/>
    <x v="0"/>
    <x v="5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d v="2012-02-13T03:35:14"/>
    <x v="11"/>
    <x v="6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d v="2011-05-05T20:50:48"/>
    <x v="6"/>
    <x v="6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d v="2012-11-09T19:07:07"/>
    <x v="9"/>
    <x v="5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d v="2013-05-31T00:00:00"/>
    <x v="6"/>
    <x v="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d v="2014-11-21T04:00:00"/>
    <x v="4"/>
    <x v="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d v="2013-01-26T05:09:34"/>
    <x v="11"/>
    <x v="5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d v="2014-11-12T18:03:13"/>
    <x v="9"/>
    <x v="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d v="2012-09-10T03:55:00"/>
    <x v="10"/>
    <x v="5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d v="2015-07-05T17:00:17"/>
    <x v="0"/>
    <x v="0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d v="2014-05-28T04:59:00"/>
    <x v="6"/>
    <x v="3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d v="2011-08-15T01:00:00"/>
    <x v="0"/>
    <x v="6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d v="2013-04-15T22:16:33"/>
    <x v="6"/>
    <x v="4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d v="2014-09-23T20:46:16"/>
    <x v="10"/>
    <x v="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d v="2010-12-09T04:59:00"/>
    <x v="9"/>
    <x v="7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d v="2011-02-20T01:56:41"/>
    <x v="1"/>
    <x v="6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d v="2012-10-02T18:40:03"/>
    <x v="10"/>
    <x v="5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d v="2015-10-27T04:59:00"/>
    <x v="9"/>
    <x v="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d v="2011-07-24T20:08:56"/>
    <x v="0"/>
    <x v="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d v="2012-08-16T03:07:25"/>
    <x v="3"/>
    <x v="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3-11-13T23:08:56"/>
    <d v="2014-01-01T23:08:56"/>
    <x v="4"/>
    <x v="4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6-12-12T17:49:08"/>
    <d v="2017-01-11T17:49:08"/>
    <x v="11"/>
    <x v="2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6-12-08T07:12:49"/>
    <d v="2017-01-07T07:12:49"/>
    <x v="11"/>
    <x v="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1-20T10:11:47"/>
    <d v="2010-03-15T06:59:00"/>
    <x v="1"/>
    <x v="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0-13T00:40:35"/>
    <d v="2010-11-30T05:00:00"/>
    <x v="9"/>
    <x v="7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7-06T00:33:53"/>
    <d v="2015-08-05T00:33:53"/>
    <x v="3"/>
    <x v="0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1-08T23:21:27"/>
    <d v="2014-12-08T23:21:27"/>
    <x v="4"/>
    <x v="3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2-10T12:07:43"/>
    <d v="2015-03-12T11:07:43"/>
    <x v="2"/>
    <x v="0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7-23T18:32:49"/>
    <d v="2014-09-21T18:32:49"/>
    <x v="3"/>
    <x v="3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2-09T00:35:00"/>
    <d v="2016-03-10T00:35:00"/>
    <x v="2"/>
    <x v="2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7-12T02:04:23"/>
    <d v="2014-08-16T02:04:23"/>
    <x v="3"/>
    <x v="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6-12T04:58:11"/>
    <d v="2015-07-12T04:58:11"/>
    <x v="0"/>
    <x v="0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1-04T11:41:32"/>
    <d v="2014-02-03T11:41:32"/>
    <x v="1"/>
    <x v="3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3-17T02:19:59"/>
    <d v="2011-04-24T06:59:00"/>
    <x v="7"/>
    <x v="6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3-28T21:16:31"/>
    <d v="2013-04-27T21:16:31"/>
    <x v="7"/>
    <x v="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09-04T23:07:13"/>
    <d v="2012-10-04T23:07:13"/>
    <x v="8"/>
    <x v="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09-19T12:13:06"/>
    <d v="2013-10-19T12:13:06"/>
    <x v="8"/>
    <x v="4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1-05T18:30:29"/>
    <d v="2014-12-05T18:30:29"/>
    <x v="4"/>
    <x v="3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0-10T00:18:59"/>
    <d v="2013-11-09T01:18:59"/>
    <x v="9"/>
    <x v="4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0-04T18:00:08"/>
    <d v="2016-11-03T18:00:08"/>
    <x v="9"/>
    <x v="2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2-12-12T20:00:24"/>
    <d v="2013-01-11T20:00:24"/>
    <x v="11"/>
    <x v="5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0-15T05:39:19"/>
    <d v="2014-11-14T06:39:19"/>
    <x v="9"/>
    <x v="3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02T16:50:10"/>
    <d v="2015-12-30T16:50:10"/>
    <x v="11"/>
    <x v="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6-03T21:16:52"/>
    <d v="2010-07-21T19:00:00"/>
    <x v="0"/>
    <x v="7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8-13T13:07:20"/>
    <d v="2013-09-14T13:07:20"/>
    <x v="10"/>
    <x v="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0-28T05:41:54"/>
    <d v="2013-11-27T06:41:54"/>
    <x v="9"/>
    <x v="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1-28T16:18:30"/>
    <d v="2016-02-11T16:18:30"/>
    <x v="1"/>
    <x v="2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0-15T07:05:48"/>
    <d v="2014-11-16T08:05:48"/>
    <x v="9"/>
    <x v="3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3-03T17:36:22"/>
    <d v="2015-04-02T16:36:22"/>
    <x v="7"/>
    <x v="0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6-26T00:35:56"/>
    <d v="2010-07-31T00:00:00"/>
    <x v="0"/>
    <x v="7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6-13T06:49:59"/>
    <d v="2016-07-13T06:49:59"/>
    <x v="0"/>
    <x v="2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5-30T20:20:14"/>
    <d v="2016-06-29T20:20:14"/>
    <x v="5"/>
    <x v="2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2-13T19:58:29"/>
    <d v="2014-03-15T18:58:29"/>
    <x v="2"/>
    <x v="3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4-12-01T21:51:58"/>
    <d v="2015-01-10T07:59:00"/>
    <x v="11"/>
    <x v="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08T15:10:27"/>
    <d v="2014-01-28T15:10:27"/>
    <x v="1"/>
    <x v="3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01T17:56:25"/>
    <d v="2016-03-31T16:56:25"/>
    <x v="7"/>
    <x v="2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8-02T20:30:06"/>
    <d v="2013-09-16T20:30:06"/>
    <x v="10"/>
    <x v="4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1-20T23:33:03"/>
    <d v="2016-12-23T07:59:00"/>
    <x v="4"/>
    <x v="2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2-12-21T20:29:34"/>
    <d v="2013-02-04T20:29:34"/>
    <x v="11"/>
    <x v="5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6-16T17:32:54"/>
    <d v="2011-07-16T17:32:54"/>
    <x v="0"/>
    <x v="6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4-19T17:05:05"/>
    <d v="2012-05-19T17:05:05"/>
    <x v="6"/>
    <x v="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d v="2015-09-23T20:27:39"/>
    <x v="10"/>
    <x v="0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d v="2014-07-24T18:23:11"/>
    <x v="0"/>
    <x v="3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d v="2015-06-08T03:50:00"/>
    <x v="6"/>
    <x v="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d v="2016-06-25T03:59:00"/>
    <x v="5"/>
    <x v="2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d v="2016-04-08T15:00:35"/>
    <x v="7"/>
    <x v="2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d v="2014-12-05T21:06:58"/>
    <x v="9"/>
    <x v="3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d v="2012-09-15T01:35:37"/>
    <x v="8"/>
    <x v="5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d v="2017-02-10T05:00:00"/>
    <x v="1"/>
    <x v="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d v="2017-03-02T16:49:11"/>
    <x v="2"/>
    <x v="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d v="2015-08-22T18:00:22"/>
    <x v="3"/>
    <x v="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d v="2015-06-22T05:00:00"/>
    <x v="5"/>
    <x v="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3-19T13:55:20"/>
    <d v="2015-04-18T13:55:20"/>
    <x v="7"/>
    <x v="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d v="2013-09-10T03:59:00"/>
    <x v="10"/>
    <x v="4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4-05T13:01:47"/>
    <d v="2016-05-05T13:01:47"/>
    <x v="6"/>
    <x v="2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d v="2016-07-21T00:13:06"/>
    <x v="3"/>
    <x v="2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d v="2015-05-02T15:11:49"/>
    <x v="6"/>
    <x v="0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5-12T06:01:07"/>
    <d v="2016-06-06T06:01:07"/>
    <x v="5"/>
    <x v="2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d v="2017-01-18T15:16:37"/>
    <x v="11"/>
    <x v="2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d v="2015-04-11T04:06:32"/>
    <x v="7"/>
    <x v="0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d v="2015-11-13T17:04:28"/>
    <x v="9"/>
    <x v="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d v="2017-02-21T00:07:33"/>
    <x v="2"/>
    <x v="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d v="2014-10-02T21:37:05"/>
    <x v="10"/>
    <x v="3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d v="2017-02-09T05:00:00"/>
    <x v="1"/>
    <x v="1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d v="2016-01-25T16:00:00"/>
    <x v="1"/>
    <x v="2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d v="2013-03-26T08:23:59"/>
    <x v="2"/>
    <x v="4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d v="2016-09-07T02:00:00"/>
    <x v="10"/>
    <x v="2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d v="2015-04-03T03:59:00"/>
    <x v="7"/>
    <x v="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d v="2016-10-25T17:00:00"/>
    <x v="8"/>
    <x v="2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d v="2016-04-21T22:00:00"/>
    <x v="6"/>
    <x v="2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d v="2016-03-23T06:59:00"/>
    <x v="2"/>
    <x v="2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d v="2017-02-14T20:00:27"/>
    <x v="2"/>
    <x v="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d v="2016-12-15T23:00:00"/>
    <x v="4"/>
    <x v="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d v="2016-11-21T04:59:00"/>
    <x v="9"/>
    <x v="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d v="2016-03-26T17:11:30"/>
    <x v="2"/>
    <x v="2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d v="2015-08-11T18:31:40"/>
    <x v="3"/>
    <x v="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d v="2016-12-02T07:00:00"/>
    <x v="4"/>
    <x v="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d v="2015-02-28T14:00:59"/>
    <x v="1"/>
    <x v="0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d v="2015-11-14T13:20:00"/>
    <x v="9"/>
    <x v="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d v="2015-10-15T09:59:58"/>
    <x v="8"/>
    <x v="0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d v="2015-07-06T03:00:00"/>
    <x v="0"/>
    <x v="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d v="2013-01-16T20:19:25"/>
    <x v="1"/>
    <x v="4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d v="2012-11-01T20:22:48"/>
    <x v="9"/>
    <x v="5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d v="2015-09-24T20:38:02"/>
    <x v="10"/>
    <x v="0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d v="2013-03-09T07:28:39"/>
    <x v="2"/>
    <x v="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d v="2012-06-01T19:43:09"/>
    <x v="5"/>
    <x v="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d v="2012-04-16T06:10:24"/>
    <x v="7"/>
    <x v="5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d v="2013-11-16T05:39:33"/>
    <x v="9"/>
    <x v="4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d v="2012-04-07T04:00:00"/>
    <x v="2"/>
    <x v="5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d v="2014-04-14T23:00:00"/>
    <x v="6"/>
    <x v="3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d v="2012-04-14T17:36:00"/>
    <x v="2"/>
    <x v="5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d v="2014-04-10T06:59:00"/>
    <x v="7"/>
    <x v="3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d v="2013-11-04T01:00:00"/>
    <x v="9"/>
    <x v="4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4-15T19:49:39"/>
    <d v="2015-05-15T19:49:39"/>
    <x v="6"/>
    <x v="0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d v="2014-02-06T19:00:48"/>
    <x v="1"/>
    <x v="3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d v="2012-03-13T06:59:00"/>
    <x v="2"/>
    <x v="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d v="2015-07-23T18:02:25"/>
    <x v="3"/>
    <x v="0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d v="2015-11-02T08:00:00"/>
    <x v="9"/>
    <x v="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d v="2012-08-29T00:00:00"/>
    <x v="10"/>
    <x v="5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d v="2015-08-19T17:15:12"/>
    <x v="3"/>
    <x v="0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d v="2013-07-27T01:27:16"/>
    <x v="0"/>
    <x v="4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d v="2016-04-23T00:00:00"/>
    <x v="7"/>
    <x v="2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d v="2012-01-28T18:54:07"/>
    <x v="11"/>
    <x v="6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d v="2015-06-27T15:22:48"/>
    <x v="5"/>
    <x v="0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d v="2016-10-29T19:00:00"/>
    <x v="9"/>
    <x v="2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d v="2014-09-21T19:00:15"/>
    <x v="10"/>
    <x v="3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d v="2016-02-12T04:59:00"/>
    <x v="1"/>
    <x v="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d v="2013-11-13T20:22:35"/>
    <x v="9"/>
    <x v="4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d v="2015-08-16T06:40:36"/>
    <x v="3"/>
    <x v="0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d v="2013-09-03T04:00:00"/>
    <x v="3"/>
    <x v="4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d v="2014-04-25T21:08:47"/>
    <x v="7"/>
    <x v="3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d v="2013-06-25T05:00:00"/>
    <x v="5"/>
    <x v="4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d v="2014-07-19T03:00:00"/>
    <x v="0"/>
    <x v="3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d v="2015-12-14T00:00:00"/>
    <x v="4"/>
    <x v="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d v="2017-01-05T19:47:27"/>
    <x v="11"/>
    <x v="2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d v="2015-03-28T23:31:51"/>
    <x v="2"/>
    <x v="0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d v="2016-02-01T14:48:43"/>
    <x v="1"/>
    <x v="2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d v="2014-11-12T07:59:00"/>
    <x v="9"/>
    <x v="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d v="2017-03-10T14:55:16"/>
    <x v="2"/>
    <x v="1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d v="2013-12-01T04:02:00"/>
    <x v="9"/>
    <x v="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d v="2016-04-22T19:49:04"/>
    <x v="7"/>
    <x v="2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d v="2017-03-02T19:51:40"/>
    <x v="1"/>
    <x v="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d v="2013-11-27T03:02:00"/>
    <x v="9"/>
    <x v="4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d v="2017-03-13T03:00:00"/>
    <x v="7"/>
    <x v="1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d v="2016-10-16T20:30:00"/>
    <x v="9"/>
    <x v="2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d v="2014-02-21T18:00:00"/>
    <x v="1"/>
    <x v="3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d v="2015-09-04T19:00:10"/>
    <x v="10"/>
    <x v="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d v="2015-07-29T15:59:25"/>
    <x v="3"/>
    <x v="0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d v="2016-12-14T21:01:18"/>
    <x v="4"/>
    <x v="2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d v="2013-04-02T15:52:45"/>
    <x v="7"/>
    <x v="4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d v="2016-12-03T01:07:53"/>
    <x v="4"/>
    <x v="2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d v="2014-08-16T08:17:57"/>
    <x v="3"/>
    <x v="3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d v="2016-08-06T07:52:18"/>
    <x v="3"/>
    <x v="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d v="2015-11-18T16:09:07"/>
    <x v="9"/>
    <x v="0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d v="2017-01-24T15:32:48"/>
    <x v="1"/>
    <x v="1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d v="2016-05-07T22:50:51"/>
    <x v="6"/>
    <x v="2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d v="2016-11-22T10:50:46"/>
    <x v="4"/>
    <x v="2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d v="2016-06-19T23:00:00"/>
    <x v="5"/>
    <x v="2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d v="2015-06-11T18:01:27"/>
    <x v="5"/>
    <x v="0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d v="2016-12-08T19:18:56"/>
    <x v="4"/>
    <x v="2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d v="2014-03-26T23:24:10"/>
    <x v="2"/>
    <x v="3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d v="2017-02-14T17:23:40"/>
    <x v="1"/>
    <x v="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d v="2014-11-18T00:00:00"/>
    <x v="9"/>
    <x v="3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d v="2015-01-31T19:58:33"/>
    <x v="1"/>
    <x v="0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d v="2016-05-23T03:00:00"/>
    <x v="5"/>
    <x v="2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d v="2016-11-22T20:28:27"/>
    <x v="4"/>
    <x v="2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d v="2016-04-27T02:00:00"/>
    <x v="6"/>
    <x v="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d v="2014-12-21T01:00:00"/>
    <x v="4"/>
    <x v="3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d v="2017-03-12T01:58:35"/>
    <x v="2"/>
    <x v="1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d v="2017-03-07T05:00:00"/>
    <x v="2"/>
    <x v="1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d v="2017-01-10T21:59:00"/>
    <x v="11"/>
    <x v="2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d v="2016-12-10T00:00:04"/>
    <x v="4"/>
    <x v="2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d v="2015-12-07T16:47:16"/>
    <x v="4"/>
    <x v="0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d v="2017-03-12T12:10:42"/>
    <x v="2"/>
    <x v="1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d v="2014-02-23T12:00:57"/>
    <x v="1"/>
    <x v="3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d v="2014-12-22T14:47:59"/>
    <x v="4"/>
    <x v="3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d v="2014-01-05T15:38:09"/>
    <x v="11"/>
    <x v="4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d v="2012-02-27T16:17:03"/>
    <x v="1"/>
    <x v="5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d v="2016-01-03T22:59:00"/>
    <x v="4"/>
    <x v="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d v="2015-02-04T04:00:00"/>
    <x v="1"/>
    <x v="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d v="2015-09-17T14:59:51"/>
    <x v="10"/>
    <x v="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d v="2011-07-25T06:50:00"/>
    <x v="5"/>
    <x v="6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d v="2016-01-14T04:11:26"/>
    <x v="4"/>
    <x v="0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d v="2012-05-09T02:00:04"/>
    <x v="7"/>
    <x v="5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d v="2011-03-12T04:00:00"/>
    <x v="2"/>
    <x v="6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d v="2012-06-29T04:27:23"/>
    <x v="5"/>
    <x v="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d v="2013-09-06T03:59:00"/>
    <x v="10"/>
    <x v="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d v="2014-06-23T16:01:00"/>
    <x v="0"/>
    <x v="3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d v="2012-06-26T18:00:00"/>
    <x v="0"/>
    <x v="5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d v="2013-12-06T23:22:00"/>
    <x v="9"/>
    <x v="4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d v="2009-12-01T17:00:00"/>
    <x v="8"/>
    <x v="8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d v="2012-04-23T04:00:00"/>
    <x v="7"/>
    <x v="5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d v="2012-04-18T16:44:36"/>
    <x v="7"/>
    <x v="5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d v="2012-09-25T03:59:00"/>
    <x v="10"/>
    <x v="5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d v="2013-01-20T17:21:20"/>
    <x v="11"/>
    <x v="5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d v="2013-01-26T22:54:16"/>
    <x v="11"/>
    <x v="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d v="2012-02-23T17:33:46"/>
    <x v="1"/>
    <x v="5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d v="2012-03-14T03:59:00"/>
    <x v="2"/>
    <x v="5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d v="2014-03-26T19:10:33"/>
    <x v="2"/>
    <x v="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d v="2011-02-06T00:46:49"/>
    <x v="1"/>
    <x v="6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d v="2012-06-28T17:26:56"/>
    <x v="0"/>
    <x v="5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d v="2013-06-21T03:31:36"/>
    <x v="5"/>
    <x v="4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d v="2013-12-31T07:00:00"/>
    <x v="4"/>
    <x v="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d v="2011-12-13T03:39:56"/>
    <x v="4"/>
    <x v="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d v="2011-01-01T04:59:00"/>
    <x v="4"/>
    <x v="7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d v="2014-08-08T18:00:00"/>
    <x v="3"/>
    <x v="3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d v="2012-03-10T04:02:09"/>
    <x v="2"/>
    <x v="5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d v="2012-05-05T19:15:28"/>
    <x v="6"/>
    <x v="5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d v="2014-08-29T01:00:00"/>
    <x v="3"/>
    <x v="3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d v="2013-03-09T23:42:17"/>
    <x v="2"/>
    <x v="4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d v="2013-03-21T18:03:35"/>
    <x v="2"/>
    <x v="4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d v="2014-05-07T00:06:29"/>
    <x v="6"/>
    <x v="3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d v="2014-04-18T23:00:00"/>
    <x v="7"/>
    <x v="3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d v="2012-05-03T23:00:26"/>
    <x v="6"/>
    <x v="5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d v="2012-06-07T13:14:17"/>
    <x v="5"/>
    <x v="5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d v="2012-05-05T17:25:43"/>
    <x v="6"/>
    <x v="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d v="2009-12-09T18:24:00"/>
    <x v="8"/>
    <x v="8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d v="2010-02-15T05:00:00"/>
    <x v="1"/>
    <x v="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d v="2009-09-26T03:59:00"/>
    <x v="10"/>
    <x v="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d v="2013-12-15T01:58:05"/>
    <x v="4"/>
    <x v="4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d v="2014-04-02T18:36:40"/>
    <x v="2"/>
    <x v="3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d v="2017-04-04T05:15:01"/>
    <x v="7"/>
    <x v="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d v="2017-04-09T20:29:29"/>
    <x v="7"/>
    <x v="1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d v="2017-03-20T18:07:27"/>
    <x v="7"/>
    <x v="1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d v="2017-03-26T20:14:45"/>
    <x v="2"/>
    <x v="1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d v="2017-03-29T23:32:11"/>
    <x v="2"/>
    <x v="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d v="2017-04-30T17:00:00"/>
    <x v="7"/>
    <x v="1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d v="2014-08-26T22:00:40"/>
    <x v="3"/>
    <x v="3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5-15T18:45:37"/>
    <d v="2015-06-14T18:45:37"/>
    <x v="5"/>
    <x v="0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d v="2014-07-17T14:59:06"/>
    <x v="0"/>
    <x v="3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d v="2015-12-25T00:00:00"/>
    <x v="4"/>
    <x v="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d v="2014-08-18T00:08:10"/>
    <x v="3"/>
    <x v="3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d v="2015-02-06T15:04:31"/>
    <x v="1"/>
    <x v="0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d v="2014-05-29T17:50:00"/>
    <x v="5"/>
    <x v="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d v="2014-11-05T17:34:00"/>
    <x v="9"/>
    <x v="3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d v="2014-06-11T13:44:03"/>
    <x v="5"/>
    <x v="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d v="2014-03-08T22:11:35"/>
    <x v="1"/>
    <x v="3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d v="2014-06-26T15:22:23"/>
    <x v="5"/>
    <x v="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d v="2014-06-29T21:31:24"/>
    <x v="5"/>
    <x v="3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d v="2016-12-19T07:59:00"/>
    <x v="4"/>
    <x v="2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d v="2016-10-30T15:25:38"/>
    <x v="8"/>
    <x v="2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6-12T19:31:44"/>
    <d v="2015-07-12T19:31:44"/>
    <x v="0"/>
    <x v="0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09-15T16:51:10"/>
    <d v="2014-10-06T05:00:00"/>
    <x v="8"/>
    <x v="3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5-11-19T19:48:25"/>
    <d v="2016-01-08T19:47:00"/>
    <x v="4"/>
    <x v="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5-25T17:27:49"/>
    <d v="2016-06-24T17:27:49"/>
    <x v="5"/>
    <x v="2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2-25T00:02:36"/>
    <d v="2015-03-31T23:39:00"/>
    <x v="2"/>
    <x v="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09-02T19:10:31"/>
    <d v="2016-10-17T19:10:31"/>
    <x v="8"/>
    <x v="2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7-26T14:34:36"/>
    <d v="2016-08-25T14:34:36"/>
    <x v="3"/>
    <x v="2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5-12-22T22:22:18"/>
    <d v="2016-02-20T22:22:18"/>
    <x v="11"/>
    <x v="0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7-13T18:37:08"/>
    <d v="2015-08-11T18:37:08"/>
    <x v="3"/>
    <x v="0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6-12-04T20:12:50"/>
    <d v="2017-01-03T20:12:50"/>
    <x v="11"/>
    <x v="2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3-31T02:25:39"/>
    <d v="2015-04-30T02:25:39"/>
    <x v="7"/>
    <x v="0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4-07T15:12:32"/>
    <d v="2015-06-06T15:12:32"/>
    <x v="6"/>
    <x v="0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09T16:13:42"/>
    <d v="2015-04-21T16:13:42"/>
    <x v="6"/>
    <x v="0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4-11-11T17:21:00"/>
    <d v="2015-01-10T17:21:00"/>
    <x v="4"/>
    <x v="3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4-02T22:02:16"/>
    <d v="2015-05-02T22:02:16"/>
    <x v="6"/>
    <x v="0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5-06T18:48:24"/>
    <d v="2015-06-05T18:48:24"/>
    <x v="5"/>
    <x v="0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09-17T14:52:58"/>
    <d v="2015-10-17T14:52:58"/>
    <x v="8"/>
    <x v="0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4-12-05T22:20:36"/>
    <d v="2015-01-31T00:39:00"/>
    <x v="11"/>
    <x v="3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6-04T15:35:24"/>
    <d v="2015-08-03T15:35:24"/>
    <x v="0"/>
    <x v="0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1-08T16:58:00"/>
    <d v="2016-02-07T16:58:00"/>
    <x v="1"/>
    <x v="2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06T20:36:48"/>
    <d v="2016-04-30T22:00:00"/>
    <x v="6"/>
    <x v="2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1-11T16:31:10"/>
    <d v="2014-12-11T16:31:10"/>
    <x v="4"/>
    <x v="3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1-14T00:16:40"/>
    <d v="2015-12-29T00:16:40"/>
    <x v="4"/>
    <x v="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09-01T22:25:56"/>
    <d v="2015-10-26T22:25:56"/>
    <x v="8"/>
    <x v="0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5-12-08T17:40:25"/>
    <d v="2016-01-17T23:00:00"/>
    <x v="11"/>
    <x v="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09-21T12:45:33"/>
    <d v="2015-10-21T12:45:33"/>
    <x v="8"/>
    <x v="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2-25T23:16:56"/>
    <d v="2016-04-25T22:16:56"/>
    <x v="2"/>
    <x v="2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2-28T17:19:25"/>
    <d v="2015-04-14T16:19:25"/>
    <x v="2"/>
    <x v="0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1-11T19:30:11"/>
    <d v="2016-02-10T19:30:11"/>
    <x v="1"/>
    <x v="2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1-18T04:32:21"/>
    <d v="2014-12-18T04:32:21"/>
    <x v="4"/>
    <x v="3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5-26T18:39:56"/>
    <d v="2015-06-25T18:39:56"/>
    <x v="5"/>
    <x v="0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3-25T01:39:31"/>
    <d v="2015-04-24T01:39:31"/>
    <x v="7"/>
    <x v="0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7-30T15:53:44"/>
    <d v="2015-08-29T15:53:44"/>
    <x v="3"/>
    <x v="0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1-13T20:14:20"/>
    <d v="2015-02-12T20:14:20"/>
    <x v="1"/>
    <x v="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8-10T20:03:57"/>
    <d v="2016-09-09T20:03:57"/>
    <x v="10"/>
    <x v="2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1-10T22:12:46"/>
    <d v="2015-12-10T22:12:46"/>
    <x v="4"/>
    <x v="0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0-26T20:53:03"/>
    <d v="2016-11-25T21:53:03"/>
    <x v="9"/>
    <x v="2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7-28T00:18:50"/>
    <d v="2015-08-26T00:18:50"/>
    <x v="3"/>
    <x v="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08-21T00:23:36"/>
    <d v="2015-10-05T00:23:36"/>
    <x v="10"/>
    <x v="0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09-01T19:02:22"/>
    <d v="2015-10-01T19:02:22"/>
    <x v="8"/>
    <x v="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3-11T22:27:28"/>
    <d v="2015-04-10T22:27:28"/>
    <x v="7"/>
    <x v="0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7-10T04:30:03"/>
    <d v="2015-08-04T04:30:03"/>
    <x v="3"/>
    <x v="0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1-23T01:21:47"/>
    <d v="2015-02-22T01:21:47"/>
    <x v="1"/>
    <x v="0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0-15T01:37:23"/>
    <d v="2014-11-14T02:37:23"/>
    <x v="9"/>
    <x v="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7-06T16:50:32"/>
    <d v="2015-08-05T16:50:32"/>
    <x v="3"/>
    <x v="0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4-11-11T20:07:04"/>
    <d v="2015-01-10T20:07:04"/>
    <x v="4"/>
    <x v="3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6-07T15:02:20"/>
    <d v="2016-07-22T15:02:20"/>
    <x v="0"/>
    <x v="2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4-12-16T20:29:19"/>
    <d v="2015-01-15T19:29:00"/>
    <x v="11"/>
    <x v="3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6-24T15:40:52"/>
    <d v="2015-07-25T21:59:00"/>
    <x v="0"/>
    <x v="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4-11-25T06:17:44"/>
    <d v="2015-01-04T06:17:44"/>
    <x v="4"/>
    <x v="3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01T19:04:04"/>
    <d v="2015-03-31T18:04:04"/>
    <x v="7"/>
    <x v="0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09-29T02:53:43"/>
    <d v="2015-10-29T02:53:43"/>
    <x v="8"/>
    <x v="0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7-09T15:33:37"/>
    <d v="2015-08-08T15:33:37"/>
    <x v="3"/>
    <x v="0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1-27T08:41:33"/>
    <d v="2015-02-26T08:41:33"/>
    <x v="1"/>
    <x v="0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6-12-13T02:54:47"/>
    <d v="2017-01-10T08:57:00"/>
    <x v="11"/>
    <x v="2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09-15T20:22:38"/>
    <d v="2015-10-15T20:22:38"/>
    <x v="8"/>
    <x v="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4-12-03T21:14:16"/>
    <d v="2015-01-02T21:14:16"/>
    <x v="11"/>
    <x v="3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6-02T21:59:44"/>
    <d v="2015-07-02T21:59:44"/>
    <x v="0"/>
    <x v="0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1-13T20:28:26"/>
    <d v="2014-12-18T20:28:26"/>
    <x v="4"/>
    <x v="3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3-15T06:26:04"/>
    <d v="2016-04-14T06:26:04"/>
    <x v="7"/>
    <x v="2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1-05T19:44:56"/>
    <d v="2016-03-05T19:44:56"/>
    <x v="1"/>
    <x v="2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4-13T16:18:51"/>
    <d v="2015-05-13T16:18:51"/>
    <x v="6"/>
    <x v="0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1-30T21:10:58"/>
    <d v="2016-03-30T20:10:58"/>
    <x v="1"/>
    <x v="2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5-12-04T00:56:47"/>
    <d v="2016-01-03T00:56:47"/>
    <x v="11"/>
    <x v="0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8-13T14:02:55"/>
    <d v="2016-09-03T14:02:55"/>
    <x v="10"/>
    <x v="2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4-12-10T02:39:50"/>
    <d v="2015-01-19T02:39:50"/>
    <x v="11"/>
    <x v="3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3-19T13:48:48"/>
    <d v="2015-04-11T06:00:00"/>
    <x v="7"/>
    <x v="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0-07T03:22:37"/>
    <d v="2014-11-06T04:22:37"/>
    <x v="9"/>
    <x v="3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7-19T21:01:15"/>
    <d v="2015-08-18T21:01:15"/>
    <x v="3"/>
    <x v="0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8-08T09:47:55"/>
    <d v="2015-09-07T09:47:55"/>
    <x v="10"/>
    <x v="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7-26T17:34:42"/>
    <d v="2015-08-25T17:34:42"/>
    <x v="3"/>
    <x v="0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0-12T17:41:13"/>
    <d v="2016-11-26T18:41:13"/>
    <x v="9"/>
    <x v="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01T02:38:02"/>
    <d v="2014-05-31T23:30:00"/>
    <x v="5"/>
    <x v="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7-13T16:41:00"/>
    <d v="2015-08-22T03:59:00"/>
    <x v="3"/>
    <x v="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6-15T20:42:26"/>
    <d v="2016-07-15T20:42:26"/>
    <x v="0"/>
    <x v="2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1-15T17:42:23"/>
    <d v="2015-03-14T15:00:00"/>
    <x v="1"/>
    <x v="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7-11T21:13:07"/>
    <d v="2014-08-10T21:13:07"/>
    <x v="3"/>
    <x v="3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1-23T20:34:04"/>
    <d v="2015-03-24T19:34:04"/>
    <x v="1"/>
    <x v="0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4-12-20T17:43:09"/>
    <d v="2015-02-18T17:43:09"/>
    <x v="11"/>
    <x v="3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09-11T00:41:35"/>
    <d v="2014-11-10T01:41:35"/>
    <x v="8"/>
    <x v="3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1-22T16:29:56"/>
    <d v="2015-02-21T16:29:56"/>
    <x v="1"/>
    <x v="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2-09T17:23:56"/>
    <d v="2015-03-11T16:23:56"/>
    <x v="2"/>
    <x v="0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01T16:54:50"/>
    <d v="2014-12-31T16:54:50"/>
    <x v="11"/>
    <x v="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09-27T21:25:08"/>
    <d v="2014-10-27T21:25:08"/>
    <x v="8"/>
    <x v="3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12T21:55:49"/>
    <d v="2016-05-27T22:04:00"/>
    <x v="5"/>
    <x v="2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6-09T04:04:52"/>
    <d v="2015-08-08T04:04:52"/>
    <x v="0"/>
    <x v="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2-12T07:38:53"/>
    <d v="2016-03-23T06:38:53"/>
    <x v="2"/>
    <x v="2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2-10T18:49:11"/>
    <d v="2015-03-12T17:49:11"/>
    <x v="2"/>
    <x v="0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6-12-30T21:06:06"/>
    <d v="2017-02-05T16:44:00"/>
    <x v="11"/>
    <x v="2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1-13T03:08:24"/>
    <d v="2016-02-12T03:08:24"/>
    <x v="1"/>
    <x v="2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4-29T02:23:33"/>
    <d v="2016-06-28T02:23:33"/>
    <x v="6"/>
    <x v="2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2-06T05:14:57"/>
    <d v="2015-03-08T05:14:57"/>
    <x v="2"/>
    <x v="0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1-28T21:35:43"/>
    <d v="2016-02-27T21:35:43"/>
    <x v="1"/>
    <x v="2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6-25T04:27:54"/>
    <d v="2015-08-04T04:27:54"/>
    <x v="0"/>
    <x v="0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09-05T06:39:46"/>
    <d v="2015-10-05T06:39:46"/>
    <x v="8"/>
    <x v="0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5-11-30T14:46:10"/>
    <d v="2016-01-29T14:46:10"/>
    <x v="4"/>
    <x v="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1-27T23:09:48"/>
    <d v="2015-03-17T18:00:00"/>
    <x v="1"/>
    <x v="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0-08T21:57:42"/>
    <d v="2015-12-07T22:57:42"/>
    <x v="9"/>
    <x v="0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09-18T19:38:49"/>
    <d v="2015-10-18T19:38:49"/>
    <x v="8"/>
    <x v="0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1-14T21:35:13"/>
    <d v="2016-02-13T21:35:13"/>
    <x v="1"/>
    <x v="2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d v="2015-07-23T04:59:00"/>
    <x v="3"/>
    <x v="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d v="2015-03-19T15:00:28"/>
    <x v="2"/>
    <x v="0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d v="2014-08-15T15:00:22"/>
    <x v="3"/>
    <x v="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d v="2016-05-25T18:06:31"/>
    <x v="6"/>
    <x v="2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8-27T04:33:41"/>
    <d v="2015-09-26T04:33:41"/>
    <x v="10"/>
    <x v="0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d v="2016-11-26T15:27:51"/>
    <x v="9"/>
    <x v="2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d v="2016-11-12T04:00:00"/>
    <x v="9"/>
    <x v="2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d v="2016-08-31T05:36:00"/>
    <x v="10"/>
    <x v="2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d v="2014-11-30T04:25:15"/>
    <x v="9"/>
    <x v="3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d v="2014-10-28T03:11:00"/>
    <x v="8"/>
    <x v="3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d v="2017-03-05T21:48:10"/>
    <x v="2"/>
    <x v="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d v="2015-12-29T23:00:00"/>
    <x v="4"/>
    <x v="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d v="2017-02-02T16:36:49"/>
    <x v="1"/>
    <x v="1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d v="2017-03-11T04:50:08"/>
    <x v="2"/>
    <x v="1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d v="2016-04-20T18:45:50"/>
    <x v="7"/>
    <x v="2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d v="2017-02-25T23:03:59"/>
    <x v="1"/>
    <x v="1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d v="2016-03-24T13:27:36"/>
    <x v="2"/>
    <x v="2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d v="2016-06-09T19:00:00"/>
    <x v="5"/>
    <x v="2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d v="2016-03-23T14:18:05"/>
    <x v="2"/>
    <x v="2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d v="2017-01-03T04:17:00"/>
    <x v="4"/>
    <x v="2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d v="2011-10-01T03:00:00"/>
    <x v="10"/>
    <x v="6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d v="2012-07-19T04:28:16"/>
    <x v="0"/>
    <x v="5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d v="2013-04-16T19:00:00"/>
    <x v="7"/>
    <x v="4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d v="2015-09-30T19:29:00"/>
    <x v="8"/>
    <x v="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d v="2012-09-23T17:15:48"/>
    <x v="10"/>
    <x v="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d v="2013-05-09T02:27:33"/>
    <x v="6"/>
    <x v="4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d v="2012-05-10T17:00:00"/>
    <x v="6"/>
    <x v="5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d v="2012-10-28T05:00:00"/>
    <x v="8"/>
    <x v="5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d v="2011-02-08T10:18:49"/>
    <x v="1"/>
    <x v="6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d v="2012-05-24T01:47:35"/>
    <x v="6"/>
    <x v="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d v="2012-01-25T23:49:52"/>
    <x v="11"/>
    <x v="6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d v="2010-09-04T01:03:00"/>
    <x v="0"/>
    <x v="7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d v="2012-11-10T18:57:49"/>
    <x v="9"/>
    <x v="5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d v="2010-10-11T00:16:16"/>
    <x v="10"/>
    <x v="7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d v="2010-07-10T22:00:00"/>
    <x v="5"/>
    <x v="7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d v="2014-11-03T08:52:50"/>
    <x v="9"/>
    <x v="3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d v="2012-08-12T16:35:45"/>
    <x v="0"/>
    <x v="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d v="2013-01-13T22:48:33"/>
    <x v="11"/>
    <x v="5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d v="2012-07-28T02:00:00"/>
    <x v="3"/>
    <x v="5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d v="2015-10-10T22:28:04"/>
    <x v="10"/>
    <x v="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d v="2012-04-30T15:30:08"/>
    <x v="7"/>
    <x v="5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d v="2011-08-01T18:46:23"/>
    <x v="0"/>
    <x v="6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d v="2012-05-01T17:00:03"/>
    <x v="7"/>
    <x v="5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d v="2011-09-15T22:00:03"/>
    <x v="10"/>
    <x v="6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d v="2011-10-12T23:57:59"/>
    <x v="8"/>
    <x v="6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d v="2012-04-22T16:59:36"/>
    <x v="7"/>
    <x v="5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d v="2012-05-27T01:59:57"/>
    <x v="6"/>
    <x v="5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d v="2011-11-16T16:11:48"/>
    <x v="9"/>
    <x v="6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d v="2013-05-09T16:33:59"/>
    <x v="6"/>
    <x v="4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d v="2012-06-23T05:27:56"/>
    <x v="6"/>
    <x v="5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d v="2011-01-16T01:51:00"/>
    <x v="11"/>
    <x v="7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d v="2012-06-16T09:59:00"/>
    <x v="6"/>
    <x v="5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d v="2013-04-29T04:02:20"/>
    <x v="7"/>
    <x v="4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d v="2012-05-23T15:29:04"/>
    <x v="6"/>
    <x v="5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d v="2012-06-06T22:42:55"/>
    <x v="5"/>
    <x v="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d v="2013-03-29T22:54:52"/>
    <x v="2"/>
    <x v="4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d v="2011-08-05T21:05:38"/>
    <x v="3"/>
    <x v="6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d v="2015-01-27T23:13:07"/>
    <x v="1"/>
    <x v="0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d v="2012-12-31T18:00:00"/>
    <x v="4"/>
    <x v="5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d v="2012-06-23T18:32:55"/>
    <x v="5"/>
    <x v="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8-28T18:38:24"/>
    <d v="2015-09-27T18:38:24"/>
    <x v="10"/>
    <x v="0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8-07T19:48:38"/>
    <d v="2014-09-21T19:48:38"/>
    <x v="10"/>
    <x v="3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5-08T21:35:08"/>
    <d v="2016-06-07T21:06:00"/>
    <x v="5"/>
    <x v="2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0-16T00:22:14"/>
    <d v="2014-11-15T01:22:14"/>
    <x v="9"/>
    <x v="3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2-12T01:20:16"/>
    <d v="2015-03-14T00:20:16"/>
    <x v="2"/>
    <x v="0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09-11T07:07:49"/>
    <d v="2015-10-03T21:00:00"/>
    <x v="8"/>
    <x v="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4-11T01:45:04"/>
    <d v="2015-05-11T01:45:04"/>
    <x v="6"/>
    <x v="0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7-15T22:50:34"/>
    <d v="2014-08-14T22:50:34"/>
    <x v="3"/>
    <x v="3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2-23T19:25:49"/>
    <d v="2015-04-20T18:25:49"/>
    <x v="2"/>
    <x v="0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3-15T23:56:12"/>
    <d v="2015-05-14T23:56:12"/>
    <x v="7"/>
    <x v="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1-02T10:43:33"/>
    <d v="2016-02-01T10:43:33"/>
    <x v="1"/>
    <x v="2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1-28T21:02:41"/>
    <d v="2014-12-13T21:02:41"/>
    <x v="4"/>
    <x v="3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6-12-28T00:09:49"/>
    <d v="2017-02-26T00:09:49"/>
    <x v="11"/>
    <x v="2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03T09:21:17"/>
    <d v="2014-08-20T09:21:17"/>
    <x v="10"/>
    <x v="3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1-23T20:09:13"/>
    <d v="2015-02-22T20:09:13"/>
    <x v="1"/>
    <x v="0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0-30T15:40:52"/>
    <d v="2014-11-29T16:40:52"/>
    <x v="9"/>
    <x v="3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2-17T19:15:30"/>
    <d v="2015-03-19T18:15:30"/>
    <x v="2"/>
    <x v="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0-14T16:20:28"/>
    <d v="2014-11-13T17:20:28"/>
    <x v="9"/>
    <x v="3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6-19T03:43:24"/>
    <d v="2014-07-19T03:43:24"/>
    <x v="0"/>
    <x v="3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08-30T14:24:45"/>
    <d v="2016-10-15T19:21:00"/>
    <x v="10"/>
    <x v="2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d v="2015-10-13T23:13:41"/>
    <x v="8"/>
    <x v="0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d v="2016-04-22T14:52:00"/>
    <x v="7"/>
    <x v="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d v="2014-11-18T00:24:52"/>
    <x v="9"/>
    <x v="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d v="2014-12-21T04:30:00"/>
    <x v="4"/>
    <x v="3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d v="2012-06-28T20:16:11"/>
    <x v="5"/>
    <x v="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d v="2014-12-08T04:59:00"/>
    <x v="4"/>
    <x v="3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d v="2013-10-18T03:59:00"/>
    <x v="8"/>
    <x v="4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d v="2015-08-20T11:00:00"/>
    <x v="10"/>
    <x v="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d v="2012-03-25T00:56:15"/>
    <x v="2"/>
    <x v="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d v="2015-04-20T04:50:00"/>
    <x v="7"/>
    <x v="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d v="2015-08-15T03:59:00"/>
    <x v="3"/>
    <x v="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d v="2012-08-16T20:22:46"/>
    <x v="3"/>
    <x v="5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d v="2013-03-01T18:01:08"/>
    <x v="1"/>
    <x v="4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d v="2010-01-01T06:00:00"/>
    <x v="4"/>
    <x v="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d v="2014-12-01T19:59:05"/>
    <x v="9"/>
    <x v="3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d v="2013-07-30T02:32:46"/>
    <x v="3"/>
    <x v="4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d v="2011-08-01T15:34:15"/>
    <x v="0"/>
    <x v="6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d v="2013-02-24T04:59:00"/>
    <x v="1"/>
    <x v="4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d v="2015-02-02T21:39:12"/>
    <x v="11"/>
    <x v="3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d v="2011-10-29T16:12:01"/>
    <x v="10"/>
    <x v="6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d v="2013-09-26T10:46:58"/>
    <x v="3"/>
    <x v="4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d v="2013-10-01T03:59:00"/>
    <x v="10"/>
    <x v="4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d v="2011-01-02T03:00:00"/>
    <x v="11"/>
    <x v="7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d v="2012-07-08T12:29:29"/>
    <x v="0"/>
    <x v="5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d v="2015-02-27T00:30:00"/>
    <x v="1"/>
    <x v="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d v="2013-10-05T05:00:00"/>
    <x v="8"/>
    <x v="4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d v="2012-04-04T17:33:23"/>
    <x v="7"/>
    <x v="5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d v="2016-09-30T04:27:00"/>
    <x v="8"/>
    <x v="2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d v="2013-05-31T17:00:00"/>
    <x v="6"/>
    <x v="4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d v="2015-10-08T03:59:00"/>
    <x v="10"/>
    <x v="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d v="2012-03-21T20:48:00"/>
    <x v="2"/>
    <x v="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d v="2017-03-05T19:26:21"/>
    <x v="2"/>
    <x v="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d v="2012-09-21T04:46:47"/>
    <x v="3"/>
    <x v="5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d v="2015-06-01T03:59:00"/>
    <x v="5"/>
    <x v="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d v="2012-05-28T15:43:13"/>
    <x v="6"/>
    <x v="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d v="2012-12-24T23:47:37"/>
    <x v="4"/>
    <x v="5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d v="2014-05-15T17:53:06"/>
    <x v="6"/>
    <x v="3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d v="2015-05-01T13:59:00"/>
    <x v="7"/>
    <x v="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d v="2011-11-15T19:37:00"/>
    <x v="9"/>
    <x v="6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d v="2015-03-06T22:49:34"/>
    <x v="2"/>
    <x v="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09-13T12:41:29"/>
    <d v="2015-10-13T12:41:29"/>
    <x v="8"/>
    <x v="0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08-12T12:35:39"/>
    <d v="2016-10-11T12:35:39"/>
    <x v="10"/>
    <x v="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5-31T03:20:51"/>
    <d v="2015-07-30T03:20:51"/>
    <x v="5"/>
    <x v="0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02T00:58:19"/>
    <d v="2014-08-01T00:58:19"/>
    <x v="3"/>
    <x v="3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3-11T15:36:29"/>
    <d v="2016-05-09T20:50:00"/>
    <x v="7"/>
    <x v="2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7-22T23:32:28"/>
    <d v="2014-08-21T23:32:28"/>
    <x v="3"/>
    <x v="3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3-24T21:05:38"/>
    <d v="2015-04-23T21:05:38"/>
    <x v="7"/>
    <x v="0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8-02T15:59:54"/>
    <d v="2016-09-01T15:59:54"/>
    <x v="10"/>
    <x v="2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8-18T02:31:52"/>
    <d v="2015-09-17T02:31:52"/>
    <x v="10"/>
    <x v="0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1-09T21:40:35"/>
    <d v="2017-02-08T21:40:35"/>
    <x v="1"/>
    <x v="1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3-20T08:12:01"/>
    <d v="2016-05-19T08:12:01"/>
    <x v="7"/>
    <x v="2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3-14T02:51:57"/>
    <d v="2015-04-13T02:51:57"/>
    <x v="7"/>
    <x v="0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7-09T14:12:29"/>
    <d v="2014-08-23T14:12:29"/>
    <x v="3"/>
    <x v="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4-27T19:49:05"/>
    <d v="2016-05-18T19:49:05"/>
    <x v="6"/>
    <x v="2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4-12-13T02:36:34"/>
    <d v="2015-01-12T02:36:34"/>
    <x v="11"/>
    <x v="3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2-25T00:14:07"/>
    <d v="2015-04-10T23:14:07"/>
    <x v="2"/>
    <x v="0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7-10T19:41:37"/>
    <d v="2014-08-04T19:41:37"/>
    <x v="3"/>
    <x v="3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08-22T00:32:59"/>
    <d v="2015-10-09T17:00:00"/>
    <x v="10"/>
    <x v="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7-17T19:55:03"/>
    <d v="2014-09-15T19:55:03"/>
    <x v="3"/>
    <x v="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4-16T07:50:03"/>
    <d v="2015-05-16T03:00:00"/>
    <x v="6"/>
    <x v="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0-17T15:04:58"/>
    <d v="2015-11-16T16:04:58"/>
    <x v="9"/>
    <x v="0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09-29T23:43:54"/>
    <d v="2016-10-29T23:43:54"/>
    <x v="8"/>
    <x v="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1-15T18:28:00"/>
    <d v="2015-03-16T17:28:00"/>
    <x v="1"/>
    <x v="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5-16T04:09:29"/>
    <d v="2015-06-15T04:09:29"/>
    <x v="5"/>
    <x v="0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6-05T23:07:12"/>
    <d v="2014-07-05T23:07:12"/>
    <x v="0"/>
    <x v="3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1-25T07:55:36"/>
    <d v="2015-12-25T07:55:36"/>
    <x v="4"/>
    <x v="0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1-30T16:12:33"/>
    <d v="2015-12-30T16:12:33"/>
    <x v="4"/>
    <x v="0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2-07T16:13:46"/>
    <d v="2015-03-31T13:14:00"/>
    <x v="2"/>
    <x v="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2-22T12:52:07"/>
    <d v="2016-03-23T11:52:07"/>
    <x v="2"/>
    <x v="2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19T14:08:17"/>
    <d v="2016-01-26T14:08:17"/>
    <x v="1"/>
    <x v="2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1-13T21:45:24"/>
    <d v="2016-03-13T20:45:24"/>
    <x v="1"/>
    <x v="2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09-05T19:13:41"/>
    <d v="2014-10-05T19:13:41"/>
    <x v="8"/>
    <x v="3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3-26T20:17:06"/>
    <d v="2015-04-25T20:17:06"/>
    <x v="7"/>
    <x v="0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7-08T23:13:48"/>
    <d v="2014-08-07T23:13:48"/>
    <x v="3"/>
    <x v="3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1-25T05:51:40"/>
    <d v="2017-02-24T05:51:40"/>
    <x v="1"/>
    <x v="1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7-08T15:56:49"/>
    <d v="2014-08-07T15:56:49"/>
    <x v="3"/>
    <x v="3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5-20T08:11:57"/>
    <d v="2016-06-19T08:11:57"/>
    <x v="5"/>
    <x v="2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8-24T20:10:01"/>
    <d v="2015-09-23T20:10:01"/>
    <x v="10"/>
    <x v="0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6-19T18:05:47"/>
    <d v="2014-08-03T18:05:47"/>
    <x v="0"/>
    <x v="3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1-25T21:36:40"/>
    <d v="2016-03-25T20:36:40"/>
    <x v="1"/>
    <x v="2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d v="2012-09-13T03:59:00"/>
    <x v="10"/>
    <x v="5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d v="2014-11-12T21:20:00"/>
    <x v="9"/>
    <x v="3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d v="2013-12-23T21:54:14"/>
    <x v="11"/>
    <x v="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d v="2012-04-29T01:13:43"/>
    <x v="7"/>
    <x v="5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d v="2016-06-17T12:59:50"/>
    <x v="5"/>
    <x v="2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3-28T17:06:22"/>
    <d v="2014-04-29T17:06:22"/>
    <x v="7"/>
    <x v="3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d v="2015-08-12T02:00:00"/>
    <x v="0"/>
    <x v="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d v="2017-03-15T00:00:00"/>
    <x v="2"/>
    <x v="1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d v="2012-07-15T05:42:31"/>
    <x v="0"/>
    <x v="5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d v="2016-08-22T06:59:00"/>
    <x v="3"/>
    <x v="2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d v="2017-01-02T22:59:00"/>
    <x v="4"/>
    <x v="2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d v="2015-01-09T03:26:10"/>
    <x v="11"/>
    <x v="3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d v="2012-09-21T19:38:14"/>
    <x v="10"/>
    <x v="5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d v="2014-04-30T05:00:00"/>
    <x v="6"/>
    <x v="3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d v="2016-04-30T12:00:00"/>
    <x v="7"/>
    <x v="2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d v="2015-08-25T23:52:09"/>
    <x v="3"/>
    <x v="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d v="2014-10-20T20:59:11"/>
    <x v="8"/>
    <x v="3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d v="2015-12-01T20:01:01"/>
    <x v="9"/>
    <x v="0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d v="2015-10-23T11:00:00"/>
    <x v="8"/>
    <x v="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d v="2015-10-11T01:00:00"/>
    <x v="8"/>
    <x v="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d v="2015-05-21T17:56:28"/>
    <x v="6"/>
    <x v="0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d v="2016-12-30T17:50:16"/>
    <x v="4"/>
    <x v="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d v="2016-12-02T06:09:26"/>
    <x v="4"/>
    <x v="2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d v="2012-09-13T10:07:02"/>
    <x v="10"/>
    <x v="5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d v="2016-11-09T20:26:48"/>
    <x v="9"/>
    <x v="2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d v="2015-06-03T15:04:29"/>
    <x v="5"/>
    <x v="0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d v="2015-11-26T20:54:21"/>
    <x v="9"/>
    <x v="0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d v="2014-11-30T23:11:07"/>
    <x v="4"/>
    <x v="3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d v="2015-05-14T12:55:22"/>
    <x v="6"/>
    <x v="0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d v="2016-06-30T10:00:00"/>
    <x v="0"/>
    <x v="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d v="2015-08-30T04:03:47"/>
    <x v="10"/>
    <x v="0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d v="2016-05-29T01:28:59"/>
    <x v="5"/>
    <x v="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d v="2014-02-27T23:00:00"/>
    <x v="1"/>
    <x v="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d v="2016-09-29T15:45:21"/>
    <x v="10"/>
    <x v="2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d v="2015-03-09T21:49:21"/>
    <x v="2"/>
    <x v="0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d v="2016-10-16T01:00:00"/>
    <x v="8"/>
    <x v="2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d v="2016-10-12T13:11:15"/>
    <x v="8"/>
    <x v="2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d v="2015-01-15T21:54:55"/>
    <x v="11"/>
    <x v="3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d v="2015-02-19T20:45:48"/>
    <x v="1"/>
    <x v="0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d v="2015-06-08T03:51:14"/>
    <x v="6"/>
    <x v="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8-29T19:51:03"/>
    <d v="2014-09-15T20:09:00"/>
    <x v="10"/>
    <x v="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6-15T05:55:08"/>
    <d v="2016-07-15T06:57:00"/>
    <x v="0"/>
    <x v="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1-15T13:58:35"/>
    <d v="2016-12-21T07:59:00"/>
    <x v="4"/>
    <x v="2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2-08T19:00:35"/>
    <d v="2017-03-10T19:00:35"/>
    <x v="2"/>
    <x v="1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0-09T20:13:23"/>
    <d v="2014-11-08T21:13:23"/>
    <x v="9"/>
    <x v="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8-10T07:31:09"/>
    <d v="2015-09-09T07:31:09"/>
    <x v="10"/>
    <x v="0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7-15T06:16:59"/>
    <d v="2015-08-14T06:16:59"/>
    <x v="3"/>
    <x v="0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2-08T17:09:20"/>
    <d v="2016-03-09T17:09:20"/>
    <x v="2"/>
    <x v="2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5-12-03T23:55:41"/>
    <d v="2016-02-01T23:55:41"/>
    <x v="11"/>
    <x v="0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1-21T14:59:03"/>
    <d v="2016-12-21T14:59:03"/>
    <x v="4"/>
    <x v="2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1-19T19:20:09"/>
    <d v="2015-12-17T19:20:09"/>
    <x v="4"/>
    <x v="0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1-10T03:48:45"/>
    <d v="2014-12-10T03:48:45"/>
    <x v="4"/>
    <x v="3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5-12T15:38:47"/>
    <d v="2014-06-13T04:00:00"/>
    <x v="5"/>
    <x v="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2-20T14:25:26"/>
    <d v="2015-04-21T13:25:26"/>
    <x v="2"/>
    <x v="0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d v="2016-01-12T20:47:27"/>
    <d v="2016-02-09T20:00:00"/>
    <x v="1"/>
    <x v="2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2-01T16:31:28"/>
    <d v="2017-03-12T19:00:00"/>
    <x v="2"/>
    <x v="1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6-30T22:17:33"/>
    <d v="2016-08-03T01:30:00"/>
    <x v="0"/>
    <x v="2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6-30T21:13:14"/>
    <d v="2016-07-30T21:13:14"/>
    <x v="0"/>
    <x v="2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d v="2015-03-19T01:40:10"/>
    <d v="2015-04-18T01:40:10"/>
    <x v="7"/>
    <x v="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09-25T17:06:58"/>
    <d v="2015-11-24T18:06:58"/>
    <x v="8"/>
    <x v="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d v="2013-10-25T23:00:10"/>
    <x v="8"/>
    <x v="4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d v="2015-08-21T17:55:13"/>
    <x v="3"/>
    <x v="0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d v="2015-09-04T15:00:00"/>
    <x v="10"/>
    <x v="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d v="2015-12-09T06:59:00"/>
    <x v="4"/>
    <x v="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d v="2015-05-04T21:29:34"/>
    <x v="7"/>
    <x v="0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d v="2015-09-25T21:00:00"/>
    <x v="10"/>
    <x v="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d v="2016-02-10T22:13:36"/>
    <x v="1"/>
    <x v="2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09-28T14:07:45"/>
    <d v="2015-11-09T14:32:00"/>
    <x v="8"/>
    <x v="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d v="2016-01-10T00:51:36"/>
    <x v="4"/>
    <x v="0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01T00:29:40"/>
    <d v="2014-07-29T00:29:40"/>
    <x v="3"/>
    <x v="3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1-19T17:58:36"/>
    <d v="2014-12-19T19:38:00"/>
    <x v="4"/>
    <x v="3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06T21:13:10"/>
    <d v="2015-12-28T06:00:00"/>
    <x v="11"/>
    <x v="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09-30T12:59:59"/>
    <d v="2014-10-29T22:45:00"/>
    <x v="8"/>
    <x v="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6-08T15:11:10"/>
    <d v="2016-07-05T04:59:00"/>
    <x v="0"/>
    <x v="2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0-11T20:34:49"/>
    <d v="2014-11-10T21:34:49"/>
    <x v="9"/>
    <x v="3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4-22T14:59:34"/>
    <d v="2016-05-22T14:59:34"/>
    <x v="6"/>
    <x v="2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6-03T00:42:23"/>
    <d v="2014-07-03T00:42:23"/>
    <x v="0"/>
    <x v="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8-25T19:09:25"/>
    <d v="2015-09-24T19:09:25"/>
    <x v="10"/>
    <x v="0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1-29T00:01:34"/>
    <d v="2015-02-28T00:01:34"/>
    <x v="1"/>
    <x v="0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d v="2016-03-07T05:04:51"/>
    <d v="2016-04-06T04:04:51"/>
    <x v="7"/>
    <x v="2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6-15T21:29:10"/>
    <d v="2014-07-10T21:29:10"/>
    <x v="0"/>
    <x v="3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0-20T20:55:40"/>
    <d v="2014-11-22T05:59:00"/>
    <x v="9"/>
    <x v="3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1-30T18:07:20"/>
    <d v="2015-03-01T18:07:20"/>
    <x v="1"/>
    <x v="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6-30T21:57:05"/>
    <d v="2014-08-09T21:57:05"/>
    <x v="0"/>
    <x v="3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2-26T16:42:10"/>
    <d v="2015-04-27T15:42:10"/>
    <x v="2"/>
    <x v="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10T23:23:43"/>
    <d v="2014-09-30T23:23:43"/>
    <x v="8"/>
    <x v="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5-30T15:21:58"/>
    <d v="2015-06-29T15:21:58"/>
    <x v="5"/>
    <x v="0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1-24T02:51:10"/>
    <d v="2015-02-24T03:00:00"/>
    <x v="1"/>
    <x v="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6-30T23:04:50"/>
    <d v="2016-07-30T23:04:50"/>
    <x v="0"/>
    <x v="2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4-19T02:31:16"/>
    <d v="2015-06-03T02:31:16"/>
    <x v="6"/>
    <x v="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3-26T17:22:37"/>
    <d v="2015-05-10T17:22:37"/>
    <x v="7"/>
    <x v="0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2-23T08:01:00"/>
    <d v="2015-03-25T07:01:00"/>
    <x v="2"/>
    <x v="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7-14T03:19:26"/>
    <d v="2014-08-13T03:19:26"/>
    <x v="3"/>
    <x v="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8-27T03:22:19"/>
    <d v="2014-09-26T03:22:19"/>
    <x v="10"/>
    <x v="3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2-13T04:21:58"/>
    <d v="2015-04-14T03:21:58"/>
    <x v="2"/>
    <x v="0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1-21T20:16:00"/>
    <d v="2014-12-25T20:16:00"/>
    <x v="4"/>
    <x v="3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7-02T22:33:43"/>
    <d v="2015-08-02T22:00:00"/>
    <x v="3"/>
    <x v="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5-28T21:33:28"/>
    <d v="2014-06-27T21:33:28"/>
    <x v="5"/>
    <x v="3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7-09T21:31:03"/>
    <d v="2014-08-08T21:31:03"/>
    <x v="3"/>
    <x v="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8-19T20:59:32"/>
    <d v="2014-09-18T20:59:32"/>
    <x v="10"/>
    <x v="3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d v="2017-04-07T17:35:34"/>
    <x v="7"/>
    <x v="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d v="2017-04-05T18:14:37"/>
    <x v="7"/>
    <x v="1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d v="2017-03-22T15:33:50"/>
    <x v="1"/>
    <x v="1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d v="2017-04-05T19:41:54"/>
    <x v="2"/>
    <x v="1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d v="2017-03-24T20:59:18"/>
    <x v="2"/>
    <x v="1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d v="2014-10-16T06:59:00"/>
    <x v="8"/>
    <x v="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d v="2013-05-27T06:59:00"/>
    <x v="6"/>
    <x v="4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d v="2016-07-21T16:45:26"/>
    <x v="5"/>
    <x v="2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d v="2016-10-04T03:59:00"/>
    <x v="10"/>
    <x v="2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d v="2014-08-09T02:00:00"/>
    <x v="3"/>
    <x v="3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d v="2014-06-20T22:01:00"/>
    <x v="5"/>
    <x v="3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d v="2013-07-13T18:00:00"/>
    <x v="0"/>
    <x v="4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d v="2015-12-24T15:41:24"/>
    <x v="4"/>
    <x v="0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d v="2016-10-14T23:00:00"/>
    <x v="8"/>
    <x v="2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d v="2016-02-21T09:33:48"/>
    <x v="1"/>
    <x v="2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09-08T07:59:53"/>
    <d v="2015-10-08T07:59:53"/>
    <x v="8"/>
    <x v="0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d v="2014-12-06T22:57:29"/>
    <x v="9"/>
    <x v="3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d v="2016-05-03T23:00:00"/>
    <x v="6"/>
    <x v="2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d v="2016-04-17T23:44:54"/>
    <x v="2"/>
    <x v="2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d v="2016-11-11T12:10:53"/>
    <x v="9"/>
    <x v="2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d v="2013-09-06T19:00:00"/>
    <x v="10"/>
    <x v="4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d v="2017-01-29T20:34:13"/>
    <x v="4"/>
    <x v="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d v="2014-12-31T21:08:08"/>
    <x v="4"/>
    <x v="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d v="2015-08-15T07:50:59"/>
    <x v="3"/>
    <x v="0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d v="2017-03-01T17:52:15"/>
    <x v="1"/>
    <x v="1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d v="2016-04-22T13:55:11"/>
    <x v="7"/>
    <x v="2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d v="2015-08-07T16:14:23"/>
    <x v="3"/>
    <x v="0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d v="2015-12-30T14:23:54"/>
    <x v="4"/>
    <x v="0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d v="2015-05-01T05:46:37"/>
    <x v="6"/>
    <x v="0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d v="2013-04-22T12:59:35"/>
    <x v="7"/>
    <x v="4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d v="2014-10-18T04:00:00"/>
    <x v="10"/>
    <x v="3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d v="2013-05-28T00:00:00"/>
    <x v="6"/>
    <x v="4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d v="2015-04-10T05:32:54"/>
    <x v="2"/>
    <x v="0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d v="2016-10-13T21:59:00"/>
    <x v="8"/>
    <x v="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d v="2013-03-13T20:00:00"/>
    <x v="2"/>
    <x v="4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3-24T15:59:33"/>
    <d v="2014-04-23T15:59:33"/>
    <x v="7"/>
    <x v="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d v="2014-01-15T19:00:00"/>
    <x v="11"/>
    <x v="4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d v="2016-11-06T03:26:44"/>
    <x v="8"/>
    <x v="2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d v="2014-05-05T21:18:37"/>
    <x v="7"/>
    <x v="3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d v="2015-03-11T23:45:52"/>
    <x v="2"/>
    <x v="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09-29T15:46:42"/>
    <d v="2014-10-20T02:07:00"/>
    <x v="8"/>
    <x v="3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01T17:16:27"/>
    <d v="2012-05-15T17:16:27"/>
    <x v="5"/>
    <x v="5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09-19T07:53:27"/>
    <d v="2016-10-19T07:53:27"/>
    <x v="8"/>
    <x v="2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1-30T01:29:58"/>
    <d v="2012-02-29T01:29:58"/>
    <x v="1"/>
    <x v="5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5-15T23:42:48"/>
    <d v="2012-07-14T23:42:48"/>
    <x v="5"/>
    <x v="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7-30T18:45:11"/>
    <d v="2014-08-29T18:45:11"/>
    <x v="3"/>
    <x v="3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5-15T15:33:17"/>
    <d v="2012-06-16T03:10:00"/>
    <x v="5"/>
    <x v="5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8-03T17:03:22"/>
    <d v="2016-09-02T17:03:22"/>
    <x v="10"/>
    <x v="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3-05T19:10:37"/>
    <d v="2015-04-04T18:10:37"/>
    <x v="7"/>
    <x v="0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18T21:35:45"/>
    <d v="2012-06-30T20:00:00"/>
    <x v="0"/>
    <x v="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4-18T21:17:22"/>
    <d v="2014-06-17T21:17:22"/>
    <x v="6"/>
    <x v="3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1-08T18:21:44"/>
    <d v="2011-12-18T18:21:44"/>
    <x v="4"/>
    <x v="6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7-27T21:37:03"/>
    <d v="2012-08-26T21:37:03"/>
    <x v="3"/>
    <x v="5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8-12T15:15:51"/>
    <d v="2014-09-11T15:15:51"/>
    <x v="10"/>
    <x v="3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3-09T18:58:47"/>
    <d v="2015-04-08T18:58:47"/>
    <x v="7"/>
    <x v="0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3-12-12T21:36:41"/>
    <d v="2014-01-11T21:36:41"/>
    <x v="11"/>
    <x v="4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7-22T15:45:32"/>
    <d v="2016-08-06T15:45:32"/>
    <x v="3"/>
    <x v="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09-26T10:36:23"/>
    <d v="2016-10-10T10:36:23"/>
    <x v="8"/>
    <x v="2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6-03T08:47:46"/>
    <d v="2016-07-16T08:47:46"/>
    <x v="0"/>
    <x v="2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5-21T11:04:18"/>
    <d v="2013-06-20T11:04:18"/>
    <x v="5"/>
    <x v="4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2-12-04T01:31:33"/>
    <d v="2013-01-03T01:31:33"/>
    <x v="11"/>
    <x v="5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1-19T00:53:15"/>
    <d v="2012-03-18T23:53:15"/>
    <x v="1"/>
    <x v="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4-09T13:54:44"/>
    <d v="2013-05-24T13:54:44"/>
    <x v="6"/>
    <x v="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01T07:00:31"/>
    <d v="2012-05-30T19:00:00"/>
    <x v="5"/>
    <x v="5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12T13:53:48"/>
    <d v="2012-10-28T13:53:48"/>
    <x v="9"/>
    <x v="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7-12T16:01:58"/>
    <d v="2011-08-11T16:01:58"/>
    <x v="3"/>
    <x v="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6-17T23:00:50"/>
    <d v="2015-08-16T23:00:50"/>
    <x v="0"/>
    <x v="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2-28T14:45:23"/>
    <d v="2012-03-29T13:45:23"/>
    <x v="2"/>
    <x v="5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4-16T19:49:50"/>
    <d v="2014-06-05T19:49:50"/>
    <x v="6"/>
    <x v="3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2-16T16:55:30"/>
    <d v="2014-03-18T15:55:30"/>
    <x v="2"/>
    <x v="3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2-12-14T12:45:40"/>
    <d v="2013-02-01T17:00:00"/>
    <x v="11"/>
    <x v="5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09-20T20:51:34"/>
    <d v="2013-10-05T20:51:34"/>
    <x v="8"/>
    <x v="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14T20:45:21"/>
    <d v="2016-04-24T20:45:21"/>
    <x v="6"/>
    <x v="2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2-06T03:02:08"/>
    <d v="2013-03-08T03:02:08"/>
    <x v="2"/>
    <x v="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1-16T00:19:14"/>
    <d v="2011-12-16T00:19:14"/>
    <x v="4"/>
    <x v="6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5-12T07:07:56"/>
    <d v="2015-06-12T07:07:56"/>
    <x v="5"/>
    <x v="0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6-17T16:03:24"/>
    <d v="2015-07-17T16:03:24"/>
    <x v="0"/>
    <x v="0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7-26T23:28:26"/>
    <d v="2014-08-25T23:28:26"/>
    <x v="3"/>
    <x v="3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0-23T14:03:41"/>
    <d v="2015-11-22T15:03:41"/>
    <x v="9"/>
    <x v="0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2-08T10:44:48"/>
    <d v="2017-03-10T10:44:48"/>
    <x v="2"/>
    <x v="1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d v="2015-02-12T07:00:00"/>
    <x v="1"/>
    <x v="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d v="2015-02-17T04:59:00"/>
    <x v="1"/>
    <x v="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d v="2015-04-23T12:50:46"/>
    <x v="6"/>
    <x v="0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d v="2014-10-29T18:54:03"/>
    <x v="9"/>
    <x v="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d v="2016-08-05T21:00:00"/>
    <x v="3"/>
    <x v="2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d v="2014-07-09T13:39:40"/>
    <x v="0"/>
    <x v="3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d v="2014-07-18T04:45:52"/>
    <x v="0"/>
    <x v="3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d v="2016-07-29T16:50:43"/>
    <x v="0"/>
    <x v="2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d v="2015-03-12T04:00:00"/>
    <x v="2"/>
    <x v="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d v="2015-02-11T22:31:43"/>
    <x v="1"/>
    <x v="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d v="2016-09-09T04:00:00"/>
    <x v="10"/>
    <x v="2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d v="2015-08-12T05:32:39"/>
    <x v="0"/>
    <x v="0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6-21T10:03:25"/>
    <d v="2015-07-21T10:03:25"/>
    <x v="0"/>
    <x v="0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d v="2016-03-03T19:00:00"/>
    <x v="2"/>
    <x v="2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d v="2014-06-06T23:00:00"/>
    <x v="5"/>
    <x v="3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d v="2014-07-05T12:40:28"/>
    <x v="0"/>
    <x v="3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d v="2014-07-08T22:34:00"/>
    <x v="0"/>
    <x v="3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d v="2015-07-31T16:00:00"/>
    <x v="3"/>
    <x v="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d v="2016-06-17T16:00:00"/>
    <x v="5"/>
    <x v="2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d v="2015-01-04T13:16:06"/>
    <x v="4"/>
    <x v="3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d v="2014-10-10T11:00:00"/>
    <x v="8"/>
    <x v="3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d v="2015-08-06T15:31:47"/>
    <x v="3"/>
    <x v="0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d v="2015-07-16T00:00:00"/>
    <x v="0"/>
    <x v="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d v="2014-09-29T10:53:10"/>
    <x v="10"/>
    <x v="3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7-28T12:07:53"/>
    <d v="2015-08-22T12:07:53"/>
    <x v="3"/>
    <x v="0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d v="2015-08-05T11:00:00"/>
    <x v="0"/>
    <x v="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d v="2015-06-29T20:57:18"/>
    <x v="5"/>
    <x v="0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d v="2015-08-22T20:18:55"/>
    <x v="3"/>
    <x v="0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d v="2016-03-30T14:39:00"/>
    <x v="7"/>
    <x v="2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d v="2014-06-01T03:59:00"/>
    <x v="6"/>
    <x v="3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d v="2015-02-23T11:55:03"/>
    <x v="1"/>
    <x v="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d v="2015-04-06T04:00:00"/>
    <x v="2"/>
    <x v="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d v="2016-12-14T17:49:21"/>
    <x v="4"/>
    <x v="2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d v="2015-05-09T09:35:15"/>
    <x v="6"/>
    <x v="0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d v="2016-08-07T18:38:29"/>
    <x v="3"/>
    <x v="2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d v="2015-08-02T16:00:00"/>
    <x v="3"/>
    <x v="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d v="2015-02-28T15:14:22"/>
    <x v="1"/>
    <x v="0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d v="2015-09-23T14:21:26"/>
    <x v="8"/>
    <x v="0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d v="2015-06-14T12:36:49"/>
    <x v="5"/>
    <x v="0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d v="2016-02-26T00:00:00"/>
    <x v="2"/>
    <x v="2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d v="2014-09-23T22:08:55"/>
    <x v="10"/>
    <x v="3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d v="2015-03-27T15:24:52"/>
    <x v="2"/>
    <x v="0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d v="2015-03-31T22:59:00"/>
    <x v="7"/>
    <x v="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d v="2015-06-13T01:43:00"/>
    <x v="5"/>
    <x v="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d v="2015-12-04T19:01:26"/>
    <x v="4"/>
    <x v="0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d v="2015-07-10T07:00:00"/>
    <x v="0"/>
    <x v="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d v="2016-06-03T16:30:00"/>
    <x v="5"/>
    <x v="2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d v="2015-10-02T23:00:00"/>
    <x v="8"/>
    <x v="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d v="2016-06-02T10:25:18"/>
    <x v="5"/>
    <x v="2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d v="2014-05-12T03:59:00"/>
    <x v="6"/>
    <x v="3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d v="2015-07-16T19:47:50"/>
    <x v="0"/>
    <x v="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d v="2014-11-23T22:00:00"/>
    <x v="9"/>
    <x v="3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d v="2015-10-11T02:00:00"/>
    <x v="8"/>
    <x v="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d v="2015-01-30T23:02:10"/>
    <x v="1"/>
    <x v="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d v="2015-12-05T00:00:00"/>
    <x v="4"/>
    <x v="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d v="2017-02-18T04:59:00"/>
    <x v="1"/>
    <x v="1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d v="2015-12-09T22:48:04"/>
    <x v="9"/>
    <x v="0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d v="2014-08-13T22:00:00"/>
    <x v="3"/>
    <x v="3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d v="2014-08-25T04:59:00"/>
    <x v="10"/>
    <x v="3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d v="2015-03-18T17:00:00"/>
    <x v="2"/>
    <x v="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0-14T17:44:57"/>
    <d v="2015-12-13T18:44:57"/>
    <x v="9"/>
    <x v="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5-25T22:51:35"/>
    <d v="2014-06-21T11:00:00"/>
    <x v="5"/>
    <x v="3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5-02T17:42:30"/>
    <d v="2016-06-13T04:00:00"/>
    <x v="5"/>
    <x v="2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6-12-05T13:06:20"/>
    <d v="2017-01-04T13:06:20"/>
    <x v="11"/>
    <x v="2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4-09T00:23:53"/>
    <d v="2015-06-08T00:23:53"/>
    <x v="6"/>
    <x v="0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4-14T16:36:34"/>
    <d v="2015-05-29T16:36:34"/>
    <x v="6"/>
    <x v="0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3-24T19:21:05"/>
    <d v="2016-05-23T19:21:05"/>
    <x v="7"/>
    <x v="2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4-29T15:34:19"/>
    <d v="2015-05-29T15:34:19"/>
    <x v="6"/>
    <x v="0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3-24T10:16:40"/>
    <d v="2016-04-23T10:16:40"/>
    <x v="7"/>
    <x v="2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8-07T00:10:11"/>
    <d v="2014-09-06T00:10:11"/>
    <x v="10"/>
    <x v="3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1T00:03:49"/>
    <d v="2016-01-29T23:17:00"/>
    <x v="1"/>
    <x v="2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5-22T01:05:03"/>
    <d v="2014-06-21T01:05:03"/>
    <x v="5"/>
    <x v="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7-16T04:34:57"/>
    <d v="2014-09-14T04:34:57"/>
    <x v="3"/>
    <x v="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4-17T17:11:59"/>
    <d v="2015-05-07T17:11:59"/>
    <x v="6"/>
    <x v="0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01T00:11:11"/>
    <d v="2016-01-29T23:34:00"/>
    <x v="1"/>
    <x v="2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6-10T00:54:07"/>
    <d v="2015-08-08T21:34:00"/>
    <x v="0"/>
    <x v="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6-12-22T22:04:55"/>
    <d v="2017-02-20T18:00:00"/>
    <x v="11"/>
    <x v="2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1-11T13:04:55"/>
    <d v="2014-12-05T11:28:00"/>
    <x v="4"/>
    <x v="3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08-17T08:41:44"/>
    <d v="2015-10-16T08:41:44"/>
    <x v="10"/>
    <x v="0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4-20T19:12:56"/>
    <d v="2016-06-19T19:12:56"/>
    <x v="6"/>
    <x v="2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10T14:10:48"/>
    <d v="2015-09-24T14:10:48"/>
    <x v="8"/>
    <x v="0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5-25T18:57:09"/>
    <d v="2014-06-24T18:57:09"/>
    <x v="5"/>
    <x v="3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7-11T16:12:03"/>
    <d v="2014-09-09T16:12:03"/>
    <x v="3"/>
    <x v="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6-17T14:43:27"/>
    <d v="2015-07-17T13:18:00"/>
    <x v="0"/>
    <x v="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4-11-07T02:44:19"/>
    <d v="2015-01-06T02:44:19"/>
    <x v="4"/>
    <x v="3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09-14T22:55:21"/>
    <d v="2016-10-14T22:00:00"/>
    <x v="8"/>
    <x v="2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6-10T04:41:12"/>
    <d v="2016-07-04T04:00:00"/>
    <x v="0"/>
    <x v="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09-05T19:50:54"/>
    <d v="2016-10-05T19:50:54"/>
    <x v="8"/>
    <x v="2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6-19T14:14:41"/>
    <d v="2016-07-19T14:14:41"/>
    <x v="0"/>
    <x v="2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4-17T04:32:45"/>
    <d v="2014-05-17T04:32:45"/>
    <x v="6"/>
    <x v="3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01T17:43:33"/>
    <d v="2014-12-21T17:43:33"/>
    <x v="11"/>
    <x v="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4-21T02:47:18"/>
    <d v="2015-06-20T02:47:18"/>
    <x v="6"/>
    <x v="0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4-12-29T19:37:11"/>
    <d v="2015-01-28T19:37:11"/>
    <x v="11"/>
    <x v="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6-12-18T20:16:26"/>
    <d v="2017-01-17T20:16:26"/>
    <x v="11"/>
    <x v="2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4-05T03:04:53"/>
    <d v="2016-05-05T03:04:53"/>
    <x v="6"/>
    <x v="2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6-16T17:51:19"/>
    <d v="2015-07-16T17:51:19"/>
    <x v="0"/>
    <x v="0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0-29T22:55:24"/>
    <d v="2016-11-30T17:00:00"/>
    <x v="9"/>
    <x v="2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5-04T14:46:35"/>
    <d v="2015-07-03T14:46:35"/>
    <x v="5"/>
    <x v="0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5-12-21T17:24:21"/>
    <d v="2016-01-20T17:24:21"/>
    <x v="11"/>
    <x v="0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7-07T21:44:12"/>
    <d v="2015-08-20T17:05:00"/>
    <x v="3"/>
    <x v="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0-04T14:20:36"/>
    <d v="2014-12-03T15:20:36"/>
    <x v="9"/>
    <x v="3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4-01T14:18:38"/>
    <d v="2016-05-01T14:18:38"/>
    <x v="6"/>
    <x v="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1-01T21:40:37"/>
    <d v="2016-02-06T04:59:00"/>
    <x v="1"/>
    <x v="2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1-05T17:27:15"/>
    <d v="2014-12-05T17:27:15"/>
    <x v="4"/>
    <x v="3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2-12T01:50:01"/>
    <d v="2015-03-14T00:50:01"/>
    <x v="2"/>
    <x v="0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4T15:11:24"/>
    <d v="2015-09-19T03:59:00"/>
    <x v="8"/>
    <x v="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4-12-12T10:15:24"/>
    <d v="2015-01-11T10:15:24"/>
    <x v="11"/>
    <x v="3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0T12:50:40"/>
    <d v="2014-10-18T04:59:00"/>
    <x v="9"/>
    <x v="3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7-30T20:43:05"/>
    <d v="2014-08-29T20:43:05"/>
    <x v="3"/>
    <x v="3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7-11T17:49:52"/>
    <d v="2014-08-09T03:00:00"/>
    <x v="3"/>
    <x v="3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2-15T21:12:08"/>
    <d v="2016-04-15T20:12:08"/>
    <x v="2"/>
    <x v="2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18T17:08:24"/>
    <d v="2014-08-25T21:00:00"/>
    <x v="10"/>
    <x v="3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4-11-10T18:33:15"/>
    <d v="2015-01-09T02:00:00"/>
    <x v="4"/>
    <x v="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2-02T23:40:15"/>
    <d v="2015-04-03T22:40:15"/>
    <x v="2"/>
    <x v="0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1T13:19:52"/>
    <d v="2014-06-22T21:00:00"/>
    <x v="0"/>
    <x v="3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1-27T21:48:41"/>
    <d v="2016-12-12T06:00:00"/>
    <x v="4"/>
    <x v="2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09-11T15:30:58"/>
    <d v="2015-10-11T15:29:05"/>
    <x v="8"/>
    <x v="0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01T15:57:33"/>
    <d v="2015-10-31T15:57:33"/>
    <x v="9"/>
    <x v="0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5-25T01:52:38"/>
    <d v="2016-07-24T01:52:38"/>
    <x v="5"/>
    <x v="2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7-10T05:37:12"/>
    <d v="2014-08-09T05:37:12"/>
    <x v="3"/>
    <x v="3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4-12-09T21:42:19"/>
    <d v="2015-02-07T21:42:19"/>
    <x v="11"/>
    <x v="3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7-25T10:33:16"/>
    <d v="2015-08-24T10:33:16"/>
    <x v="3"/>
    <x v="0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7-11T04:00:18"/>
    <d v="2015-09-09T04:00:18"/>
    <x v="3"/>
    <x v="0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0-28T23:13:51"/>
    <d v="2014-11-09T12:00:00"/>
    <x v="9"/>
    <x v="3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8-24T01:21:53"/>
    <d v="2016-09-07T01:21:53"/>
    <x v="10"/>
    <x v="2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14T15:34:26"/>
    <d v="2015-08-01T01:00:00"/>
    <x v="3"/>
    <x v="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3-15T21:03:57"/>
    <d v="2016-05-14T21:03:57"/>
    <x v="7"/>
    <x v="2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5-09T17:33:39"/>
    <d v="2016-06-08T17:33:39"/>
    <x v="5"/>
    <x v="2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0-17T06:23:21"/>
    <d v="2014-11-25T19:46:00"/>
    <x v="9"/>
    <x v="3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4-13T20:11:27"/>
    <d v="2015-06-12T20:11:27"/>
    <x v="6"/>
    <x v="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5-18T18:27:06"/>
    <d v="2015-06-27T18:27:06"/>
    <x v="5"/>
    <x v="0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5-12-16T03:09:34"/>
    <d v="2016-01-15T03:09:34"/>
    <x v="11"/>
    <x v="0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7-08T22:08:59"/>
    <d v="2014-09-06T22:08:59"/>
    <x v="3"/>
    <x v="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1-13T21:46:34"/>
    <d v="2015-03-14T20:46:34"/>
    <x v="1"/>
    <x v="0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2-15T09:33:10"/>
    <d v="2016-03-16T08:33:10"/>
    <x v="2"/>
    <x v="2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4-26T11:26:29"/>
    <d v="2014-05-19T11:26:29"/>
    <x v="6"/>
    <x v="3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8-29T05:37:27"/>
    <d v="2015-09-16T05:37:27"/>
    <x v="10"/>
    <x v="0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01T15:06:47"/>
    <d v="2015-10-29T15:06:47"/>
    <x v="9"/>
    <x v="0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7-06T14:52:09"/>
    <d v="2014-08-05T14:52:09"/>
    <x v="3"/>
    <x v="3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2-23T19:01:10"/>
    <d v="2015-03-25T18:01:10"/>
    <x v="2"/>
    <x v="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d v="2014-09-25T21:16:44"/>
    <x v="10"/>
    <x v="3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d v="2015-05-18T20:58:47"/>
    <x v="6"/>
    <x v="0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d v="2015-01-24T03:00:00"/>
    <x v="1"/>
    <x v="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d v="2015-05-09T03:59:00"/>
    <x v="6"/>
    <x v="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d v="2014-09-11T14:01:08"/>
    <x v="10"/>
    <x v="3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d v="2015-02-23T18:22:59"/>
    <x v="2"/>
    <x v="0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d v="2014-07-15T05:00:00"/>
    <x v="0"/>
    <x v="3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d v="2016-03-04T23:57:26"/>
    <x v="2"/>
    <x v="2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d v="2014-05-25T13:32:38"/>
    <x v="6"/>
    <x v="3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d v="2015-05-07T14:01:04"/>
    <x v="6"/>
    <x v="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d v="2014-09-15T06:08:00"/>
    <x v="10"/>
    <x v="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d v="2015-02-21T11:00:00"/>
    <x v="1"/>
    <x v="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d v="2016-06-04T22:57:33"/>
    <x v="5"/>
    <x v="2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d v="2014-06-15T15:16:04"/>
    <x v="5"/>
    <x v="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d v="2016-08-29T17:00:00"/>
    <x v="3"/>
    <x v="2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d v="2014-10-13T04:59:00"/>
    <x v="8"/>
    <x v="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d v="2014-07-13T10:58:33"/>
    <x v="0"/>
    <x v="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d v="2015-01-30T16:53:34"/>
    <x v="11"/>
    <x v="3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d v="2014-08-28T01:00:00"/>
    <x v="3"/>
    <x v="3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d v="2015-01-18T18:33:38"/>
    <x v="11"/>
    <x v="3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1-30T23:02:35"/>
    <d v="2015-03-01T23:02:35"/>
    <x v="1"/>
    <x v="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1-26T19:17:39"/>
    <d v="2015-12-16T20:18:00"/>
    <x v="4"/>
    <x v="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3-14T03:06:20"/>
    <d v="2015-04-13T03:06:20"/>
    <x v="7"/>
    <x v="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5-08T21:56:38"/>
    <d v="2015-06-07T21:56:38"/>
    <x v="5"/>
    <x v="0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4-24T03:21:00"/>
    <d v="2015-05-24T03:21:00"/>
    <x v="6"/>
    <x v="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7-16T12:44:52"/>
    <d v="2016-08-15T12:44:52"/>
    <x v="3"/>
    <x v="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0-06T13:29:27"/>
    <d v="2016-11-24T17:11:00"/>
    <x v="9"/>
    <x v="2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4-03T15:34:53"/>
    <d v="2015-06-02T15:34:53"/>
    <x v="6"/>
    <x v="0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0-20T19:45:17"/>
    <d v="2015-11-19T20:45:17"/>
    <x v="9"/>
    <x v="0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5-12-24T08:45:52"/>
    <d v="2016-01-23T08:45:52"/>
    <x v="11"/>
    <x v="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08-21T19:16:13"/>
    <d v="2014-10-05T19:16:13"/>
    <x v="10"/>
    <x v="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09-15T16:33:59"/>
    <d v="2016-10-17T04:00:00"/>
    <x v="8"/>
    <x v="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09-08T19:00:21"/>
    <d v="2015-10-08T19:00:21"/>
    <x v="8"/>
    <x v="0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2-24T14:00:03"/>
    <d v="2017-03-16T13:00:03"/>
    <x v="2"/>
    <x v="1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5-17T17:47:29"/>
    <d v="2015-06-16T17:47:29"/>
    <x v="5"/>
    <x v="0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4-04T23:00:50"/>
    <d v="2016-05-04T23:00:50"/>
    <x v="6"/>
    <x v="2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1-27T00:16:12"/>
    <d v="2015-03-27T23:16:12"/>
    <x v="1"/>
    <x v="0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3-09T18:41:57"/>
    <d v="2016-05-08T17:41:57"/>
    <x v="7"/>
    <x v="2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5-08T00:12:05"/>
    <d v="2016-06-07T00:12:05"/>
    <x v="5"/>
    <x v="2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8-12T18:10:23"/>
    <d v="2014-09-11T18:10:23"/>
    <x v="10"/>
    <x v="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d v="2015-03-26T04:00:00"/>
    <x v="2"/>
    <x v="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d v="2015-03-01T06:59:00"/>
    <x v="2"/>
    <x v="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d v="2015-07-02T11:17:04"/>
    <x v="0"/>
    <x v="0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d v="2014-08-06T21:32:00"/>
    <x v="3"/>
    <x v="3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d v="2015-07-07T17:30:33"/>
    <x v="0"/>
    <x v="0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d v="2015-09-16T17:43:32"/>
    <x v="10"/>
    <x v="0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d v="2015-03-09T03:44:52"/>
    <x v="2"/>
    <x v="0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d v="2016-08-17T03:59:00"/>
    <x v="10"/>
    <x v="2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d v="2015-05-03T22:51:00"/>
    <x v="6"/>
    <x v="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d v="2014-07-18T16:04:11"/>
    <x v="0"/>
    <x v="3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d v="2014-08-31T15:47:58"/>
    <x v="10"/>
    <x v="3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d v="2016-12-05T01:00:00"/>
    <x v="4"/>
    <x v="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d v="2016-01-01T04:00:00"/>
    <x v="11"/>
    <x v="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d v="2014-09-26T01:35:00"/>
    <x v="10"/>
    <x v="3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d v="2014-11-27T03:00:00"/>
    <x v="9"/>
    <x v="3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d v="2016-03-13T12:00:00"/>
    <x v="2"/>
    <x v="2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d v="2015-03-23T02:14:00"/>
    <x v="1"/>
    <x v="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d v="2014-10-20T05:59:00"/>
    <x v="9"/>
    <x v="3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d v="2015-01-06T06:00:00"/>
    <x v="11"/>
    <x v="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d v="2015-08-24T02:00:00"/>
    <x v="10"/>
    <x v="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d v="2015-09-23T13:25:56"/>
    <x v="10"/>
    <x v="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d v="2016-02-11T16:29:03"/>
    <x v="1"/>
    <x v="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d v="2014-11-11T16:10:36"/>
    <x v="8"/>
    <x v="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d v="2016-08-24T06:41:21"/>
    <x v="3"/>
    <x v="2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d v="2016-10-31T04:00:00"/>
    <x v="9"/>
    <x v="2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d v="2016-05-01T11:00:06"/>
    <x v="7"/>
    <x v="2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d v="2016-10-13T00:00:00"/>
    <x v="8"/>
    <x v="2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d v="2016-06-20T08:41:21"/>
    <x v="5"/>
    <x v="2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d v="2015-12-21T04:59:00"/>
    <x v="4"/>
    <x v="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d v="2016-01-07T13:47:00"/>
    <x v="11"/>
    <x v="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d v="2017-01-27T20:05:30"/>
    <x v="1"/>
    <x v="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d v="2016-10-09T18:25:10"/>
    <x v="8"/>
    <x v="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d v="2016-02-20T20:07:47"/>
    <x v="1"/>
    <x v="2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d v="2014-10-03T11:29:32"/>
    <x v="8"/>
    <x v="3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d v="2017-01-19T15:57:51"/>
    <x v="11"/>
    <x v="2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d v="2015-05-26T21:54:00"/>
    <x v="7"/>
    <x v="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d v="2017-02-27T04:59:00"/>
    <x v="2"/>
    <x v="1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d v="2014-06-16T04:25:00"/>
    <x v="5"/>
    <x v="3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d v="2017-03-01T02:00:00"/>
    <x v="2"/>
    <x v="1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d v="2017-01-31T18:00:00"/>
    <x v="1"/>
    <x v="1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d v="2016-07-13T21:29:42"/>
    <x v="0"/>
    <x v="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d v="2012-12-26T20:04:12"/>
    <x v="4"/>
    <x v="5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d v="2016-03-01T05:59:00"/>
    <x v="1"/>
    <x v="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d v="2014-11-15T22:08:44"/>
    <x v="9"/>
    <x v="3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d v="2014-10-06T16:11:45"/>
    <x v="8"/>
    <x v="3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d v="2014-12-14T18:09:51"/>
    <x v="4"/>
    <x v="3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d v="2015-04-25T05:11:23"/>
    <x v="6"/>
    <x v="0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d v="2016-01-21T05:05:19"/>
    <x v="11"/>
    <x v="0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d v="2014-11-26T14:40:40"/>
    <x v="9"/>
    <x v="3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d v="2015-02-21T19:58:39"/>
    <x v="11"/>
    <x v="3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d v="2015-12-23T22:59:00"/>
    <x v="4"/>
    <x v="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d v="2015-02-10T16:52:10"/>
    <x v="1"/>
    <x v="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d v="2015-06-21T20:04:09"/>
    <x v="5"/>
    <x v="0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d v="2014-11-05T05:00:00"/>
    <x v="9"/>
    <x v="3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d v="2014-06-11T04:00:00"/>
    <x v="5"/>
    <x v="3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d v="2014-07-18T13:09:12"/>
    <x v="5"/>
    <x v="3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d v="2014-08-20T20:24:03"/>
    <x v="3"/>
    <x v="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d v="2015-07-20T22:00:00"/>
    <x v="0"/>
    <x v="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d v="2014-05-27T03:00:00"/>
    <x v="6"/>
    <x v="3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d v="2015-08-14T20:18:53"/>
    <x v="0"/>
    <x v="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d v="2016-11-22T05:59:00"/>
    <x v="9"/>
    <x v="2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d v="2016-08-27T22:53:29"/>
    <x v="3"/>
    <x v="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d v="2015-06-11T16:13:06"/>
    <x v="6"/>
    <x v="0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d v="2012-10-06T23:51:15"/>
    <x v="8"/>
    <x v="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d v="2014-05-30T16:00:00"/>
    <x v="5"/>
    <x v="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d v="2017-03-03T11:01:32"/>
    <x v="2"/>
    <x v="1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d v="2015-03-20T15:54:11"/>
    <x v="2"/>
    <x v="0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d v="2016-08-15T06:20:25"/>
    <x v="3"/>
    <x v="2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d v="2014-11-18T04:35:00"/>
    <x v="9"/>
    <x v="3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d v="2015-09-16T17:56:11"/>
    <x v="10"/>
    <x v="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08-15T21:10:47"/>
    <d v="2016-10-14T21:10:47"/>
    <x v="10"/>
    <x v="2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d v="2015-09-11T01:04:19"/>
    <x v="10"/>
    <x v="0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d v="2016-08-18T02:38:45"/>
    <x v="3"/>
    <x v="2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01T12:50:55"/>
    <d v="2016-11-01T03:59:00"/>
    <x v="9"/>
    <x v="2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d v="2013-05-04T13:26:49"/>
    <x v="6"/>
    <x v="4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d v="2013-08-16T11:59:00"/>
    <x v="3"/>
    <x v="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d v="2010-10-02T04:59:00"/>
    <x v="3"/>
    <x v="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d v="2016-03-04T06:03:17"/>
    <x v="1"/>
    <x v="2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d v="2013-12-29T07:59:00"/>
    <x v="11"/>
    <x v="4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d v="2015-06-26T23:00:00"/>
    <x v="0"/>
    <x v="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d v="2016-01-20T20:50:48"/>
    <x v="11"/>
    <x v="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d v="2015-10-06T16:30:47"/>
    <x v="8"/>
    <x v="0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d v="2015-04-16T02:50:00"/>
    <x v="7"/>
    <x v="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d v="2016-02-02T17:26:38"/>
    <x v="1"/>
    <x v="2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d v="2014-08-22T03:44:15"/>
    <x v="3"/>
    <x v="3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d v="2014-09-10T04:52:00"/>
    <x v="10"/>
    <x v="3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d v="2016-04-27T13:16:00"/>
    <x v="7"/>
    <x v="2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d v="2014-12-31T21:22:00"/>
    <x v="11"/>
    <x v="3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d v="2015-06-14T00:20:55"/>
    <x v="5"/>
    <x v="0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d v="2016-05-05T04:02:40"/>
    <x v="6"/>
    <x v="2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1-09T09:59:05"/>
    <d v="2017-02-08T09:59:05"/>
    <x v="1"/>
    <x v="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4-28T16:04:54"/>
    <d v="2015-05-28T15:59:00"/>
    <x v="6"/>
    <x v="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08-11T18:16:53"/>
    <d v="2014-10-02T03:59:00"/>
    <x v="10"/>
    <x v="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1-23T19:59:14"/>
    <d v="2015-03-02T01:04:00"/>
    <x v="1"/>
    <x v="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4-11-10T22:59:50"/>
    <d v="2015-01-09T22:59:50"/>
    <x v="4"/>
    <x v="3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7-31T15:16:24"/>
    <d v="2014-09-29T15:16:24"/>
    <x v="3"/>
    <x v="3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3-04T15:36:51"/>
    <d v="2016-04-03T14:36:51"/>
    <x v="7"/>
    <x v="2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3-31T08:59:00"/>
    <d v="2016-05-20T08:59:00"/>
    <x v="7"/>
    <x v="2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7-09T22:27:26"/>
    <d v="2014-08-08T22:27:26"/>
    <x v="3"/>
    <x v="3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8-29T06:35:34"/>
    <d v="2015-09-28T06:35:34"/>
    <x v="10"/>
    <x v="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7-14T18:49:08"/>
    <d v="2014-08-13T18:49:08"/>
    <x v="3"/>
    <x v="3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01T12:51:32"/>
    <d v="2015-09-30T18:00:00"/>
    <x v="8"/>
    <x v="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09-17T22:08:58"/>
    <d v="2016-10-22T22:08:58"/>
    <x v="8"/>
    <x v="2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0-22T03:07:26"/>
    <d v="2015-11-22T06:59:00"/>
    <x v="9"/>
    <x v="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05T01:19:32"/>
    <d v="2014-07-30T01:19:32"/>
    <x v="3"/>
    <x v="3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6-10T05:28:57"/>
    <d v="2016-07-10T05:28:57"/>
    <x v="0"/>
    <x v="2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8-10T22:31:19"/>
    <d v="2015-09-09T22:31:19"/>
    <x v="10"/>
    <x v="0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09-16T16:35:52"/>
    <d v="2015-10-16T16:35:52"/>
    <x v="8"/>
    <x v="0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1-14T20:00:34"/>
    <d v="2014-12-14T20:00:34"/>
    <x v="4"/>
    <x v="3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1-16T17:36:09"/>
    <d v="2016-12-07T17:36:09"/>
    <x v="4"/>
    <x v="2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03T17:34:41"/>
    <d v="2015-04-21T05:59:00"/>
    <x v="6"/>
    <x v="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15T16:34:22"/>
    <d v="2016-10-30T01:46:00"/>
    <x v="9"/>
    <x v="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4-17T16:25:00"/>
    <d v="2015-06-14T19:19:00"/>
    <x v="6"/>
    <x v="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2-09T13:42:39"/>
    <d v="2016-03-10T13:42:39"/>
    <x v="2"/>
    <x v="2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6-30T02:27:20"/>
    <d v="2016-08-19T02:27:20"/>
    <x v="0"/>
    <x v="2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08-10T15:38:43"/>
    <d v="2015-10-09T15:38:43"/>
    <x v="10"/>
    <x v="0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1-31T22:57:58"/>
    <d v="2017-03-02T22:57:58"/>
    <x v="1"/>
    <x v="1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1-27T03:19:55"/>
    <d v="2015-02-26T03:19:55"/>
    <x v="1"/>
    <x v="0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2-20T17:07:15"/>
    <d v="2015-03-22T16:07:15"/>
    <x v="2"/>
    <x v="0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0-28T00:40:44"/>
    <d v="2014-12-27T01:40:44"/>
    <x v="9"/>
    <x v="3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8-21T04:21:31"/>
    <d v="2015-09-20T04:21:31"/>
    <x v="10"/>
    <x v="0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0-16T22:09:06"/>
    <d v="2015-11-15T23:09:06"/>
    <x v="9"/>
    <x v="0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8-02T13:31:18"/>
    <d v="2014-09-01T05:00:00"/>
    <x v="10"/>
    <x v="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4-06T17:22:11"/>
    <d v="2015-05-05T18:48:00"/>
    <x v="6"/>
    <x v="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8-30T21:12:39"/>
    <d v="2015-09-29T21:12:39"/>
    <x v="10"/>
    <x v="0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6-18T16:05:59"/>
    <d v="2015-08-17T16:05:59"/>
    <x v="0"/>
    <x v="0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0-22T03:36:30"/>
    <d v="2016-12-21T04:36:30"/>
    <x v="9"/>
    <x v="2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4-12-08T13:44:07"/>
    <d v="2015-01-08T13:41:00"/>
    <x v="11"/>
    <x v="3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6-07T13:01:23"/>
    <d v="2016-07-09T01:59:00"/>
    <x v="0"/>
    <x v="2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3-02T19:39:05"/>
    <d v="2015-05-01T18:39:05"/>
    <x v="7"/>
    <x v="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7-15T22:45:43"/>
    <d v="2016-08-14T22:45:43"/>
    <x v="3"/>
    <x v="2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09-08T14:51:52"/>
    <d v="2015-10-15T22:00:00"/>
    <x v="8"/>
    <x v="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01T21:49:01"/>
    <d v="2014-06-01T03:59:00"/>
    <x v="5"/>
    <x v="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7-22T19:05:56"/>
    <d v="2015-09-20T19:05:56"/>
    <x v="3"/>
    <x v="0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6-02T00:36:20"/>
    <d v="2016-08-01T00:36:20"/>
    <x v="0"/>
    <x v="2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4-20T19:48:46"/>
    <d v="2015-05-20T19:48:46"/>
    <x v="6"/>
    <x v="0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09-16T12:05:01"/>
    <d v="2016-10-07T14:00:00"/>
    <x v="8"/>
    <x v="2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5-12-21T19:00:49"/>
    <d v="2016-02-08T00:17:00"/>
    <x v="11"/>
    <x v="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1-13T04:33:11"/>
    <d v="2016-02-12T04:33:11"/>
    <x v="1"/>
    <x v="2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09-20T14:56:15"/>
    <d v="2014-10-20T14:56:15"/>
    <x v="8"/>
    <x v="3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6-16T09:12:17"/>
    <d v="2015-07-16T07:56:00"/>
    <x v="0"/>
    <x v="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7-04T08:10:18"/>
    <d v="2016-08-23T08:10:18"/>
    <x v="3"/>
    <x v="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4-13T03:45:06"/>
    <d v="2015-06-12T03:45:06"/>
    <x v="6"/>
    <x v="0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1-02T21:48:31"/>
    <d v="2015-02-03T02:00:00"/>
    <x v="1"/>
    <x v="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08-25T17:15:16"/>
    <d v="2014-10-19T05:00:00"/>
    <x v="10"/>
    <x v="3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8-25T10:17:56"/>
    <d v="2015-09-16T22:00:00"/>
    <x v="10"/>
    <x v="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04T19:32:31"/>
    <d v="2015-05-11T19:32:31"/>
    <x v="5"/>
    <x v="0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2-27T16:19:54"/>
    <d v="2015-04-28T15:19:54"/>
    <x v="2"/>
    <x v="0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7-24T03:00:10"/>
    <d v="2014-08-28T03:00:10"/>
    <x v="3"/>
    <x v="3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1-10T00:45:19"/>
    <d v="2017-02-19T00:45:19"/>
    <x v="1"/>
    <x v="1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09-03T14:17:00"/>
    <d v="2014-10-04T14:17:00"/>
    <x v="8"/>
    <x v="3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09-02T02:55:34"/>
    <d v="2016-11-01T02:55:34"/>
    <x v="8"/>
    <x v="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3-18T17:33:02"/>
    <d v="2015-04-17T17:33:02"/>
    <x v="7"/>
    <x v="0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7-23T15:10:50"/>
    <d v="2014-09-21T15:10:50"/>
    <x v="3"/>
    <x v="3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5-06T10:43:47"/>
    <d v="2016-06-05T10:43:47"/>
    <x v="5"/>
    <x v="2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3-18T12:22:05"/>
    <d v="2015-04-01T12:22:05"/>
    <x v="7"/>
    <x v="0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19T08:59:20"/>
    <d v="2016-05-27T13:12:00"/>
    <x v="5"/>
    <x v="2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6-13T15:35:23"/>
    <d v="2016-07-02T15:35:23"/>
    <x v="0"/>
    <x v="2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2-25T01:05:32"/>
    <d v="2015-03-27T00:05:32"/>
    <x v="2"/>
    <x v="0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3-06T22:36:36"/>
    <d v="2016-05-05T21:36:36"/>
    <x v="7"/>
    <x v="2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7-28T16:18:55"/>
    <d v="2014-09-26T16:18:55"/>
    <x v="3"/>
    <x v="3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d v="2016-11-04T22:22:12"/>
    <d v="2016-11-09T23:22:12"/>
    <x v="4"/>
    <x v="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6-09T23:49:58"/>
    <d v="2016-07-09T23:49:58"/>
    <x v="0"/>
    <x v="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4-12-04T18:43:21"/>
    <d v="2015-02-02T18:43:21"/>
    <x v="11"/>
    <x v="3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d v="2015-12-08T04:57:52"/>
    <d v="2016-01-07T04:57:52"/>
    <x v="11"/>
    <x v="0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2-27T00:26:02"/>
    <d v="2016-03-27T23:26:02"/>
    <x v="2"/>
    <x v="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1-30T20:33:49"/>
    <d v="2015-03-01T20:33:49"/>
    <x v="1"/>
    <x v="0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d v="2017-03-16T18:49:01"/>
    <x v="2"/>
    <x v="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d v="2017-04-18T19:13:39"/>
    <x v="7"/>
    <x v="1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d v="2017-04-14T04:59:00"/>
    <x v="7"/>
    <x v="1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d v="2017-04-08T12:54:05"/>
    <x v="7"/>
    <x v="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d v="2017-04-21T07:24:20"/>
    <x v="2"/>
    <x v="1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2-22T13:33:54"/>
    <d v="2017-03-24T12:33:54"/>
    <x v="2"/>
    <x v="1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d v="2017-03-27T16:16:59"/>
    <x v="7"/>
    <x v="1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d v="2017-04-04T03:38:41"/>
    <x v="7"/>
    <x v="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d v="2017-03-31T22:59:00"/>
    <x v="2"/>
    <x v="1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d v="2017-05-03T19:12:00"/>
    <x v="7"/>
    <x v="1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d v="2017-04-03T15:30:07"/>
    <x v="7"/>
    <x v="1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d v="2017-03-25T04:33:00"/>
    <x v="2"/>
    <x v="1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d v="2017-04-07T16:15:03"/>
    <x v="7"/>
    <x v="1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3-06T18:04:48"/>
    <d v="2017-04-16T20:00:00"/>
    <x v="7"/>
    <x v="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d v="2017-03-19T11:18:59"/>
    <x v="2"/>
    <x v="1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3-14T08:35:56"/>
    <d v="2017-04-09T08:35:56"/>
    <x v="7"/>
    <x v="1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d v="2017-03-19T06:00:00"/>
    <x v="7"/>
    <x v="1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d v="2017-03-27T23:58:54"/>
    <x v="1"/>
    <x v="1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d v="2017-04-16T15:22:46"/>
    <x v="7"/>
    <x v="1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d v="2014-11-07T00:15:55"/>
    <x v="8"/>
    <x v="3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d v="2014-10-01T04:00:00"/>
    <x v="8"/>
    <x v="3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d v="2012-12-07T02:00:00"/>
    <x v="4"/>
    <x v="5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d v="2011-01-25T04:00:00"/>
    <x v="9"/>
    <x v="7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d v="2014-09-10T20:09:34"/>
    <x v="10"/>
    <x v="3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d v="2013-11-02T20:49:27"/>
    <x v="9"/>
    <x v="4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d v="2011-05-01T04:59:00"/>
    <x v="7"/>
    <x v="6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d v="2012-04-01T20:00:58"/>
    <x v="7"/>
    <x v="5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d v="2012-12-20T11:58:45"/>
    <x v="4"/>
    <x v="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d v="2012-06-01T22:52:24"/>
    <x v="6"/>
    <x v="5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d v="2014-07-19T05:00:00"/>
    <x v="3"/>
    <x v="3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d v="2013-07-22T20:09:12"/>
    <x v="0"/>
    <x v="4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d v="2012-01-18T23:00:00"/>
    <x v="11"/>
    <x v="6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d v="2014-08-13T04:59:00"/>
    <x v="3"/>
    <x v="3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d v="2014-10-15T12:52:02"/>
    <x v="8"/>
    <x v="3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d v="2014-07-07T02:00:00"/>
    <x v="0"/>
    <x v="3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d v="2014-06-15T18:05:25"/>
    <x v="5"/>
    <x v="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d v="2014-06-09T19:20:15"/>
    <x v="5"/>
    <x v="3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d v="2011-05-03T03:59:00"/>
    <x v="6"/>
    <x v="6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d v="2014-11-26T07:59:00"/>
    <x v="9"/>
    <x v="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d v="2014-08-02T04:13:01"/>
    <x v="3"/>
    <x v="3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d v="2014-06-13T22:00:00"/>
    <x v="5"/>
    <x v="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d v="2013-12-13T04:59:00"/>
    <x v="4"/>
    <x v="4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d v="2014-07-02T04:00:00"/>
    <x v="5"/>
    <x v="3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d v="2016-05-06T14:35:58"/>
    <x v="6"/>
    <x v="2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d v="2012-02-14T17:31:08"/>
    <x v="1"/>
    <x v="5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d v="2014-09-26T21:04:52"/>
    <x v="10"/>
    <x v="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d v="2014-08-25T20:45:08"/>
    <x v="10"/>
    <x v="3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d v="2011-02-17T21:17:07"/>
    <x v="11"/>
    <x v="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d v="2013-08-18T15:00:00"/>
    <x v="3"/>
    <x v="4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d v="2014-06-21T16:00:09"/>
    <x v="5"/>
    <x v="3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d v="2014-07-16T14:31:15"/>
    <x v="0"/>
    <x v="3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d v="2013-05-06T16:51:11"/>
    <x v="6"/>
    <x v="4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d v="2014-06-20T09:54:09"/>
    <x v="5"/>
    <x v="3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d v="2014-06-15T16:00:00"/>
    <x v="5"/>
    <x v="3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1-12-06T22:47:01"/>
    <d v="2012-01-31T17:00:00"/>
    <x v="11"/>
    <x v="6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d v="2013-08-23T19:04:29"/>
    <x v="10"/>
    <x v="4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d v="2014-07-01T23:50:31"/>
    <x v="0"/>
    <x v="3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d v="2014-07-16T23:27:21"/>
    <x v="3"/>
    <x v="3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d v="2014-09-16T21:00:00"/>
    <x v="10"/>
    <x v="3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d v="2014-08-04T15:59:33"/>
    <x v="3"/>
    <x v="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5-20T09:58:22"/>
    <d v="2015-06-10T09:58:22"/>
    <x v="5"/>
    <x v="0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4-24T08:18:52"/>
    <d v="2015-05-24T08:18:52"/>
    <x v="6"/>
    <x v="0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1-09T03:37:55"/>
    <d v="2016-12-09T04:37:55"/>
    <x v="4"/>
    <x v="2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6-17T18:07:49"/>
    <d v="2016-08-16T18:07:49"/>
    <x v="0"/>
    <x v="2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1-14T22:34:19"/>
    <d v="2015-02-28T22:00:00"/>
    <x v="1"/>
    <x v="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1-06T23:14:16"/>
    <d v="2015-02-20T23:14:16"/>
    <x v="1"/>
    <x v="0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6-27T01:29:58"/>
    <d v="2015-07-27T01:29:58"/>
    <x v="0"/>
    <x v="0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1-13T14:15:42"/>
    <d v="2015-02-12T14:15:42"/>
    <x v="1"/>
    <x v="0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6-02T14:21:15"/>
    <d v="2015-08-01T14:00:00"/>
    <x v="0"/>
    <x v="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1-05T11:50:18"/>
    <d v="2015-02-04T11:50:18"/>
    <x v="1"/>
    <x v="0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1-09T10:11:17"/>
    <d v="2015-02-16T10:11:17"/>
    <x v="1"/>
    <x v="0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8-07T18:16:58"/>
    <d v="2014-09-06T21:00:00"/>
    <x v="10"/>
    <x v="3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3-31T07:41:41"/>
    <d v="2016-04-30T05:34:00"/>
    <x v="7"/>
    <x v="2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10T18:24:37"/>
    <d v="2014-08-31T18:24:37"/>
    <x v="10"/>
    <x v="3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0-16T20:29:06"/>
    <d v="2015-12-14T05:59:00"/>
    <x v="9"/>
    <x v="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8-26T23:43:42"/>
    <d v="2015-09-25T23:43:42"/>
    <x v="10"/>
    <x v="0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6-17T16:27:59"/>
    <d v="2015-07-17T16:14:00"/>
    <x v="0"/>
    <x v="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4-01T08:59:32"/>
    <d v="2015-05-01T08:59:32"/>
    <x v="6"/>
    <x v="0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8-20T06:37:31"/>
    <d v="2015-09-19T06:37:31"/>
    <x v="10"/>
    <x v="0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2-22T06:40:07"/>
    <d v="2015-04-23T05:40:07"/>
    <x v="2"/>
    <x v="0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d v="2014-07-28T14:31:17"/>
    <x v="3"/>
    <x v="3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d v="2014-06-20T23:00:00"/>
    <x v="5"/>
    <x v="3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d v="2012-06-01T03:59:00"/>
    <x v="6"/>
    <x v="5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d v="2014-08-15T02:00:00"/>
    <x v="3"/>
    <x v="3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d v="2014-08-08T19:05:51"/>
    <x v="3"/>
    <x v="3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d v="2015-07-26T18:19:19"/>
    <x v="0"/>
    <x v="0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d v="2016-01-05T23:55:00"/>
    <x v="4"/>
    <x v="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8-03T15:57:51"/>
    <d v="2015-09-10T03:59:00"/>
    <x v="10"/>
    <x v="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d v="2015-07-11T14:30:00"/>
    <x v="0"/>
    <x v="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d v="2016-11-04T13:06:24"/>
    <x v="9"/>
    <x v="2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d v="2014-12-31T00:00:00"/>
    <x v="4"/>
    <x v="3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d v="2015-03-22T22:35:47"/>
    <x v="2"/>
    <x v="0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d v="2017-03-12T21:00:00"/>
    <x v="2"/>
    <x v="1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d v="2015-07-05T16:43:23"/>
    <x v="5"/>
    <x v="0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d v="2015-10-24T21:29:00"/>
    <x v="8"/>
    <x v="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d v="2015-08-20T20:02:56"/>
    <x v="3"/>
    <x v="0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d v="2017-01-10T05:00:00"/>
    <x v="4"/>
    <x v="2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d v="2016-06-03T21:00:00"/>
    <x v="5"/>
    <x v="2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d v="2015-10-30T14:00:12"/>
    <x v="8"/>
    <x v="0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d v="2017-01-17T21:10:36"/>
    <x v="11"/>
    <x v="2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d v="2015-12-17T04:59:00"/>
    <x v="4"/>
    <x v="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d v="2014-11-20T07:59:58"/>
    <x v="9"/>
    <x v="3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d v="2014-10-01T03:59:00"/>
    <x v="8"/>
    <x v="3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d v="2016-04-16T22:39:07"/>
    <x v="7"/>
    <x v="2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d v="2016-05-04T03:59:00"/>
    <x v="6"/>
    <x v="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d v="2017-03-02T19:19:15"/>
    <x v="1"/>
    <x v="1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d v="2017-02-01T23:31:00"/>
    <x v="11"/>
    <x v="2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d v="2016-07-01T08:20:51"/>
    <x v="0"/>
    <x v="2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d v="2016-12-28T22:00:33"/>
    <x v="4"/>
    <x v="2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d v="2015-09-29T03:59:00"/>
    <x v="8"/>
    <x v="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d v="2015-07-01T12:14:58"/>
    <x v="0"/>
    <x v="0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d v="2015-10-25T23:59:00"/>
    <x v="9"/>
    <x v="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d v="2017-02-16T23:00:00"/>
    <x v="1"/>
    <x v="1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d v="2014-10-14T06:59:00"/>
    <x v="8"/>
    <x v="3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8-20T18:08:12"/>
    <d v="2014-09-19T18:08:12"/>
    <x v="10"/>
    <x v="3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d v="2015-10-09T00:00:00"/>
    <x v="8"/>
    <x v="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d v="2016-12-01T17:39:42"/>
    <x v="4"/>
    <x v="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d v="2015-06-12T02:00:00"/>
    <x v="5"/>
    <x v="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d v="2015-09-12T03:59:00"/>
    <x v="10"/>
    <x v="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d v="2015-07-12T10:25:12"/>
    <x v="0"/>
    <x v="0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d v="2015-04-04T20:19:17"/>
    <x v="7"/>
    <x v="0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d v="2015-06-20T17:55:14"/>
    <x v="5"/>
    <x v="0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d v="2014-11-05T18:48:44"/>
    <x v="9"/>
    <x v="3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d v="2015-06-21T17:32:46"/>
    <x v="5"/>
    <x v="0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d v="2016-09-07T11:20:40"/>
    <x v="10"/>
    <x v="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8-20T13:50:28"/>
    <d v="2016-09-08T03:45:00"/>
    <x v="10"/>
    <x v="2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d v="2015-03-26T01:03:29"/>
    <x v="2"/>
    <x v="0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09-07T18:26:15"/>
    <d v="2014-10-07T18:26:15"/>
    <x v="8"/>
    <x v="3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d v="2015-06-11T03:59:00"/>
    <x v="5"/>
    <x v="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d v="2017-02-22T13:25:52"/>
    <x v="1"/>
    <x v="1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d v="2015-01-08T21:17:41"/>
    <x v="11"/>
    <x v="3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d v="2016-10-01T03:59:00"/>
    <x v="8"/>
    <x v="2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d v="2015-11-30T17:08:38"/>
    <x v="9"/>
    <x v="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d v="2015-07-16T17:24:36"/>
    <x v="0"/>
    <x v="0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d v="2014-12-22T04:00:00"/>
    <x v="4"/>
    <x v="3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d v="2015-10-30T21:00:00"/>
    <x v="9"/>
    <x v="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d v="2015-01-28T22:00:00"/>
    <x v="1"/>
    <x v="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d v="2015-12-03T17:00:00"/>
    <x v="4"/>
    <x v="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d v="2015-06-12T21:00:00"/>
    <x v="5"/>
    <x v="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d v="2015-07-17T18:11:00"/>
    <x v="0"/>
    <x v="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d v="2016-08-24T21:42:08"/>
    <x v="10"/>
    <x v="2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d v="2015-06-16T11:00:00"/>
    <x v="5"/>
    <x v="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d v="2015-07-12T12:47:45"/>
    <x v="0"/>
    <x v="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d v="2014-11-02T11:29:35"/>
    <x v="9"/>
    <x v="3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d v="2015-11-06T13:00:09"/>
    <x v="9"/>
    <x v="0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d v="2016-09-14T19:00:00"/>
    <x v="10"/>
    <x v="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d v="2016-03-15T21:00:00"/>
    <x v="1"/>
    <x v="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d v="2015-02-09T04:30:00"/>
    <x v="1"/>
    <x v="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d v="2016-04-01T03:59:00"/>
    <x v="2"/>
    <x v="2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d v="2014-11-18T17:23:26"/>
    <x v="9"/>
    <x v="3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d v="2015-05-30T20:21:43"/>
    <x v="6"/>
    <x v="0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d v="2016-04-01T01:27:39"/>
    <x v="7"/>
    <x v="2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d v="2015-06-01T05:00:00"/>
    <x v="6"/>
    <x v="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d v="2015-09-02T00:28:25"/>
    <x v="10"/>
    <x v="0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d v="2016-04-29T04:39:48"/>
    <x v="7"/>
    <x v="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d v="2016-02-10T21:00:00"/>
    <x v="1"/>
    <x v="2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d v="2016-01-29T05:59:00"/>
    <x v="1"/>
    <x v="2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d v="2017-01-27T22:37:06"/>
    <d v="2017-02-28T05:00:00"/>
    <x v="1"/>
    <x v="1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d v="2016-08-15T20:09:42"/>
    <x v="3"/>
    <x v="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d v="2015-11-28T18:00:28"/>
    <x v="4"/>
    <x v="0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d v="2016-06-20T23:00:00"/>
    <x v="5"/>
    <x v="2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d v="2017-02-20T08:50:02"/>
    <x v="1"/>
    <x v="1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2-09T12:21:31"/>
    <d v="2017-03-11T12:21:31"/>
    <x v="2"/>
    <x v="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d v="2015-09-17T03:59:00"/>
    <x v="10"/>
    <x v="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d v="2015-12-04T19:29:08"/>
    <x v="9"/>
    <x v="0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d v="2017-03-04T10:12:32"/>
    <x v="2"/>
    <x v="1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d v="2015-06-16T12:59:14"/>
    <x v="5"/>
    <x v="0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d v="2016-09-26T10:37:09"/>
    <x v="10"/>
    <x v="2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d v="2015-11-22T22:00:00"/>
    <x v="4"/>
    <x v="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d v="2015-07-27T22:59:00"/>
    <x v="3"/>
    <x v="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d v="2015-09-13T00:00:00"/>
    <x v="10"/>
    <x v="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d v="2015-10-14T22:01:03"/>
    <x v="8"/>
    <x v="0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d v="2015-04-29T17:51:02"/>
    <x v="6"/>
    <x v="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d v="2016-08-01T06:59:00"/>
    <x v="0"/>
    <x v="2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d v="2016-12-07T08:26:16"/>
    <x v="4"/>
    <x v="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d v="2015-03-28T14:38:04"/>
    <x v="2"/>
    <x v="0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d v="2016-12-22T14:59:12"/>
    <x v="4"/>
    <x v="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d v="2015-07-31T20:32:28"/>
    <x v="3"/>
    <x v="0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d v="2016-06-10T03:00:00"/>
    <x v="5"/>
    <x v="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d v="2016-05-15T01:22:19"/>
    <x v="6"/>
    <x v="2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d v="2016-04-13T21:02:45"/>
    <x v="7"/>
    <x v="2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d v="2016-10-16T15:36:18"/>
    <x v="8"/>
    <x v="2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d v="2015-10-06T22:17:05"/>
    <x v="8"/>
    <x v="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d v="2015-10-17T07:00:10"/>
    <x v="8"/>
    <x v="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d v="2016-11-11T22:00:00"/>
    <x v="9"/>
    <x v="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d v="2016-01-27T01:00:00"/>
    <x v="1"/>
    <x v="2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d v="2015-05-08T20:05:00"/>
    <x v="6"/>
    <x v="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d v="2016-05-06T07:17:21"/>
    <x v="6"/>
    <x v="2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7-06T20:54:35"/>
    <d v="2014-08-08T13:54:00"/>
    <x v="3"/>
    <x v="3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d v="2016-06-08T00:57:04"/>
    <x v="5"/>
    <x v="2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d v="2016-04-11T02:30:00"/>
    <x v="7"/>
    <x v="2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d v="2015-01-31T14:03:06"/>
    <x v="11"/>
    <x v="3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d v="2016-06-22T01:05:57"/>
    <x v="5"/>
    <x v="2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d v="2014-10-16T03:59:00"/>
    <x v="9"/>
    <x v="3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d v="2016-06-22T03:55:00"/>
    <x v="5"/>
    <x v="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d v="2016-09-25T08:46:48"/>
    <x v="10"/>
    <x v="2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d v="2016-06-05T13:59:50"/>
    <x v="5"/>
    <x v="2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d v="2015-04-05T17:51:17"/>
    <x v="7"/>
    <x v="0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d v="2015-03-08T16:08:25"/>
    <x v="2"/>
    <x v="0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d v="2016-05-08T08:59:26"/>
    <x v="6"/>
    <x v="2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d v="2014-07-05T01:00:00"/>
    <x v="3"/>
    <x v="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d v="2014-07-27T23:00:00"/>
    <x v="3"/>
    <x v="3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d v="2015-04-01T20:17:48"/>
    <x v="7"/>
    <x v="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d v="2015-10-06T16:44:46"/>
    <x v="8"/>
    <x v="0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d v="2014-07-19T20:38:50"/>
    <x v="0"/>
    <x v="3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d v="2015-06-15T16:14:40"/>
    <x v="5"/>
    <x v="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d v="2015-07-30T12:30:22"/>
    <x v="0"/>
    <x v="0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d v="2014-08-03T23:00:00"/>
    <x v="3"/>
    <x v="3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d v="2016-04-05T08:34:06"/>
    <x v="7"/>
    <x v="2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d v="2014-10-10T21:00:00"/>
    <x v="8"/>
    <x v="3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d v="2017-02-24T13:48:00"/>
    <x v="2"/>
    <x v="1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d v="2016-07-28T15:58:38"/>
    <x v="0"/>
    <x v="2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d v="2016-12-06T23:22:34"/>
    <x v="4"/>
    <x v="2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d v="2016-06-12T17:00:00"/>
    <x v="5"/>
    <x v="2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d v="2015-04-01T04:59:00"/>
    <x v="2"/>
    <x v="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d v="2016-04-13T13:18:00"/>
    <x v="7"/>
    <x v="2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d v="2014-08-30T04:48:13"/>
    <x v="3"/>
    <x v="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d v="2015-04-18T00:37:00"/>
    <x v="2"/>
    <x v="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d v="2015-02-26T00:35:10"/>
    <x v="2"/>
    <x v="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d v="2016-05-08T21:00:00"/>
    <x v="6"/>
    <x v="2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d v="2016-04-30T03:59:00"/>
    <x v="6"/>
    <x v="2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d v="2016-06-13T17:00:00"/>
    <x v="5"/>
    <x v="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d v="2015-11-29T23:00:00"/>
    <x v="9"/>
    <x v="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d v="2014-07-23T11:00:00"/>
    <x v="0"/>
    <x v="3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d v="2016-07-01T23:00:00"/>
    <x v="5"/>
    <x v="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d v="2016-05-02T23:00:00"/>
    <x v="6"/>
    <x v="2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d v="2015-10-29T04:01:00"/>
    <x v="8"/>
    <x v="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d v="2016-05-10T11:17:00"/>
    <x v="6"/>
    <x v="2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d v="2016-07-15T19:34:32"/>
    <x v="0"/>
    <x v="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d v="2014-08-01T10:01:50"/>
    <x v="3"/>
    <x v="3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d v="2014-11-19T08:27:59"/>
    <x v="9"/>
    <x v="3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d v="2017-02-25T01:22:14"/>
    <x v="1"/>
    <x v="1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d v="2016-12-14T15:59:00"/>
    <x v="4"/>
    <x v="2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d v="2014-09-01T15:59:00"/>
    <x v="10"/>
    <x v="3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d v="2015-03-07T04:55:00"/>
    <x v="2"/>
    <x v="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d v="2014-08-19T16:00:00"/>
    <x v="3"/>
    <x v="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d v="2016-03-15T21:00:00"/>
    <x v="2"/>
    <x v="2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d v="2015-12-13T02:26:32"/>
    <x v="4"/>
    <x v="0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d v="2015-05-13T01:37:17"/>
    <x v="6"/>
    <x v="0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d v="2015-08-01T22:24:54"/>
    <x v="3"/>
    <x v="0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d v="2015-01-01T05:00:00"/>
    <x v="4"/>
    <x v="3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d v="2017-01-15T00:59:40"/>
    <x v="4"/>
    <x v="2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d v="2016-12-17T08:00:00"/>
    <x v="4"/>
    <x v="2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d v="2015-12-02T20:59:25"/>
    <x v="4"/>
    <x v="0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d v="2014-08-25T04:59:00"/>
    <x v="10"/>
    <x v="3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d v="2015-07-18T16:00:00"/>
    <x v="0"/>
    <x v="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d v="2015-10-28T17:33:36"/>
    <x v="8"/>
    <x v="0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d v="2014-05-18T14:39:33"/>
    <x v="5"/>
    <x v="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d v="2015-04-25T15:49:54"/>
    <x v="2"/>
    <x v="0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d v="2015-03-20T16:56:00"/>
    <x v="2"/>
    <x v="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07T08:31:46"/>
    <d v="2014-08-31T13:08:00"/>
    <x v="10"/>
    <x v="3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d v="2015-08-26T23:00:00"/>
    <x v="10"/>
    <x v="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d v="2014-11-29T23:52:58"/>
    <x v="9"/>
    <x v="3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d v="2015-03-11T03:26:23"/>
    <x v="2"/>
    <x v="0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d v="2016-08-01T22:59:00"/>
    <x v="3"/>
    <x v="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d v="2016-06-23T18:47:00"/>
    <x v="0"/>
    <x v="2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d v="2015-11-21T03:00:00"/>
    <x v="9"/>
    <x v="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d v="2014-12-10T20:49:12"/>
    <x v="4"/>
    <x v="3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d v="2014-12-03T15:28:26"/>
    <x v="4"/>
    <x v="3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d v="2014-12-14T18:18:08"/>
    <x v="4"/>
    <x v="3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d v="2015-06-18T11:04:01"/>
    <x v="5"/>
    <x v="0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d v="2016-06-03T13:31:22"/>
    <x v="5"/>
    <x v="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d v="2014-07-10T18:35:45"/>
    <x v="0"/>
    <x v="3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d v="2014-08-08T22:28:00"/>
    <x v="3"/>
    <x v="3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d v="2016-05-06T20:17:35"/>
    <x v="7"/>
    <x v="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d v="2014-11-06T00:46:00"/>
    <x v="9"/>
    <x v="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d v="2014-07-27T14:17:25"/>
    <x v="0"/>
    <x v="3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d v="2015-05-30T18:10:00"/>
    <x v="5"/>
    <x v="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d v="2014-06-01T03:59:00"/>
    <x v="5"/>
    <x v="3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d v="2016-02-18T22:00:00"/>
    <x v="1"/>
    <x v="2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d v="2014-11-21T17:00:00"/>
    <x v="9"/>
    <x v="3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d v="2015-02-21T22:05:25"/>
    <x v="1"/>
    <x v="0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d v="2014-08-28T22:53:34"/>
    <x v="3"/>
    <x v="3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7-08T17:22:26"/>
    <d v="2015-08-07T17:22:26"/>
    <x v="3"/>
    <x v="0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d v="2015-11-12T02:31:00"/>
    <x v="9"/>
    <x v="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5-26T11:05:24"/>
    <d v="2015-06-25T11:05:24"/>
    <x v="5"/>
    <x v="0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d v="2015-06-17T12:05:02"/>
    <x v="5"/>
    <x v="0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d v="2016-03-01T23:59:00"/>
    <x v="2"/>
    <x v="2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d v="2014-07-16T11:49:36"/>
    <x v="0"/>
    <x v="3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6-06T10:08:09"/>
    <d v="2014-07-06T10:08:09"/>
    <x v="0"/>
    <x v="3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d v="2014-07-18T23:48:24"/>
    <x v="0"/>
    <x v="3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d v="2016-07-31T20:58:00"/>
    <x v="0"/>
    <x v="2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d v="2016-06-06T07:00:00"/>
    <x v="5"/>
    <x v="2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d v="2015-10-08T00:32:52"/>
    <x v="8"/>
    <x v="0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d v="2014-09-27T23:01:02"/>
    <x v="10"/>
    <x v="3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d v="2015-02-28T04:59:00"/>
    <x v="2"/>
    <x v="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d v="2016-12-01T07:59:00"/>
    <x v="4"/>
    <x v="2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d v="2016-04-17T23:30:00"/>
    <x v="6"/>
    <x v="2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d v="2015-04-23T18:30:00"/>
    <x v="7"/>
    <x v="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d v="2014-10-26T00:43:00"/>
    <x v="8"/>
    <x v="3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d v="2014-05-23T20:01:47"/>
    <x v="6"/>
    <x v="3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d v="2016-04-06T21:30:00"/>
    <x v="7"/>
    <x v="2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d v="2016-02-14T00:00:00"/>
    <x v="2"/>
    <x v="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d v="2015-03-04T18:59:23"/>
    <x v="2"/>
    <x v="0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d v="2015-12-14T00:00:00"/>
    <x v="4"/>
    <x v="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d v="2015-04-24T21:52:21"/>
    <x v="7"/>
    <x v="0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d v="2015-02-05T06:59:00"/>
    <x v="1"/>
    <x v="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d v="2014-10-04T14:48:56"/>
    <x v="8"/>
    <x v="3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d v="2014-09-21T02:00:00"/>
    <x v="8"/>
    <x v="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d v="2014-07-02T15:29:12"/>
    <x v="0"/>
    <x v="3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d v="2015-02-28T17:00:00"/>
    <x v="2"/>
    <x v="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d v="2016-11-02T00:31:01"/>
    <x v="9"/>
    <x v="2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d v="2014-07-30T22:41:41"/>
    <x v="0"/>
    <x v="3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d v="2014-08-18T17:32:33"/>
    <x v="3"/>
    <x v="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d v="2016-02-05T22:00:00"/>
    <x v="1"/>
    <x v="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5-17T01:30:55"/>
    <d v="2014-06-17T03:00:00"/>
    <x v="5"/>
    <x v="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d v="2014-07-10T09:07:49"/>
    <x v="0"/>
    <x v="3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d v="2016-08-07T03:00:00"/>
    <x v="3"/>
    <x v="2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d v="2014-08-21T16:28:00"/>
    <x v="3"/>
    <x v="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d v="2015-08-19T17:03:40"/>
    <x v="3"/>
    <x v="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d v="2015-05-02T21:00:00"/>
    <x v="6"/>
    <x v="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d v="2016-01-19T04:59:00"/>
    <x v="1"/>
    <x v="2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d v="2014-07-11T16:15:00"/>
    <x v="0"/>
    <x v="3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d v="2015-11-13T20:17:00"/>
    <x v="9"/>
    <x v="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d v="2015-05-30T20:11:12"/>
    <x v="6"/>
    <x v="0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d v="2014-09-09T12:35:46"/>
    <x v="10"/>
    <x v="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d v="2016-06-08T13:59:00"/>
    <x v="5"/>
    <x v="2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d v="2015-10-23T12:43:56"/>
    <x v="8"/>
    <x v="0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d v="2015-02-05T12:20:00"/>
    <x v="1"/>
    <x v="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d v="2016-03-18T20:20:12"/>
    <x v="2"/>
    <x v="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d v="2014-12-17T02:51:29"/>
    <x v="4"/>
    <x v="3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d v="2016-07-09T04:00:00"/>
    <x v="0"/>
    <x v="2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d v="2015-04-02T15:54:31"/>
    <x v="2"/>
    <x v="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d v="2015-04-21T17:22:07"/>
    <x v="7"/>
    <x v="0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d v="2014-07-23T03:59:00"/>
    <x v="0"/>
    <x v="3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d v="2016-08-13T23:29:16"/>
    <x v="0"/>
    <x v="2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d v="2014-07-31T16:45:59"/>
    <x v="3"/>
    <x v="3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d v="2016-10-13T18:00:27"/>
    <x v="8"/>
    <x v="2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d v="2014-08-01T06:59:00"/>
    <x v="3"/>
    <x v="3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d v="2015-02-12T05:59:00"/>
    <x v="1"/>
    <x v="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d v="2015-02-03T04:27:00"/>
    <x v="1"/>
    <x v="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d v="2016-05-20T11:31:00"/>
    <x v="6"/>
    <x v="2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d v="2014-08-15T12:39:12"/>
    <x v="10"/>
    <x v="3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d v="2016-10-29T03:00:00"/>
    <x v="8"/>
    <x v="2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d v="2015-07-10T18:00:00"/>
    <x v="0"/>
    <x v="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d v="2016-10-11T03:59:00"/>
    <x v="10"/>
    <x v="2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d v="2016-08-23T03:07:17"/>
    <x v="3"/>
    <x v="2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d v="2015-08-09T16:00:00"/>
    <x v="3"/>
    <x v="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d v="2016-04-19T23:27:30"/>
    <x v="2"/>
    <x v="2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d v="2015-03-20T15:07:12"/>
    <x v="2"/>
    <x v="0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d v="2016-09-21T03:00:00"/>
    <x v="10"/>
    <x v="2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d v="2016-04-28T15:24:05"/>
    <x v="7"/>
    <x v="2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d v="2016-07-15T21:38:00"/>
    <x v="0"/>
    <x v="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d v="2014-08-31T20:00:00"/>
    <x v="3"/>
    <x v="3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d v="2014-11-06T05:59:00"/>
    <x v="9"/>
    <x v="3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d v="2015-03-20T20:27:00"/>
    <x v="2"/>
    <x v="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d v="2016-07-20T12:02:11"/>
    <x v="0"/>
    <x v="2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d v="2014-11-03T00:00:00"/>
    <x v="9"/>
    <x v="3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d v="2014-10-27T03:00:00"/>
    <x v="9"/>
    <x v="3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d v="2015-05-17T03:00:00"/>
    <x v="5"/>
    <x v="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d v="2015-03-16T21:00:00"/>
    <x v="2"/>
    <x v="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d v="2014-06-21T20:31:20"/>
    <x v="5"/>
    <x v="3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d v="2015-07-10T21:00:00"/>
    <x v="0"/>
    <x v="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d v="2015-01-02T05:56:28"/>
    <x v="11"/>
    <x v="3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d v="2014-07-06T18:31:06"/>
    <x v="0"/>
    <x v="3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d v="2014-07-03T16:03:01"/>
    <x v="0"/>
    <x v="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d v="2016-06-15T18:14:59"/>
    <x v="5"/>
    <x v="2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d v="2016-02-02T16:38:00"/>
    <x v="1"/>
    <x v="2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d v="2015-06-03T06:59:00"/>
    <x v="5"/>
    <x v="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d v="2015-06-24T22:34:12"/>
    <x v="5"/>
    <x v="0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d v="2015-04-17T16:00:00"/>
    <x v="7"/>
    <x v="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d v="2014-05-24T21:00:00"/>
    <x v="6"/>
    <x v="3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d v="2016-04-13T19:15:24"/>
    <x v="7"/>
    <x v="2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d v="2015-05-18T05:59:44"/>
    <x v="6"/>
    <x v="0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d v="2015-10-26T00:13:17"/>
    <x v="8"/>
    <x v="0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d v="2014-08-17T05:11:00"/>
    <x v="3"/>
    <x v="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d v="2016-11-26T06:00:00"/>
    <x v="4"/>
    <x v="2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d v="2014-11-01T17:18:00"/>
    <x v="9"/>
    <x v="3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d v="2016-09-11T20:19:26"/>
    <x v="10"/>
    <x v="2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d v="2016-06-02T22:00:00"/>
    <x v="5"/>
    <x v="2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d v="2016-05-28T21:44:00"/>
    <x v="7"/>
    <x v="2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d v="2015-07-01T06:59:00"/>
    <x v="5"/>
    <x v="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d v="2016-03-07T04:59:00"/>
    <x v="2"/>
    <x v="2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d v="2015-09-11T18:19:55"/>
    <x v="10"/>
    <x v="0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d v="2016-03-16T03:59:00"/>
    <x v="7"/>
    <x v="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d v="2016-07-24T11:28:48"/>
    <x v="0"/>
    <x v="2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d v="2015-11-19T18:58:11"/>
    <x v="9"/>
    <x v="0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01T22:27:25"/>
    <d v="2014-05-13T04:00:00"/>
    <x v="5"/>
    <x v="3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d v="2014-08-23T17:37:20"/>
    <x v="3"/>
    <x v="3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d v="2016-05-31T22:08:57"/>
    <x v="5"/>
    <x v="2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d v="2016-05-10T21:00:00"/>
    <x v="6"/>
    <x v="2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d v="2014-11-21T04:55:00"/>
    <x v="4"/>
    <x v="3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d v="2014-07-02T14:54:06"/>
    <x v="0"/>
    <x v="3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d v="2014-11-07T18:30:00"/>
    <x v="9"/>
    <x v="3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d v="2015-04-23T11:53:12"/>
    <x v="2"/>
    <x v="0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d v="2014-06-04T04:59:00"/>
    <x v="5"/>
    <x v="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d v="2015-02-02T04:59:00"/>
    <x v="1"/>
    <x v="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d v="2015-05-31T18:32:51"/>
    <x v="5"/>
    <x v="0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d v="2014-09-08T03:00:00"/>
    <x v="10"/>
    <x v="3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d v="2014-07-04T11:00:00"/>
    <x v="0"/>
    <x v="3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d v="2014-10-02T14:21:00"/>
    <x v="8"/>
    <x v="3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d v="2015-03-04T14:22:30"/>
    <x v="2"/>
    <x v="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d v="2015-09-06T13:47:00"/>
    <x v="10"/>
    <x v="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d v="2014-09-29T08:40:20"/>
    <x v="10"/>
    <x v="3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d v="2015-09-15T10:06:00"/>
    <x v="10"/>
    <x v="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d v="2016-09-25T23:00:00"/>
    <x v="3"/>
    <x v="2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d v="2014-09-13T04:00:00"/>
    <x v="10"/>
    <x v="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d v="2015-08-09T16:00:00"/>
    <x v="3"/>
    <x v="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d v="2016-04-28T05:59:00"/>
    <x v="7"/>
    <x v="2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d v="2015-07-11T03:59:00"/>
    <x v="0"/>
    <x v="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d v="2017-01-18T12:01:58"/>
    <x v="11"/>
    <x v="2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d v="2015-07-13T01:00:00"/>
    <x v="0"/>
    <x v="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d v="2016-04-10T20:00:00"/>
    <x v="7"/>
    <x v="2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d v="2016-06-30T15:42:14"/>
    <x v="5"/>
    <x v="2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d v="2014-09-18T03:59:00"/>
    <x v="8"/>
    <x v="3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d v="2015-11-11T19:16:07"/>
    <x v="9"/>
    <x v="0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d v="2015-10-01T15:00:23"/>
    <x v="10"/>
    <x v="0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d v="2015-10-02T18:00:00"/>
    <x v="8"/>
    <x v="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d v="2015-12-20T11:59:00"/>
    <x v="4"/>
    <x v="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d v="2014-11-17T07:59:00"/>
    <x v="9"/>
    <x v="3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d v="2016-08-17T10:05:40"/>
    <x v="3"/>
    <x v="2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d v="2016-09-08T18:08:42"/>
    <x v="10"/>
    <x v="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d v="2016-06-26T00:04:51"/>
    <x v="5"/>
    <x v="2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d v="2015-08-31T17:31:15"/>
    <x v="10"/>
    <x v="0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d v="2014-09-07T14:23:42"/>
    <x v="3"/>
    <x v="3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d v="2015-06-25T18:07:39"/>
    <x v="5"/>
    <x v="0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d v="2015-03-07T19:57:37"/>
    <x v="2"/>
    <x v="0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d v="2015-04-11T19:22:39"/>
    <x v="7"/>
    <x v="0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d v="2015-04-01T03:59:00"/>
    <x v="7"/>
    <x v="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d v="2016-05-14T03:59:00"/>
    <x v="6"/>
    <x v="2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d v="2016-03-05T01:00:00"/>
    <x v="2"/>
    <x v="2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d v="2015-09-04T09:27:53"/>
    <x v="10"/>
    <x v="0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d v="2016-05-02T21:26:38"/>
    <x v="6"/>
    <x v="2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d v="2014-05-22T22:07:00"/>
    <x v="6"/>
    <x v="3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d v="2014-06-28T14:05:24"/>
    <x v="5"/>
    <x v="3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d v="2015-08-12T00:00:00"/>
    <x v="3"/>
    <x v="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d v="2015-02-11T17:00:00"/>
    <x v="1"/>
    <x v="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d v="2016-11-17T11:36:34"/>
    <x v="9"/>
    <x v="2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d v="2014-08-17T15:35:24"/>
    <x v="0"/>
    <x v="3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d v="2014-05-05T06:38:31"/>
    <x v="6"/>
    <x v="3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d v="2015-06-26T21:00:00"/>
    <x v="5"/>
    <x v="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d v="2015-07-31T08:58:00"/>
    <x v="3"/>
    <x v="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d v="2015-05-27T02:45:00"/>
    <x v="6"/>
    <x v="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7-18T16:19:38"/>
    <d v="2015-08-05T18:36:00"/>
    <x v="3"/>
    <x v="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d v="2016-03-13T22:00:00"/>
    <x v="7"/>
    <x v="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d v="2016-08-01T19:00:00"/>
    <x v="3"/>
    <x v="2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d v="2015-10-05T16:00:00"/>
    <x v="10"/>
    <x v="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d v="2014-12-31T17:50:08"/>
    <x v="11"/>
    <x v="3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d v="2015-01-23T12:11:23"/>
    <x v="11"/>
    <x v="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d v="2015-06-10T19:27:24"/>
    <x v="5"/>
    <x v="0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d v="2014-09-17T17:46:34"/>
    <x v="10"/>
    <x v="3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d v="2015-01-08T16:31:36"/>
    <x v="11"/>
    <x v="3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d v="2014-12-31T07:00:00"/>
    <x v="11"/>
    <x v="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d v="2014-10-30T20:36:53"/>
    <x v="8"/>
    <x v="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d v="2015-06-21T13:41:22"/>
    <x v="5"/>
    <x v="0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d v="2014-11-08T10:00:46"/>
    <x v="9"/>
    <x v="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d v="2014-11-13T23:37:28"/>
    <x v="9"/>
    <x v="3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d v="2016-08-11T03:59:00"/>
    <x v="3"/>
    <x v="2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d v="2016-12-05T14:10:54"/>
    <x v="9"/>
    <x v="2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d v="2015-04-26T06:28:00"/>
    <x v="7"/>
    <x v="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d v="2016-04-30T17:36:17"/>
    <x v="7"/>
    <x v="2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d v="2016-03-31T17:17:36"/>
    <x v="7"/>
    <x v="2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d v="2015-03-01T04:59:00"/>
    <x v="1"/>
    <x v="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d v="2014-07-30T11:18:30"/>
    <x v="3"/>
    <x v="3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d v="2016-04-05T02:18:02"/>
    <x v="7"/>
    <x v="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d v="2016-04-18T09:13:25"/>
    <x v="2"/>
    <x v="2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6-13T07:35:44"/>
    <d v="2015-07-13T07:35:44"/>
    <x v="0"/>
    <x v="0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d v="2014-12-21T17:11:30"/>
    <x v="4"/>
    <x v="3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d v="2016-09-23T16:44:30"/>
    <x v="3"/>
    <x v="2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d v="2016-06-27T19:00:00"/>
    <x v="5"/>
    <x v="2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d v="2015-04-29T23:00:00"/>
    <x v="6"/>
    <x v="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d v="2015-05-26T15:32:27"/>
    <x v="5"/>
    <x v="0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d v="2014-10-20T08:00:34"/>
    <x v="8"/>
    <x v="3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d v="2015-01-24T04:59:00"/>
    <x v="11"/>
    <x v="3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d v="2015-02-11T04:59:00"/>
    <x v="11"/>
    <x v="3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d v="2015-01-05T20:26:00"/>
    <x v="11"/>
    <x v="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d v="2016-09-04T01:36:22"/>
    <x v="10"/>
    <x v="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d v="2015-03-13T06:59:00"/>
    <x v="2"/>
    <x v="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d v="2014-08-26T17:09:42"/>
    <x v="10"/>
    <x v="3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d v="2016-03-03T05:59:00"/>
    <x v="2"/>
    <x v="2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d v="2014-09-03T04:59:00"/>
    <x v="10"/>
    <x v="3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d v="2015-08-30T00:00:00"/>
    <x v="10"/>
    <x v="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d v="2016-10-13T20:22:44"/>
    <x v="8"/>
    <x v="2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d v="2015-01-16T23:58:02"/>
    <x v="11"/>
    <x v="3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d v="2016-05-17T21:27:59"/>
    <x v="7"/>
    <x v="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d v="2015-11-05T21:44:40"/>
    <x v="9"/>
    <x v="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d v="2016-04-29T06:59:00"/>
    <x v="6"/>
    <x v="2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d v="2016-02-13T19:02:06"/>
    <x v="1"/>
    <x v="2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d v="2016-08-14T14:30:57"/>
    <x v="3"/>
    <x v="2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d v="2015-12-15T00:00:00"/>
    <x v="4"/>
    <x v="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d v="2016-06-17T14:00:00"/>
    <x v="5"/>
    <x v="2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d v="2016-03-30T22:48:05"/>
    <x v="2"/>
    <x v="2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d v="2015-08-17T10:22:16"/>
    <x v="3"/>
    <x v="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d v="2015-04-08T08:53:21"/>
    <x v="7"/>
    <x v="0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d v="2014-06-09T17:26:51"/>
    <x v="5"/>
    <x v="3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d v="2014-06-28T14:09:34"/>
    <x v="5"/>
    <x v="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d v="2015-06-19T01:00:16"/>
    <x v="5"/>
    <x v="0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d v="2015-12-10T14:14:56"/>
    <x v="4"/>
    <x v="0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d v="2015-03-19T21:47:44"/>
    <x v="2"/>
    <x v="0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d v="2017-02-28T00:00:00"/>
    <x v="2"/>
    <x v="1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d v="2015-06-03T15:04:10"/>
    <x v="5"/>
    <x v="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d v="2016-11-19T22:00:00"/>
    <x v="9"/>
    <x v="2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d v="2015-03-05T04:00:00"/>
    <x v="2"/>
    <x v="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d v="2016-09-30T21:00:00"/>
    <x v="8"/>
    <x v="2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d v="2014-09-28T03:23:00"/>
    <x v="10"/>
    <x v="3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d v="2014-07-26T07:00:00"/>
    <x v="3"/>
    <x v="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6-24T18:34:50"/>
    <d v="2016-08-23T18:34:50"/>
    <x v="0"/>
    <x v="2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d v="2015-07-02T15:39:37"/>
    <x v="0"/>
    <x v="0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d v="2014-08-16T16:00:57"/>
    <x v="3"/>
    <x v="3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d v="2016-05-21T03:59:00"/>
    <x v="7"/>
    <x v="2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0-14T19:59:56"/>
    <d v="2015-12-13T20:59:56"/>
    <x v="9"/>
    <x v="0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3-08T02:16:04"/>
    <d v="2016-05-05T17:00:00"/>
    <x v="7"/>
    <x v="2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0-30T20:19:50"/>
    <d v="2014-11-29T21:19:50"/>
    <x v="9"/>
    <x v="3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8-29T18:04:57"/>
    <d v="2014-09-23T03:59:00"/>
    <x v="10"/>
    <x v="3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03T22:29:09"/>
    <d v="2014-11-23T22:29:09"/>
    <x v="4"/>
    <x v="3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0-06T14:57:47"/>
    <d v="2016-11-19T01:00:00"/>
    <x v="9"/>
    <x v="2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6-11-27T03:59:34"/>
    <d v="2017-01-14T03:59:00"/>
    <x v="4"/>
    <x v="2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3-21T21:11:16"/>
    <d v="2016-04-20T21:11:16"/>
    <x v="7"/>
    <x v="2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8-10T16:40:29"/>
    <d v="2015-09-14T16:40:29"/>
    <x v="10"/>
    <x v="0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4-12-02T16:48:55"/>
    <d v="2015-01-01T16:48:55"/>
    <x v="11"/>
    <x v="3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2-18T16:08:52"/>
    <d v="2015-04-19T15:08:52"/>
    <x v="2"/>
    <x v="0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08-08T16:15:06"/>
    <d v="2016-10-07T15:11:00"/>
    <x v="10"/>
    <x v="2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4-10T18:45:30"/>
    <d v="2015-05-10T18:45:30"/>
    <x v="6"/>
    <x v="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09-17T15:02:59"/>
    <d v="2014-10-05T05:00:00"/>
    <x v="8"/>
    <x v="3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0-20T19:35:27"/>
    <d v="2015-11-30T17:00:00"/>
    <x v="9"/>
    <x v="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0-08T03:27:19"/>
    <d v="2015-11-17T04:27:19"/>
    <x v="9"/>
    <x v="0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2-09T05:48:07"/>
    <d v="2016-03-08T04:59:00"/>
    <x v="2"/>
    <x v="2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0-22T23:17:18"/>
    <d v="2016-11-22T00:17:18"/>
    <x v="9"/>
    <x v="2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5-16T10:06:42"/>
    <d v="2015-06-16T23:30:00"/>
    <x v="5"/>
    <x v="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8-16T17:58:47"/>
    <d v="2016-09-30T17:58:47"/>
    <x v="10"/>
    <x v="2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d v="2014-10-05T07:00:45"/>
    <x v="8"/>
    <x v="3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d v="2014-06-16T17:06:34"/>
    <x v="5"/>
    <x v="3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d v="2016-02-02T11:29:44"/>
    <x v="1"/>
    <x v="2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d v="2014-08-10T15:59:00"/>
    <x v="3"/>
    <x v="3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d v="2016-08-25T03:59:00"/>
    <x v="10"/>
    <x v="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d v="2015-08-05T08:43:27"/>
    <x v="3"/>
    <x v="0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d v="2016-04-03T17:00:00"/>
    <x v="7"/>
    <x v="2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d v="2015-07-18T06:59:00"/>
    <x v="0"/>
    <x v="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d v="2017-02-01T22:59:00"/>
    <x v="1"/>
    <x v="1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d v="2016-06-01T21:42:00"/>
    <x v="5"/>
    <x v="2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d v="2014-07-02T03:59:00"/>
    <x v="5"/>
    <x v="3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d v="2015-03-19T14:39:00"/>
    <x v="2"/>
    <x v="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d v="2014-12-23T21:08:45"/>
    <x v="4"/>
    <x v="3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d v="2016-04-10T04:00:00"/>
    <x v="7"/>
    <x v="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d v="2015-03-31T04:16:54"/>
    <x v="7"/>
    <x v="0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d v="2016-12-21T11:50:30"/>
    <x v="9"/>
    <x v="2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d v="2016-06-16T05:58:09"/>
    <x v="0"/>
    <x v="2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d v="2015-10-28T19:54:00"/>
    <x v="9"/>
    <x v="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d v="2014-07-24T07:00:00"/>
    <x v="3"/>
    <x v="3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d v="2015-07-18T23:16:59"/>
    <x v="0"/>
    <x v="0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d v="2015-07-23T18:33:00"/>
    <x v="0"/>
    <x v="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d v="2015-06-11T16:12:17"/>
    <x v="5"/>
    <x v="0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d v="2015-05-31T23:00:00"/>
    <x v="5"/>
    <x v="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d v="2014-07-21T03:59:00"/>
    <x v="0"/>
    <x v="3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d v="2014-09-26T22:43:04"/>
    <x v="10"/>
    <x v="3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d v="2014-11-05T12:52:00"/>
    <x v="9"/>
    <x v="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d v="2016-09-03T20:57:09"/>
    <x v="3"/>
    <x v="2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d v="2016-05-15T23:00:00"/>
    <x v="5"/>
    <x v="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d v="2014-09-12T19:34:44"/>
    <x v="10"/>
    <x v="3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d v="2014-07-03T03:59:00"/>
    <x v="0"/>
    <x v="3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d v="2015-05-31T12:44:58"/>
    <x v="6"/>
    <x v="0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d v="2014-07-01T04:59:00"/>
    <x v="5"/>
    <x v="3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d v="2016-10-05T10:53:54"/>
    <x v="8"/>
    <x v="2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d v="2016-01-15T15:38:10"/>
    <x v="1"/>
    <x v="2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d v="2014-06-16T06:59:00"/>
    <x v="5"/>
    <x v="3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d v="2016-10-20T02:48:16"/>
    <x v="8"/>
    <x v="2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d v="2015-09-02T04:19:46"/>
    <x v="10"/>
    <x v="0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d v="2014-05-19T21:00:00"/>
    <x v="6"/>
    <x v="3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d v="2015-08-29T03:59:00"/>
    <x v="10"/>
    <x v="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d v="2014-06-27T05:14:15"/>
    <x v="5"/>
    <x v="3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d v="2014-08-08T18:53:24"/>
    <x v="3"/>
    <x v="3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d v="2015-06-21T22:25:00"/>
    <x v="5"/>
    <x v="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d v="2014-11-27T15:21:23"/>
    <x v="9"/>
    <x v="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d v="2015-03-02T04:59:00"/>
    <x v="1"/>
    <x v="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d v="2014-09-19T00:00:00"/>
    <x v="8"/>
    <x v="3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d v="2015-11-30T22:30:00"/>
    <x v="4"/>
    <x v="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4-30T03:12:47"/>
    <d v="2016-06-06T02:00:00"/>
    <x v="6"/>
    <x v="2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d v="2015-01-11T20:53:30"/>
    <x v="11"/>
    <x v="3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d v="2015-02-13T14:48:36"/>
    <x v="11"/>
    <x v="3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d v="2016-05-10T11:10:48"/>
    <x v="6"/>
    <x v="2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d v="2016-03-02T19:21:27"/>
    <x v="2"/>
    <x v="2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d v="2014-10-15T14:26:56"/>
    <x v="8"/>
    <x v="3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d v="2014-09-30T16:00:00"/>
    <x v="10"/>
    <x v="3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d v="2015-06-04T12:59:53"/>
    <x v="5"/>
    <x v="0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d v="2016-07-10T22:59:00"/>
    <x v="0"/>
    <x v="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d v="2016-08-13T06:59:00"/>
    <x v="3"/>
    <x v="2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d v="2016-05-31T16:33:14"/>
    <x v="6"/>
    <x v="2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d v="2014-06-23T18:00:00"/>
    <x v="0"/>
    <x v="3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d v="2014-09-12T21:55:49"/>
    <x v="10"/>
    <x v="3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d v="2016-07-22T05:26:00"/>
    <x v="3"/>
    <x v="2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d v="2014-07-04T03:24:46"/>
    <x v="0"/>
    <x v="3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d v="2014-06-25T16:59:06"/>
    <x v="5"/>
    <x v="3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d v="2015-04-03T13:49:48"/>
    <x v="7"/>
    <x v="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d v="2014-06-15T16:00:00"/>
    <x v="5"/>
    <x v="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d v="2015-05-31T06:59:00"/>
    <x v="5"/>
    <x v="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d v="2016-06-04T17:42:46"/>
    <x v="5"/>
    <x v="2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d v="2015-05-26T03:59:00"/>
    <x v="6"/>
    <x v="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d v="2015-03-31T12:52:00"/>
    <x v="2"/>
    <x v="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d v="2016-01-21T21:18:29"/>
    <x v="11"/>
    <x v="0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d v="2015-05-09T20:47:29"/>
    <x v="6"/>
    <x v="0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d v="2015-02-27T17:11:15"/>
    <x v="1"/>
    <x v="0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d v="2015-06-22T17:31:06"/>
    <x v="5"/>
    <x v="0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d v="2015-07-02T23:50:06"/>
    <x v="0"/>
    <x v="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d v="2014-11-05T23:28:04"/>
    <x v="9"/>
    <x v="3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d v="2016-02-11T22:59:00"/>
    <x v="1"/>
    <x v="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d v="2014-11-30T19:04:22"/>
    <x v="9"/>
    <x v="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d v="2016-05-04T23:00:00"/>
    <x v="6"/>
    <x v="2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d v="2016-02-18T21:30:00"/>
    <x v="2"/>
    <x v="2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d v="2016-04-29T21:00:00"/>
    <x v="6"/>
    <x v="2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d v="2016-10-20T04:55:00"/>
    <x v="8"/>
    <x v="2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7-20T04:06:16"/>
    <d v="2015-08-19T04:06:16"/>
    <x v="3"/>
    <x v="0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2-06T04:55:12"/>
    <d v="2015-03-23T03:55:12"/>
    <x v="2"/>
    <x v="0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7-18T16:15:59"/>
    <d v="2015-08-17T16:15:59"/>
    <x v="3"/>
    <x v="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4-12-10T18:04:06"/>
    <d v="2015-01-10T03:23:00"/>
    <x v="11"/>
    <x v="3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4-11-25T16:15:33"/>
    <d v="2015-01-24T12:00:00"/>
    <x v="4"/>
    <x v="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09T00:35:08"/>
    <d v="2015-04-18T22:30:00"/>
    <x v="6"/>
    <x v="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3-26T21:38:16"/>
    <d v="2015-05-25T21:38:16"/>
    <x v="7"/>
    <x v="0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4-28T16:38:09"/>
    <d v="2015-05-28T16:38:09"/>
    <x v="6"/>
    <x v="0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2-13T17:04:53"/>
    <d v="2015-03-23T18:00:00"/>
    <x v="2"/>
    <x v="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0-20T16:35:03"/>
    <d v="2015-11-12T06:59:00"/>
    <x v="9"/>
    <x v="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6-23T22:31:45"/>
    <d v="2014-07-15T22:00:00"/>
    <x v="0"/>
    <x v="3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6-27T10:47:48"/>
    <d v="2016-07-17T10:47:48"/>
    <x v="0"/>
    <x v="2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7-13T02:09:15"/>
    <d v="2014-08-12T01:53:58"/>
    <x v="3"/>
    <x v="3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1-17T22:05:50"/>
    <d v="2015-12-17T22:05:50"/>
    <x v="4"/>
    <x v="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8-07T05:09:04"/>
    <d v="2014-09-06T05:09:04"/>
    <x v="10"/>
    <x v="3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6-03T17:02:44"/>
    <d v="2014-07-03T17:02:44"/>
    <x v="0"/>
    <x v="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6-03T19:32:32"/>
    <d v="2014-07-05T03:59:00"/>
    <x v="0"/>
    <x v="3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7-11T16:45:02"/>
    <d v="2014-08-10T16:45:02"/>
    <x v="3"/>
    <x v="3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09-08T09:20:39"/>
    <d v="2016-10-08T09:20:39"/>
    <x v="8"/>
    <x v="2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6-09T07:11:36"/>
    <d v="2015-07-05T22:59:00"/>
    <x v="0"/>
    <x v="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d v="2016-02-16T05:59:00"/>
    <x v="1"/>
    <x v="2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d v="2016-04-29T03:59:00"/>
    <x v="7"/>
    <x v="2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1-12T23:33:28"/>
    <d v="2015-02-10T07:59:00"/>
    <x v="1"/>
    <x v="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d v="2016-04-02T23:51:13"/>
    <x v="2"/>
    <x v="2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09-06T19:15:35"/>
    <d v="2016-10-16T21:00:00"/>
    <x v="8"/>
    <x v="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d v="2015-06-03T00:00:00"/>
    <x v="5"/>
    <x v="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d v="2014-07-26T04:59:00"/>
    <x v="0"/>
    <x v="3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d v="2016-04-15T20:48:27"/>
    <x v="7"/>
    <x v="2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d v="2014-06-11T19:33:18"/>
    <x v="5"/>
    <x v="3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d v="2014-12-01T20:25:15"/>
    <x v="4"/>
    <x v="3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d v="2014-05-19T05:00:00"/>
    <x v="6"/>
    <x v="3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d v="2015-08-26T02:35:53"/>
    <x v="0"/>
    <x v="0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d v="2014-05-05T12:36:26"/>
    <x v="6"/>
    <x v="3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d v="2015-08-10T23:00:00"/>
    <x v="0"/>
    <x v="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d v="2015-08-02T19:31:29"/>
    <x v="3"/>
    <x v="0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d v="2015-04-01T17:00:26"/>
    <x v="7"/>
    <x v="0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d v="2016-05-29T00:36:00"/>
    <x v="5"/>
    <x v="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d v="2014-07-30T18:38:02"/>
    <x v="0"/>
    <x v="3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d v="2014-07-03T04:00:45"/>
    <x v="5"/>
    <x v="3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d v="2015-03-01T04:59:00"/>
    <x v="2"/>
    <x v="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d v="2014-06-12T17:28:10"/>
    <x v="5"/>
    <x v="3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d v="2016-04-15T14:21:19"/>
    <x v="7"/>
    <x v="2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d v="2015-06-13T22:20:10"/>
    <x v="5"/>
    <x v="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d v="2016-05-18T00:00:00"/>
    <x v="5"/>
    <x v="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d v="2016-11-29T06:00:00"/>
    <x v="4"/>
    <x v="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d v="2016-11-15T02:08:00"/>
    <x v="9"/>
    <x v="2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d v="2015-04-09T19:00:55"/>
    <x v="7"/>
    <x v="0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d v="2015-04-09T04:00:00"/>
    <x v="7"/>
    <x v="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d v="2014-08-01T01:00:00"/>
    <x v="0"/>
    <x v="3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d v="2014-09-27T04:00:00"/>
    <x v="8"/>
    <x v="3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d v="2015-02-14T19:39:40"/>
    <x v="11"/>
    <x v="3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d v="2016-03-26T16:39:00"/>
    <x v="2"/>
    <x v="2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d v="2015-07-13T20:06:00"/>
    <x v="0"/>
    <x v="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d v="2014-09-08T21:11:25"/>
    <x v="10"/>
    <x v="3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d v="2016-07-24T23:00:00"/>
    <x v="0"/>
    <x v="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d v="2016-03-15T16:00:00"/>
    <x v="2"/>
    <x v="2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d v="2016-07-10T23:32:12"/>
    <x v="0"/>
    <x v="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d v="2016-08-02T10:03:00"/>
    <x v="0"/>
    <x v="2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d v="2016-05-27T00:54:35"/>
    <x v="6"/>
    <x v="2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d v="2015-07-11T03:59:00"/>
    <x v="0"/>
    <x v="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1-25T16:41:59"/>
    <d v="2015-12-23T16:18:00"/>
    <x v="4"/>
    <x v="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5-14T19:10:18"/>
    <d v="2015-06-15T19:10:18"/>
    <x v="5"/>
    <x v="0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0-23T16:00:23"/>
    <d v="2016-11-22T17:00:23"/>
    <x v="9"/>
    <x v="2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5-07T16:36:32"/>
    <d v="2014-07-06T16:36:32"/>
    <x v="5"/>
    <x v="3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6-15T10:43:42"/>
    <d v="2015-07-15T10:43:42"/>
    <x v="0"/>
    <x v="0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1-25T22:32:09"/>
    <d v="2014-12-16T22:32:09"/>
    <x v="4"/>
    <x v="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5-08T13:55:54"/>
    <d v="2015-06-07T13:55:54"/>
    <x v="5"/>
    <x v="0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7-16T10:28:10"/>
    <d v="2015-08-28T22:30:00"/>
    <x v="3"/>
    <x v="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6-11-15T00:42:36"/>
    <d v="2017-01-14T00:42:36"/>
    <x v="4"/>
    <x v="2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3-21T21:09:25"/>
    <d v="2015-04-20T21:09:25"/>
    <x v="7"/>
    <x v="0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7-11T17:20:48"/>
    <d v="2014-08-10T17:20:48"/>
    <x v="3"/>
    <x v="3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2-10T22:20:43"/>
    <d v="2016-03-11T22:20:43"/>
    <x v="2"/>
    <x v="2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4-12-09T17:41:23"/>
    <d v="2015-01-11T04:59:00"/>
    <x v="11"/>
    <x v="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4-12-02T16:13:36"/>
    <d v="2015-01-02T16:13:36"/>
    <x v="11"/>
    <x v="3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09-22T03:01:46"/>
    <d v="2015-10-22T03:01:46"/>
    <x v="8"/>
    <x v="0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2-03T23:19:28"/>
    <d v="2016-03-04T23:19:28"/>
    <x v="2"/>
    <x v="2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6-06T00:13:44"/>
    <d v="2016-07-31T07:00:00"/>
    <x v="0"/>
    <x v="2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7-29T21:17:20"/>
    <d v="2014-09-27T21:17:20"/>
    <x v="3"/>
    <x v="3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09T06:13:01"/>
    <d v="2014-06-29T06:13:01"/>
    <x v="0"/>
    <x v="3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3-27T21:48:59"/>
    <d v="2015-04-03T21:48:59"/>
    <x v="7"/>
    <x v="0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d v="2015-04-25T09:53:39"/>
    <x v="2"/>
    <x v="0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d v="2014-07-30T23:00:00"/>
    <x v="0"/>
    <x v="3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d v="2015-03-21T19:22:38"/>
    <x v="2"/>
    <x v="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d v="2016-05-31T11:00:00"/>
    <x v="6"/>
    <x v="2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d v="2015-06-01T03:59:00"/>
    <x v="6"/>
    <x v="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d v="2016-06-14T21:43:00"/>
    <x v="5"/>
    <x v="2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d v="2015-04-01T03:59:00"/>
    <x v="2"/>
    <x v="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d v="2015-08-20T23:00:00"/>
    <x v="3"/>
    <x v="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6-17T16:33:43"/>
    <d v="2014-07-17T16:33:43"/>
    <x v="0"/>
    <x v="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d v="2015-10-24T03:59:00"/>
    <x v="9"/>
    <x v="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d v="2015-03-12T19:13:02"/>
    <x v="2"/>
    <x v="0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d v="2015-07-17T21:02:00"/>
    <x v="0"/>
    <x v="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d v="2015-07-05T15:38:37"/>
    <x v="0"/>
    <x v="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d v="2016-01-04T04:20:07"/>
    <x v="11"/>
    <x v="0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d v="2016-01-19T22:59:00"/>
    <x v="4"/>
    <x v="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d v="2015-07-20T03:59:00"/>
    <x v="0"/>
    <x v="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d v="2016-08-01T13:41:00"/>
    <x v="3"/>
    <x v="2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d v="2015-06-17T01:40:14"/>
    <x v="5"/>
    <x v="0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d v="2015-05-07T10:09:54"/>
    <x v="6"/>
    <x v="0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d v="2015-03-27T00:00:00"/>
    <x v="1"/>
    <x v="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d v="2014-12-31T13:39:47"/>
    <x v="4"/>
    <x v="3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d v="2016-08-31T20:46:11"/>
    <x v="10"/>
    <x v="2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d v="2016-05-27T17:46:51"/>
    <x v="5"/>
    <x v="2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d v="2014-11-05T21:22:25"/>
    <x v="9"/>
    <x v="3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d v="2016-02-20T02:45:35"/>
    <x v="1"/>
    <x v="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d v="2014-12-01T19:09:00"/>
    <x v="4"/>
    <x v="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d v="2015-06-18T10:41:07"/>
    <x v="5"/>
    <x v="0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d v="2016-04-21T22:36:48"/>
    <x v="7"/>
    <x v="2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d v="2016-08-03T04:09:00"/>
    <x v="3"/>
    <x v="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d v="2015-07-03T18:22:38"/>
    <x v="5"/>
    <x v="0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4-22T17:03:29"/>
    <d v="2015-05-22T17:03:29"/>
    <x v="6"/>
    <x v="0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d v="2015-07-30T03:25:24"/>
    <x v="5"/>
    <x v="0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d v="2016-03-28T15:50:29"/>
    <x v="7"/>
    <x v="2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5-21T18:51:27"/>
    <d v="2014-07-20T18:51:27"/>
    <x v="5"/>
    <x v="3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4-11T11:50:52"/>
    <d v="2014-05-11T11:50:52"/>
    <x v="6"/>
    <x v="3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07T01:44:24"/>
    <d v="2014-06-01T01:44:24"/>
    <x v="5"/>
    <x v="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5-07T14:48:54"/>
    <d v="2014-06-03T06:59:00"/>
    <x v="5"/>
    <x v="3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09-01T15:02:54"/>
    <d v="2015-10-01T15:02:54"/>
    <x v="8"/>
    <x v="0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09-03T05:19:02"/>
    <d v="2014-10-04T06:59:00"/>
    <x v="8"/>
    <x v="3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6-04T05:23:11"/>
    <d v="2015-07-19T05:23:11"/>
    <x v="0"/>
    <x v="0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09-18T19:36:29"/>
    <d v="2015-10-18T19:36:29"/>
    <x v="8"/>
    <x v="0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5-12T18:24:44"/>
    <d v="2015-06-11T18:24:44"/>
    <x v="5"/>
    <x v="0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02T02:59:03"/>
    <d v="2015-01-01T02:59:03"/>
    <x v="11"/>
    <x v="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6-17T10:32:59"/>
    <d v="2015-07-17T10:32:59"/>
    <x v="0"/>
    <x v="0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02T04:34:36"/>
    <d v="2015-03-27T03:34:36"/>
    <x v="7"/>
    <x v="0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7-28T20:09:38"/>
    <d v="2014-09-01T20:09:38"/>
    <x v="3"/>
    <x v="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4-09T21:14:18"/>
    <d v="2015-05-09T21:14:18"/>
    <x v="6"/>
    <x v="0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2-24T23:17:51"/>
    <d v="2015-03-26T22:17:51"/>
    <x v="2"/>
    <x v="0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2-06T17:50:03"/>
    <d v="2015-03-08T16:50:03"/>
    <x v="2"/>
    <x v="0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7-09T17:41:30"/>
    <d v="2014-08-01T17:12:00"/>
    <x v="3"/>
    <x v="3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04T10:20:44"/>
    <d v="2015-05-22T21:00:00"/>
    <x v="5"/>
    <x v="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5-30T21:26:47"/>
    <d v="2014-06-25T21:00:00"/>
    <x v="5"/>
    <x v="3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7-13T15:51:50"/>
    <d v="2014-08-12T15:51:50"/>
    <x v="3"/>
    <x v="3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d v="2014-10-02T14:09:37"/>
    <d v="2014-11-12T21:47:00"/>
    <x v="9"/>
    <x v="3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8-29T06:15:56"/>
    <d v="2016-09-12T16:59:00"/>
    <x v="10"/>
    <x v="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09-06T15:11:45"/>
    <d v="2015-11-05T16:11:45"/>
    <x v="8"/>
    <x v="0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0-18T21:24:14"/>
    <d v="2015-11-17T22:24:14"/>
    <x v="9"/>
    <x v="0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7-21T15:38:18"/>
    <d v="2014-08-30T05:30:00"/>
    <x v="3"/>
    <x v="3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2-02T22:43:41"/>
    <d v="2016-03-23T03:29:00"/>
    <x v="2"/>
    <x v="2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5-19T19:32:19"/>
    <d v="2016-06-18T19:32:19"/>
    <x v="5"/>
    <x v="2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8-14T15:50:05"/>
    <d v="2014-09-08T15:50:05"/>
    <x v="10"/>
    <x v="3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2-12T17:23:12"/>
    <d v="2015-03-14T03:11:00"/>
    <x v="2"/>
    <x v="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6-03T04:07:58"/>
    <d v="2014-07-03T04:07:58"/>
    <x v="0"/>
    <x v="3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1-28T18:44:10"/>
    <d v="2017-03-29T17:44:10"/>
    <x v="1"/>
    <x v="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6-25T03:29:56"/>
    <d v="2015-08-14T03:29:56"/>
    <x v="0"/>
    <x v="0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09-08T16:42:15"/>
    <d v="2015-10-08T16:42:15"/>
    <x v="8"/>
    <x v="0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03T00:23:42"/>
    <d v="2015-01-24T01:00:00"/>
    <x v="1"/>
    <x v="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2T08:19:25"/>
    <d v="2016-09-03T10:00:00"/>
    <x v="8"/>
    <x v="2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1-03T14:58:48"/>
    <d v="2016-02-02T14:58:48"/>
    <x v="1"/>
    <x v="2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1-08T16:15:52"/>
    <d v="2016-12-08T16:15:52"/>
    <x v="4"/>
    <x v="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5-30T19:39:06"/>
    <d v="2015-06-30T03:59:00"/>
    <x v="5"/>
    <x v="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4-12-26T20:39:56"/>
    <d v="2015-01-25T20:39:56"/>
    <x v="11"/>
    <x v="3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6-25T19:33:40"/>
    <d v="2014-07-30T23:00:00"/>
    <x v="0"/>
    <x v="3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1-21T00:26:39"/>
    <d v="2017-02-20T00:26:39"/>
    <x v="1"/>
    <x v="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04T23:36:10"/>
    <d v="2016-01-31T23:03:00"/>
    <x v="1"/>
    <x v="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8-03T14:27:49"/>
    <d v="2014-09-02T14:27:49"/>
    <x v="10"/>
    <x v="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02T18:59:52"/>
    <d v="2015-03-27T17:59:52"/>
    <x v="7"/>
    <x v="0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4-09T22:49:51"/>
    <d v="2016-05-09T22:49:51"/>
    <x v="6"/>
    <x v="2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d v="2014-11-11T05:28:22"/>
    <d v="2014-12-11T05:28:22"/>
    <x v="4"/>
    <x v="3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3-16T20:35:29"/>
    <d v="2015-05-01T22:00:00"/>
    <x v="7"/>
    <x v="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1-27T13:05:58"/>
    <d v="2017-02-26T13:05:58"/>
    <x v="1"/>
    <x v="1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4-12-04T00:07:10"/>
    <d v="2015-01-04T23:26:00"/>
    <x v="11"/>
    <x v="3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6-16T18:12:24"/>
    <d v="2015-08-15T18:12:24"/>
    <x v="0"/>
    <x v="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2-21T03:10:44"/>
    <d v="2015-03-23T04:59:00"/>
    <x v="2"/>
    <x v="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16T15:39:17"/>
    <d v="2014-08-24T07:00:00"/>
    <x v="10"/>
    <x v="3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5-20T15:47:20"/>
    <d v="2014-07-01T06:00:00"/>
    <x v="5"/>
    <x v="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1-05T23:00:12"/>
    <d v="2016-12-06T04:59:00"/>
    <x v="4"/>
    <x v="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1-28T06:00:18"/>
    <d v="2015-02-28T06:00:18"/>
    <x v="1"/>
    <x v="0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03T04:36:18"/>
    <d v="2014-06-17T04:36:18"/>
    <x v="0"/>
    <x v="3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4-12-09T20:58:03"/>
    <d v="2015-01-08T20:58:03"/>
    <x v="11"/>
    <x v="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7-08T11:34:30"/>
    <d v="2015-08-17T16:00:00"/>
    <x v="3"/>
    <x v="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7-23T18:36:01"/>
    <d v="2014-08-12T18:36:01"/>
    <x v="3"/>
    <x v="3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5-12T02:13:11"/>
    <d v="2015-06-11T02:13:11"/>
    <x v="5"/>
    <x v="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1-09T19:49:59"/>
    <d v="2015-12-19T19:49:59"/>
    <x v="4"/>
    <x v="0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0-20T11:14:02"/>
    <d v="2016-11-14T12:14:02"/>
    <x v="9"/>
    <x v="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7-01T00:16:05"/>
    <d v="2015-08-14T19:38:00"/>
    <x v="3"/>
    <x v="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01T05:30:00"/>
    <d v="2015-04-15T05:04:00"/>
    <x v="6"/>
    <x v="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4-30T14:58:23"/>
    <d v="2015-06-11T23:00:00"/>
    <x v="6"/>
    <x v="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5-19T22:01:33"/>
    <d v="2015-06-26T13:25:00"/>
    <x v="5"/>
    <x v="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09-24T19:40:06"/>
    <d v="2014-10-26T20:08:00"/>
    <x v="8"/>
    <x v="3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14T03:14:56"/>
    <d v="2014-07-29T03:14:56"/>
    <x v="3"/>
    <x v="3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8-12T08:37:22"/>
    <d v="2014-09-11T08:37:22"/>
    <x v="10"/>
    <x v="3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8-08T18:09:57"/>
    <d v="2015-09-07T18:09:57"/>
    <x v="10"/>
    <x v="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0-27T19:29:37"/>
    <d v="2014-11-26T20:29:37"/>
    <x v="9"/>
    <x v="3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2-24T06:28:50"/>
    <d v="2015-04-25T04:35:00"/>
    <x v="2"/>
    <x v="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0-31T05:04:09"/>
    <d v="2015-11-30T06:04:09"/>
    <x v="9"/>
    <x v="0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4-20T19:39:16"/>
    <d v="2015-05-10T22:59:00"/>
    <x v="6"/>
    <x v="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5-02T23:38:29"/>
    <d v="2016-06-01T23:38:29"/>
    <x v="5"/>
    <x v="2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5-04T11:19:12"/>
    <d v="2016-06-03T11:19:12"/>
    <x v="5"/>
    <x v="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8-12T12:39:21"/>
    <d v="2014-09-11T12:39:21"/>
    <x v="10"/>
    <x v="3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7-23T15:57:03"/>
    <d v="2014-08-04T16:00:00"/>
    <x v="3"/>
    <x v="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5-12-20T16:26:13"/>
    <d v="2016-01-18T00:00:00"/>
    <x v="11"/>
    <x v="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0-14T09:17:40"/>
    <d v="2016-11-13T10:17:40"/>
    <x v="9"/>
    <x v="2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14T13:00:55"/>
    <d v="2014-10-26T18:00:00"/>
    <x v="9"/>
    <x v="3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1-16T18:26:50"/>
    <d v="2015-03-02T23:00:00"/>
    <x v="1"/>
    <x v="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3-12T23:31:11"/>
    <d v="2015-04-09T23:31:11"/>
    <x v="7"/>
    <x v="0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5-27T23:02:02"/>
    <d v="2014-06-26T23:02:02"/>
    <x v="5"/>
    <x v="3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6-30T20:53:59"/>
    <d v="2014-07-30T20:53:59"/>
    <x v="0"/>
    <x v="3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1-27T02:02:28"/>
    <d v="2014-12-27T02:02:28"/>
    <x v="4"/>
    <x v="3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7-10T06:25:04"/>
    <d v="2014-08-09T06:25:04"/>
    <x v="3"/>
    <x v="3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09-18T16:23:47"/>
    <d v="2015-10-16T04:59:00"/>
    <x v="8"/>
    <x v="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8-19T19:51:05"/>
    <d v="2016-09-18T19:51:05"/>
    <x v="10"/>
    <x v="2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04T08:07:48"/>
    <d v="2016-04-01T06:00:00"/>
    <x v="7"/>
    <x v="2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8-12T03:38:27"/>
    <d v="2015-09-06T03:38:27"/>
    <x v="10"/>
    <x v="0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2-15T04:02:44"/>
    <d v="2016-03-16T03:02:44"/>
    <x v="2"/>
    <x v="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6-17T23:14:22"/>
    <d v="2016-07-17T00:43:00"/>
    <x v="0"/>
    <x v="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08-17T16:07:19"/>
    <d v="2015-10-01T13:00:00"/>
    <x v="10"/>
    <x v="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08-05T15:45:46"/>
    <d v="2015-10-04T15:45:46"/>
    <x v="10"/>
    <x v="0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01T06:18:40"/>
    <d v="2016-12-01T07:18:40"/>
    <x v="4"/>
    <x v="2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6-13T15:09:20"/>
    <d v="2016-07-11T15:09:20"/>
    <x v="0"/>
    <x v="2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5-27T21:44:14"/>
    <d v="2015-06-27T21:44:14"/>
    <x v="5"/>
    <x v="0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3T09:36:19"/>
    <d v="2014-10-07T04:30:00"/>
    <x v="9"/>
    <x v="3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4-11-18T11:49:11"/>
    <d v="2015-01-02T11:49:11"/>
    <x v="4"/>
    <x v="3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0-28T14:05:37"/>
    <d v="2014-11-25T01:00:00"/>
    <x v="9"/>
    <x v="3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4-17T21:41:54"/>
    <d v="2015-06-16T21:41:54"/>
    <x v="6"/>
    <x v="0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0-02T18:41:08"/>
    <d v="2015-11-02T16:50:00"/>
    <x v="9"/>
    <x v="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7-28T15:54:35"/>
    <d v="2015-08-27T15:54:35"/>
    <x v="3"/>
    <x v="0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4-15T19:14:28"/>
    <d v="2015-05-15T19:14:28"/>
    <x v="6"/>
    <x v="0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1-27T20:00:22"/>
    <d v="2015-02-28T08:00:00"/>
    <x v="1"/>
    <x v="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09-02T03:25:44"/>
    <d v="2016-10-02T03:25:44"/>
    <x v="8"/>
    <x v="2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7-09T07:48:43"/>
    <d v="2014-09-07T07:48:43"/>
    <x v="3"/>
    <x v="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1-12T02:53:41"/>
    <d v="2015-02-11T02:53:41"/>
    <x v="1"/>
    <x v="0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3-10T16:51:20"/>
    <d v="2016-04-08T18:35:00"/>
    <x v="7"/>
    <x v="2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3-04T19:49:02"/>
    <d v="2016-05-03T18:49:02"/>
    <x v="7"/>
    <x v="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08-27T18:58:10"/>
    <d v="2015-10-26T18:58:10"/>
    <x v="10"/>
    <x v="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6-29T01:09:46"/>
    <d v="2016-07-29T23:29:00"/>
    <x v="0"/>
    <x v="2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5-15T15:37:44"/>
    <d v="2014-07-14T15:37:44"/>
    <x v="5"/>
    <x v="3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0-29T20:22:21"/>
    <d v="2015-11-28T21:22:21"/>
    <x v="9"/>
    <x v="0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3-28T22:22:07"/>
    <d v="2016-04-25T00:20:00"/>
    <x v="7"/>
    <x v="2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5-23T23:25:54"/>
    <d v="2016-07-08T23:25:54"/>
    <x v="5"/>
    <x v="2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6-26T22:48:32"/>
    <d v="2014-08-02T14:00:00"/>
    <x v="0"/>
    <x v="3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8-29T18:55:56"/>
    <d v="2014-09-28T18:55:56"/>
    <x v="10"/>
    <x v="3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5-12-04T20:17:36"/>
    <d v="2016-01-03T20:17:36"/>
    <x v="11"/>
    <x v="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4-16T21:23:30"/>
    <d v="2014-05-08T21:23:30"/>
    <x v="6"/>
    <x v="3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03T14:54:54"/>
    <d v="2015-11-28T14:54:54"/>
    <x v="4"/>
    <x v="0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0-19T03:41:57"/>
    <d v="2015-11-18T04:41:57"/>
    <x v="9"/>
    <x v="0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2-18T17:19:46"/>
    <d v="2015-04-19T16:19:46"/>
    <x v="2"/>
    <x v="0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2-14T05:39:40"/>
    <d v="2016-04-14T04:39:40"/>
    <x v="2"/>
    <x v="2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6-11T17:04:38"/>
    <d v="2014-07-24T02:59:00"/>
    <x v="0"/>
    <x v="3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2-04T06:58:27"/>
    <d v="2017-03-06T06:58:27"/>
    <x v="2"/>
    <x v="1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3-23T19:34:33"/>
    <d v="2016-05-22T19:34:33"/>
    <x v="7"/>
    <x v="2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19T20:30:46"/>
    <d v="2016-08-29T03:55:00"/>
    <x v="10"/>
    <x v="2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3-18T20:43:31"/>
    <d v="2016-04-17T20:43:31"/>
    <x v="7"/>
    <x v="2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6-21T12:52:06"/>
    <d v="2014-07-21T12:52:06"/>
    <x v="0"/>
    <x v="3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4-12-08T01:37:14"/>
    <d v="2015-02-06T01:37:14"/>
    <x v="11"/>
    <x v="3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4-09T16:25:10"/>
    <d v="2016-05-09T04:00:00"/>
    <x v="6"/>
    <x v="2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5-03T13:07:28"/>
    <d v="2016-06-02T13:07:28"/>
    <x v="5"/>
    <x v="2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6-13T20:48:18"/>
    <d v="2016-07-13T20:48:18"/>
    <x v="0"/>
    <x v="2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10T20:36:01"/>
    <d v="2014-08-01T07:00:00"/>
    <x v="3"/>
    <x v="3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6-22T18:55:32"/>
    <d v="2016-07-22T18:55:32"/>
    <x v="0"/>
    <x v="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4-12-02T15:25:53"/>
    <d v="2015-01-31T15:25:53"/>
    <x v="11"/>
    <x v="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06T21:40:57"/>
    <d v="2015-03-29T20:00:00"/>
    <x v="7"/>
    <x v="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6-05T14:22:27"/>
    <d v="2014-07-05T14:22:27"/>
    <x v="0"/>
    <x v="3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5-18T04:19:09"/>
    <d v="2016-07-17T04:19:09"/>
    <x v="5"/>
    <x v="2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5-08T19:26:20"/>
    <d v="2015-07-07T19:26:20"/>
    <x v="5"/>
    <x v="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4-18T20:52:36"/>
    <d v="2014-05-20T06:59:00"/>
    <x v="6"/>
    <x v="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0-08T23:07:24"/>
    <d v="2014-11-08T00:00:00"/>
    <x v="9"/>
    <x v="3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1-30T16:58:40"/>
    <d v="2016-02-20T21:05:00"/>
    <x v="1"/>
    <x v="2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4-07T13:09:54"/>
    <d v="2016-05-06T13:04:00"/>
    <x v="6"/>
    <x v="2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06T22:11:30"/>
    <d v="2014-05-16T22:11:30"/>
    <x v="5"/>
    <x v="3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14T01:56:53"/>
    <d v="2015-08-29T01:56:53"/>
    <x v="10"/>
    <x v="0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0-09T17:59:41"/>
    <d v="2015-11-08T18:59:41"/>
    <x v="9"/>
    <x v="0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2-01T16:08:13"/>
    <d v="2016-03-02T16:08:13"/>
    <x v="2"/>
    <x v="2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01T15:28:02"/>
    <d v="2015-05-31T15:28:02"/>
    <x v="5"/>
    <x v="0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0-12T22:34:19"/>
    <d v="2015-12-11T23:34:19"/>
    <x v="9"/>
    <x v="0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4-13T20:45:12"/>
    <d v="2015-05-13T20:45:12"/>
    <x v="6"/>
    <x v="0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6-19T09:21:30"/>
    <d v="2014-07-19T09:21:30"/>
    <x v="0"/>
    <x v="3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1-15T16:24:37"/>
    <d v="2015-02-14T11:27:00"/>
    <x v="1"/>
    <x v="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07T06:24:24"/>
    <d v="2014-11-20T16:04:00"/>
    <x v="4"/>
    <x v="3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3-06T09:23:41"/>
    <d v="2015-04-05T08:23:41"/>
    <x v="7"/>
    <x v="0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2-26T23:07:06"/>
    <d v="2015-03-28T22:07:06"/>
    <x v="2"/>
    <x v="0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7-22T19:53:18"/>
    <d v="2014-08-31T19:51:49"/>
    <x v="3"/>
    <x v="3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d v="2016-03-08T15:29:18"/>
    <d v="2016-05-07T14:29:18"/>
    <x v="7"/>
    <x v="2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2-09T23:08:28"/>
    <d v="2017-03-01T19:00:00"/>
    <x v="2"/>
    <x v="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8-28T01:02:41"/>
    <d v="2014-09-27T01:02:41"/>
    <x v="10"/>
    <x v="3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1-16T14:05:47"/>
    <d v="2015-02-15T14:05:47"/>
    <x v="1"/>
    <x v="0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09-08T03:54:17"/>
    <d v="2014-10-08T03:54:17"/>
    <x v="8"/>
    <x v="3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08-21T19:23:05"/>
    <d v="2014-10-20T19:23:05"/>
    <x v="10"/>
    <x v="3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1-22T18:33:07"/>
    <d v="2016-02-16T18:33:07"/>
    <x v="1"/>
    <x v="2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7-28T18:33:01"/>
    <d v="2014-08-26T16:28:00"/>
    <x v="3"/>
    <x v="3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6-22T23:08:27"/>
    <d v="2015-07-22T23:08:27"/>
    <x v="0"/>
    <x v="0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7-31T16:49:20"/>
    <d v="2014-09-09T16:49:20"/>
    <x v="3"/>
    <x v="3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09T18:29:26"/>
    <d v="2014-10-26T18:29:26"/>
    <x v="9"/>
    <x v="3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4-12-29T13:04:38"/>
    <d v="2015-01-28T13:04:38"/>
    <x v="11"/>
    <x v="3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4-02T13:04:09"/>
    <d v="2015-05-02T13:04:09"/>
    <x v="6"/>
    <x v="0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1-17T07:13:43"/>
    <d v="2015-02-16T07:13:43"/>
    <x v="1"/>
    <x v="0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2-19T05:54:29"/>
    <d v="2016-03-05T05:54:29"/>
    <x v="2"/>
    <x v="2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6-19T18:44:23"/>
    <d v="2015-07-19T18:44:23"/>
    <x v="0"/>
    <x v="0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8-18T20:56:40"/>
    <d v="2014-09-17T20:56:40"/>
    <x v="10"/>
    <x v="3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8-05T16:07:54"/>
    <d v="2014-09-04T16:07:54"/>
    <x v="10"/>
    <x v="3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09-07T21:51:48"/>
    <d v="2016-10-07T21:51:48"/>
    <x v="8"/>
    <x v="2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2-17T16:13:16"/>
    <d v="2016-04-15T16:28:00"/>
    <x v="2"/>
    <x v="2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2-22T04:34:59"/>
    <d v="2015-03-24T03:34:59"/>
    <x v="2"/>
    <x v="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08-27T21:52:38"/>
    <d v="2014-10-26T21:52:38"/>
    <x v="10"/>
    <x v="3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4-12-17T14:01:07"/>
    <d v="2015-02-01T02:54:00"/>
    <x v="11"/>
    <x v="3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2-08T23:59:23"/>
    <d v="2016-03-24T22:59:23"/>
    <x v="2"/>
    <x v="2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01T16:04:57"/>
    <d v="2015-08-31T16:04:57"/>
    <x v="10"/>
    <x v="0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5-27T05:42:16"/>
    <d v="2015-07-26T05:42:16"/>
    <x v="5"/>
    <x v="0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0-05T15:43:59"/>
    <d v="2015-12-04T16:43:59"/>
    <x v="9"/>
    <x v="0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02T23:18:01"/>
    <d v="2017-02-23T01:00:00"/>
    <x v="2"/>
    <x v="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5-06T22:31:40"/>
    <d v="2014-06-05T22:31:40"/>
    <x v="5"/>
    <x v="3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1-14T00:36:10"/>
    <d v="2015-12-14T00:36:10"/>
    <x v="4"/>
    <x v="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1-05T15:43:19"/>
    <d v="2016-02-03T18:49:00"/>
    <x v="1"/>
    <x v="2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0-29T14:02:44"/>
    <d v="2014-12-18T15:02:44"/>
    <x v="9"/>
    <x v="3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0-16T19:25:16"/>
    <d v="2015-12-15T20:25:16"/>
    <x v="9"/>
    <x v="0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09-01T06:27:04"/>
    <d v="2016-10-02T09:00:00"/>
    <x v="8"/>
    <x v="2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3-04T22:44:10"/>
    <d v="2015-04-03T21:44:10"/>
    <x v="7"/>
    <x v="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09-21T21:11:27"/>
    <d v="2014-10-21T21:11:27"/>
    <x v="8"/>
    <x v="3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6-14T22:29:24"/>
    <d v="2014-07-01T22:30:00"/>
    <x v="0"/>
    <x v="3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07T01:41:55"/>
    <d v="2016-05-24T14:25:00"/>
    <x v="5"/>
    <x v="2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08-18T19:10:10"/>
    <d v="2014-10-17T19:10:10"/>
    <x v="10"/>
    <x v="3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0-28T16:06:07"/>
    <d v="2015-12-01T05:59:00"/>
    <x v="9"/>
    <x v="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5-20T05:33:24"/>
    <d v="2015-07-18T03:00:00"/>
    <x v="5"/>
    <x v="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7-08T11:22:34"/>
    <d v="2016-09-06T11:22:34"/>
    <x v="3"/>
    <x v="2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4-12-22T02:01:04"/>
    <d v="2015-01-20T19:16:00"/>
    <x v="11"/>
    <x v="3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05T22:58:45"/>
    <d v="2014-11-20T22:58:45"/>
    <x v="4"/>
    <x v="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3-11T05:16:22"/>
    <d v="2015-04-10T05:00:00"/>
    <x v="7"/>
    <x v="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7-22T04:49:49"/>
    <d v="2014-08-21T04:49:49"/>
    <x v="3"/>
    <x v="3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09-22T15:36:50"/>
    <d v="2014-10-22T15:36:50"/>
    <x v="8"/>
    <x v="3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4-12-18T00:32:23"/>
    <d v="2015-01-11T01:00:00"/>
    <x v="11"/>
    <x v="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3-07T12:13:07"/>
    <d v="2016-04-11T11:13:07"/>
    <x v="7"/>
    <x v="2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6-14T23:00:15"/>
    <d v="2015-07-14T23:00:15"/>
    <x v="0"/>
    <x v="0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09-23T15:16:31"/>
    <d v="2014-10-23T15:16:31"/>
    <x v="8"/>
    <x v="3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2T19:26:37"/>
    <d v="2014-05-09T06:53:00"/>
    <x v="5"/>
    <x v="3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08-14T21:05:16"/>
    <d v="2014-10-13T21:05:16"/>
    <x v="10"/>
    <x v="3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0-16T16:33:48"/>
    <d v="2014-11-15T20:00:00"/>
    <x v="9"/>
    <x v="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8-31T20:11:25"/>
    <d v="2016-10-01T04:00:00"/>
    <x v="10"/>
    <x v="2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5-20T15:33:51"/>
    <d v="2014-06-19T15:33:51"/>
    <x v="5"/>
    <x v="3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6-13T22:23:59"/>
    <d v="2016-07-03T19:59:00"/>
    <x v="0"/>
    <x v="2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02T23:14:40"/>
    <d v="2015-11-25T23:00:00"/>
    <x v="4"/>
    <x v="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17T01:27:24"/>
    <d v="2016-04-01T03:59:00"/>
    <x v="7"/>
    <x v="2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8-15T15:22:32"/>
    <d v="2014-09-16T03:00:00"/>
    <x v="10"/>
    <x v="3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5-20T16:40:56"/>
    <d v="2014-06-23T16:00:00"/>
    <x v="5"/>
    <x v="3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2-21T03:23:43"/>
    <d v="2016-04-21T02:23:43"/>
    <x v="2"/>
    <x v="2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6-02T17:44:28"/>
    <d v="2016-07-02T17:44:28"/>
    <x v="0"/>
    <x v="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5-28T16:21:24"/>
    <d v="2014-06-27T16:21:24"/>
    <x v="5"/>
    <x v="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3-30T14:07:06"/>
    <d v="2015-04-29T14:07:06"/>
    <x v="7"/>
    <x v="0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7-13T22:50:11"/>
    <d v="2014-08-12T22:50:11"/>
    <x v="3"/>
    <x v="3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4-19T00:56:28"/>
    <d v="2016-05-19T00:56:28"/>
    <x v="6"/>
    <x v="2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8-19T02:49:10"/>
    <d v="2015-09-28T02:49:10"/>
    <x v="10"/>
    <x v="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6-12-14T23:07:35"/>
    <d v="2017-01-13T23:05:00"/>
    <x v="11"/>
    <x v="2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1-18T15:52:36"/>
    <d v="2015-02-28T12:00:00"/>
    <x v="1"/>
    <x v="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1-27T16:00:20"/>
    <d v="2015-03-01T03:00:00"/>
    <x v="1"/>
    <x v="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1-26T19:18:51"/>
    <d v="2016-12-26T19:18:51"/>
    <x v="4"/>
    <x v="2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6-22T18:35:11"/>
    <d v="2014-08-21T18:35:11"/>
    <x v="0"/>
    <x v="3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3-15T08:17:06"/>
    <d v="2015-05-09T04:00:00"/>
    <x v="7"/>
    <x v="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0-06T13:16:15"/>
    <d v="2015-11-05T14:16:15"/>
    <x v="9"/>
    <x v="0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5-20T01:06:09"/>
    <d v="2014-06-30T17:28:00"/>
    <x v="5"/>
    <x v="3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09-23T19:05:49"/>
    <d v="2014-10-21T19:51:00"/>
    <x v="8"/>
    <x v="3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1-21T17:03:14"/>
    <d v="2016-12-21T17:03:14"/>
    <x v="4"/>
    <x v="2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6-12-28T18:54:02"/>
    <d v="2017-01-27T18:54:02"/>
    <x v="11"/>
    <x v="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5-20T22:32:01"/>
    <d v="2016-06-19T22:32:01"/>
    <x v="5"/>
    <x v="2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5-21T16:45:16"/>
    <d v="2016-06-14T18:54:00"/>
    <x v="5"/>
    <x v="2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2-06T13:57:05"/>
    <d v="2015-03-08T12:57:05"/>
    <x v="2"/>
    <x v="0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0-30T04:32:33"/>
    <d v="2015-11-14T23:00:00"/>
    <x v="9"/>
    <x v="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5-12-15T18:16:56"/>
    <d v="2016-01-14T18:16:56"/>
    <x v="11"/>
    <x v="0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09-09T10:28:26"/>
    <d v="2016-10-09T10:28:26"/>
    <x v="8"/>
    <x v="2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2-23T14:29:35"/>
    <d v="2015-03-24T03:59:00"/>
    <x v="2"/>
    <x v="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0-27T22:34:59"/>
    <d v="2015-11-21T04:00:00"/>
    <x v="9"/>
    <x v="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6-17T17:49:46"/>
    <d v="2016-07-17T17:49:46"/>
    <x v="0"/>
    <x v="2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4-12-17T14:42:04"/>
    <d v="2015-01-16T10:26:00"/>
    <x v="11"/>
    <x v="3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4-28T17:34:48"/>
    <d v="2015-05-31T17:35:00"/>
    <x v="6"/>
    <x v="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7-24T16:08:57"/>
    <d v="2015-08-07T15:00:00"/>
    <x v="3"/>
    <x v="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4-12-17T12:09:11"/>
    <d v="2015-01-16T12:09:11"/>
    <x v="11"/>
    <x v="3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2-04T04:40:47"/>
    <d v="2015-04-05T03:40:47"/>
    <x v="2"/>
    <x v="0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6-23T19:34:53"/>
    <d v="2015-08-22T19:34:53"/>
    <x v="0"/>
    <x v="0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09-08T02:05:00"/>
    <d v="2014-10-22T04:59:00"/>
    <x v="8"/>
    <x v="3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1-19T00:45:50"/>
    <d v="2016-12-19T00:45:50"/>
    <x v="4"/>
    <x v="2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1-15T12:43:39"/>
    <d v="2017-02-28T08:51:00"/>
    <x v="1"/>
    <x v="1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5-12-06T19:47:17"/>
    <d v="2016-01-31T23:55:00"/>
    <x v="11"/>
    <x v="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5-05T17:19:57"/>
    <d v="2016-06-04T17:19:57"/>
    <x v="5"/>
    <x v="2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7-19T20:24:33"/>
    <d v="2016-09-02T20:24:33"/>
    <x v="3"/>
    <x v="2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15T02:59:50"/>
    <d v="2014-10-25T02:59:50"/>
    <x v="9"/>
    <x v="3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6-12-26T21:41:22"/>
    <d v="2017-01-25T21:41:22"/>
    <x v="11"/>
    <x v="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4-15T20:21:13"/>
    <d v="2016-05-15T20:21:13"/>
    <x v="6"/>
    <x v="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7-03T19:59:26"/>
    <d v="2015-08-26T18:32:00"/>
    <x v="3"/>
    <x v="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09-27T06:40:34"/>
    <d v="2016-10-27T06:40:34"/>
    <x v="8"/>
    <x v="2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1-23T00:15:09"/>
    <d v="2016-12-26T00:15:09"/>
    <x v="4"/>
    <x v="2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2-18T01:11:06"/>
    <d v="2015-04-02T01:00:00"/>
    <x v="2"/>
    <x v="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01T22:00:01"/>
    <d v="2014-09-24T22:00:01"/>
    <x v="8"/>
    <x v="3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2-01T00:45:37"/>
    <d v="2017-03-03T05:00:00"/>
    <x v="2"/>
    <x v="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0-30T12:56:44"/>
    <d v="2015-11-29T13:56:44"/>
    <x v="9"/>
    <x v="0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5-22T15:02:31"/>
    <d v="2016-07-21T15:02:31"/>
    <x v="5"/>
    <x v="2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1-25T03:15:40"/>
    <d v="2015-02-24T03:15:40"/>
    <x v="1"/>
    <x v="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1-31T22:43:06"/>
    <d v="2016-02-28T00:00:00"/>
    <x v="1"/>
    <x v="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5-12-20T13:45:23"/>
    <d v="2016-01-08T06:34:00"/>
    <x v="11"/>
    <x v="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6E3E-637C-4198-8BBC-8524224F3D92}" name="PivotTable7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numFmtId="171" showAll="0"/>
    <pivotField numFmtId="171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53D50-9546-4A12-AB15-BEC8D56EDA99}" name="PivotTable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Total" baseField="0" baseItem="0" numFmtId="1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58BF0-60A1-4082-90CC-FE74A33EF5D4}" name="PivotTable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5B867-672F-4D28-9A6F-FDC7B36ECF47}" name="PivotTable8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5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6" hier="-1"/>
  </pageFields>
  <dataFields count="1">
    <dataField name="Percent of Data" fld="5" subtotal="count" showDataAs="percentOfTotal" baseField="0" baseItem="0" numFmtId="10"/>
  </dataFields>
  <formats count="6">
    <format dxfId="38">
      <pivotArea collapsedLevelsAreSubtotals="1" fieldPosition="0">
        <references count="1">
          <reference field="6" count="1">
            <x v="9"/>
          </reference>
        </references>
      </pivotArea>
    </format>
    <format dxfId="37">
      <pivotArea dataOnly="0" labelOnly="1" fieldPosition="0">
        <references count="1">
          <reference field="6" count="1">
            <x v="9"/>
          </reference>
        </references>
      </pivotArea>
    </format>
    <format dxfId="36">
      <pivotArea collapsedLevelsAreSubtotals="1" fieldPosition="0">
        <references count="1">
          <reference field="6" count="1">
            <x v="9"/>
          </reference>
        </references>
      </pivotArea>
    </format>
    <format dxfId="35">
      <pivotArea dataOnly="0" labelOnly="1" fieldPosition="0">
        <references count="1">
          <reference field="6" count="1">
            <x v="9"/>
          </reference>
        </references>
      </pivotArea>
    </format>
    <format dxfId="34">
      <pivotArea dataOnly="0" fieldPosition="0">
        <references count="1">
          <reference field="6" count="1">
            <x v="20"/>
          </reference>
        </references>
      </pivotArea>
    </format>
    <format dxfId="33">
      <pivotArea dataOnly="0" fieldPosition="0">
        <references count="1">
          <reference field="6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7FFE-77E0-4518-BCD1-B95FC952C4F0}">
  <sheetPr codeName="Sheet1"/>
  <dimension ref="A1:E18"/>
  <sheetViews>
    <sheetView workbookViewId="0">
      <selection activeCell="K32" sqref="K32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9" t="s">
        <v>8308</v>
      </c>
      <c r="B1" t="s">
        <v>8323</v>
      </c>
    </row>
    <row r="2" spans="1:5">
      <c r="A2" s="9" t="s">
        <v>8379</v>
      </c>
      <c r="B2" t="s">
        <v>8323</v>
      </c>
    </row>
    <row r="4" spans="1:5">
      <c r="A4" s="9" t="s">
        <v>8322</v>
      </c>
      <c r="B4" s="9" t="s">
        <v>8321</v>
      </c>
    </row>
    <row r="5" spans="1: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>
      <c r="A6" s="10" t="s">
        <v>8367</v>
      </c>
      <c r="B6" s="11">
        <v>34</v>
      </c>
      <c r="C6" s="11">
        <v>149</v>
      </c>
      <c r="D6" s="11">
        <v>182</v>
      </c>
      <c r="E6" s="11">
        <v>365</v>
      </c>
    </row>
    <row r="7" spans="1:5">
      <c r="A7" s="10" t="s">
        <v>8368</v>
      </c>
      <c r="B7" s="11">
        <v>27</v>
      </c>
      <c r="C7" s="11">
        <v>106</v>
      </c>
      <c r="D7" s="11">
        <v>202</v>
      </c>
      <c r="E7" s="11">
        <v>335</v>
      </c>
    </row>
    <row r="8" spans="1:5">
      <c r="A8" s="10" t="s">
        <v>8369</v>
      </c>
      <c r="B8" s="11">
        <v>28</v>
      </c>
      <c r="C8" s="11">
        <v>108</v>
      </c>
      <c r="D8" s="11">
        <v>180</v>
      </c>
      <c r="E8" s="11">
        <v>316</v>
      </c>
    </row>
    <row r="9" spans="1:5">
      <c r="A9" s="10" t="s">
        <v>8370</v>
      </c>
      <c r="B9" s="11">
        <v>27</v>
      </c>
      <c r="C9" s="11">
        <v>102</v>
      </c>
      <c r="D9" s="11">
        <v>192</v>
      </c>
      <c r="E9" s="11">
        <v>321</v>
      </c>
    </row>
    <row r="10" spans="1:5">
      <c r="A10" s="10" t="s">
        <v>8371</v>
      </c>
      <c r="B10" s="11">
        <v>26</v>
      </c>
      <c r="C10" s="11">
        <v>126</v>
      </c>
      <c r="D10" s="11">
        <v>234</v>
      </c>
      <c r="E10" s="11">
        <v>386</v>
      </c>
    </row>
    <row r="11" spans="1:5">
      <c r="A11" s="10" t="s">
        <v>8372</v>
      </c>
      <c r="B11" s="11">
        <v>27</v>
      </c>
      <c r="C11" s="11">
        <v>147</v>
      </c>
      <c r="D11" s="11">
        <v>211</v>
      </c>
      <c r="E11" s="11">
        <v>385</v>
      </c>
    </row>
    <row r="12" spans="1:5">
      <c r="A12" s="10" t="s">
        <v>8373</v>
      </c>
      <c r="B12" s="11">
        <v>43</v>
      </c>
      <c r="C12" s="11">
        <v>150</v>
      </c>
      <c r="D12" s="11">
        <v>194</v>
      </c>
      <c r="E12" s="11">
        <v>387</v>
      </c>
    </row>
    <row r="13" spans="1:5">
      <c r="A13" s="10" t="s">
        <v>8374</v>
      </c>
      <c r="B13" s="11">
        <v>33</v>
      </c>
      <c r="C13" s="11">
        <v>134</v>
      </c>
      <c r="D13" s="11">
        <v>166</v>
      </c>
      <c r="E13" s="11">
        <v>333</v>
      </c>
    </row>
    <row r="14" spans="1:5">
      <c r="A14" s="10" t="s">
        <v>8375</v>
      </c>
      <c r="B14" s="11">
        <v>24</v>
      </c>
      <c r="C14" s="11">
        <v>127</v>
      </c>
      <c r="D14" s="11">
        <v>147</v>
      </c>
      <c r="E14" s="11">
        <v>298</v>
      </c>
    </row>
    <row r="15" spans="1:5">
      <c r="A15" s="10" t="s">
        <v>8376</v>
      </c>
      <c r="B15" s="11">
        <v>20</v>
      </c>
      <c r="C15" s="11">
        <v>149</v>
      </c>
      <c r="D15" s="11">
        <v>183</v>
      </c>
      <c r="E15" s="11">
        <v>352</v>
      </c>
    </row>
    <row r="16" spans="1:5">
      <c r="A16" s="10" t="s">
        <v>8377</v>
      </c>
      <c r="B16" s="11">
        <v>37</v>
      </c>
      <c r="C16" s="11">
        <v>114</v>
      </c>
      <c r="D16" s="11">
        <v>183</v>
      </c>
      <c r="E16" s="11">
        <v>334</v>
      </c>
    </row>
    <row r="17" spans="1:5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>
      <c r="A18" s="10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27443-1DB9-45DB-A55C-887E4CCB59CC}">
  <sheetPr codeName="Sheet2"/>
  <dimension ref="A1:V4115"/>
  <sheetViews>
    <sheetView topLeftCell="N1" zoomScale="80" zoomScaleNormal="80" workbookViewId="0">
      <selection activeCell="L7" sqref="L7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2" width="23.6328125" style="15" customWidth="1"/>
    <col min="13" max="13" width="23.6328125" style="5" customWidth="1"/>
    <col min="14" max="14" width="23.6328125" style="11" customWidth="1"/>
    <col min="15" max="15" width="15.453125" customWidth="1"/>
    <col min="16" max="16" width="24.54296875" customWidth="1"/>
    <col min="17" max="17" width="36.453125" customWidth="1"/>
    <col min="18" max="18" width="30.6328125" customWidth="1"/>
    <col min="19" max="19" width="18.08984375" style="7" customWidth="1"/>
    <col min="20" max="20" width="17.81640625" customWidth="1"/>
    <col min="21" max="21" width="18.54296875" customWidth="1"/>
    <col min="22" max="22" width="16.7265625" customWidth="1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4" t="s">
        <v>8365</v>
      </c>
      <c r="L1" s="14" t="s">
        <v>8380</v>
      </c>
      <c r="M1" s="12" t="s">
        <v>8366</v>
      </c>
      <c r="N1" s="16" t="s">
        <v>8379</v>
      </c>
      <c r="O1" s="1" t="s">
        <v>8261</v>
      </c>
      <c r="P1" s="1" t="s">
        <v>8262</v>
      </c>
      <c r="Q1" s="1" t="s">
        <v>8263</v>
      </c>
      <c r="R1" s="1" t="s">
        <v>8264</v>
      </c>
      <c r="S1" s="6" t="s">
        <v>8306</v>
      </c>
      <c r="T1" s="1" t="s">
        <v>8307</v>
      </c>
      <c r="U1" s="1" t="s">
        <v>8308</v>
      </c>
      <c r="V1" s="1" t="s">
        <v>8309</v>
      </c>
    </row>
    <row r="2" spans="1:22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5">
        <f>(((J2/60)/60)/24+DATE(1970,1,1))</f>
        <v>42177.007071759261</v>
      </c>
      <c r="L2" s="15">
        <f>(((I2/60)/60)/24+DATE(1970,1,1))</f>
        <v>42208.125</v>
      </c>
      <c r="M2" s="13" t="str">
        <f>TEXT(K2,"mmm")</f>
        <v>Jun</v>
      </c>
      <c r="N2" s="11">
        <f>YEAR(K2)</f>
        <v>2015</v>
      </c>
      <c r="O2" t="b">
        <v>0</v>
      </c>
      <c r="P2">
        <v>182</v>
      </c>
      <c r="Q2" t="b">
        <v>1</v>
      </c>
      <c r="R2" t="s">
        <v>8265</v>
      </c>
      <c r="S2" s="7">
        <f>E2/D2</f>
        <v>1.3685882352941177</v>
      </c>
      <c r="T2" s="8">
        <f>E2/P2</f>
        <v>63.917582417582416</v>
      </c>
      <c r="U2" t="str">
        <f>LEFT(R2,(FIND("/",R2,1)-1))</f>
        <v>film &amp; video</v>
      </c>
      <c r="V2" t="str">
        <f>MID(R2,FIND("/",R2)+1,256)</f>
        <v>television</v>
      </c>
    </row>
    <row r="3" spans="1:22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5">
        <f t="shared" ref="K3:K66" si="0">(((J3/60)/60)/24+DATE(1970,1,1))</f>
        <v>42766.600497685184</v>
      </c>
      <c r="L3" s="15">
        <f t="shared" ref="L3:L66" si="1">(((I3/60)/60)/24+DATE(1970,1,1))</f>
        <v>42796.600497685184</v>
      </c>
      <c r="M3" s="13" t="str">
        <f t="shared" ref="M3:M66" si="2">TEXT(K3,"mmm")</f>
        <v>Jan</v>
      </c>
      <c r="N3" s="11">
        <f t="shared" ref="N3:N66" si="3">YEAR(K3)</f>
        <v>2017</v>
      </c>
      <c r="O3" t="b">
        <v>0</v>
      </c>
      <c r="P3">
        <v>79</v>
      </c>
      <c r="Q3" t="b">
        <v>1</v>
      </c>
      <c r="R3" t="s">
        <v>8265</v>
      </c>
      <c r="S3" s="7">
        <f>E3/D3</f>
        <v>1.4260827250608272</v>
      </c>
      <c r="T3" s="8">
        <f>E3/P3</f>
        <v>185.48101265822785</v>
      </c>
      <c r="U3" t="str">
        <f t="shared" ref="U3:U66" si="4">LEFT(R3,(FIND("/",R3,1)-1))</f>
        <v>film &amp; video</v>
      </c>
      <c r="V3" t="str">
        <f t="shared" ref="V3:V66" si="5">MID(R3,FIND("/",R3)+1,256)</f>
        <v>television</v>
      </c>
    </row>
    <row r="4" spans="1:22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5">
        <f t="shared" si="0"/>
        <v>42405.702349537038</v>
      </c>
      <c r="L4" s="15">
        <f t="shared" si="1"/>
        <v>42415.702349537038</v>
      </c>
      <c r="M4" s="13" t="str">
        <f t="shared" si="2"/>
        <v>Feb</v>
      </c>
      <c r="N4" s="11">
        <f t="shared" si="3"/>
        <v>2016</v>
      </c>
      <c r="O4" t="b">
        <v>0</v>
      </c>
      <c r="P4">
        <v>35</v>
      </c>
      <c r="Q4" t="b">
        <v>1</v>
      </c>
      <c r="R4" t="s">
        <v>8265</v>
      </c>
      <c r="S4" s="7">
        <f>E4/D4</f>
        <v>1.05</v>
      </c>
      <c r="T4" s="8">
        <f>E4/P4</f>
        <v>15</v>
      </c>
      <c r="U4" t="str">
        <f t="shared" si="4"/>
        <v>film &amp; video</v>
      </c>
      <c r="V4" t="str">
        <f t="shared" si="5"/>
        <v>television</v>
      </c>
    </row>
    <row r="5" spans="1:22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5">
        <f t="shared" si="0"/>
        <v>41828.515127314815</v>
      </c>
      <c r="L5" s="15">
        <f t="shared" si="1"/>
        <v>41858.515127314815</v>
      </c>
      <c r="M5" s="13" t="str">
        <f t="shared" si="2"/>
        <v>Jul</v>
      </c>
      <c r="N5" s="11">
        <f t="shared" si="3"/>
        <v>2014</v>
      </c>
      <c r="O5" t="b">
        <v>0</v>
      </c>
      <c r="P5">
        <v>150</v>
      </c>
      <c r="Q5" t="b">
        <v>1</v>
      </c>
      <c r="R5" t="s">
        <v>8265</v>
      </c>
      <c r="S5" s="7">
        <f>E5/D5</f>
        <v>1.0389999999999999</v>
      </c>
      <c r="T5" s="8">
        <f>E5/P5</f>
        <v>69.266666666666666</v>
      </c>
      <c r="U5" t="str">
        <f t="shared" si="4"/>
        <v>film &amp; video</v>
      </c>
      <c r="V5" t="str">
        <f t="shared" si="5"/>
        <v>television</v>
      </c>
    </row>
    <row r="6" spans="1:22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5">
        <f t="shared" si="0"/>
        <v>42327.834247685183</v>
      </c>
      <c r="L6" s="15">
        <f t="shared" si="1"/>
        <v>42357.834247685183</v>
      </c>
      <c r="M6" s="13" t="str">
        <f t="shared" si="2"/>
        <v>Nov</v>
      </c>
      <c r="N6" s="11">
        <f t="shared" si="3"/>
        <v>2015</v>
      </c>
      <c r="O6" t="b">
        <v>0</v>
      </c>
      <c r="P6">
        <v>284</v>
      </c>
      <c r="Q6" t="b">
        <v>1</v>
      </c>
      <c r="R6" t="s">
        <v>8265</v>
      </c>
      <c r="S6" s="7">
        <f>E6/D6</f>
        <v>1.2299154545454545</v>
      </c>
      <c r="T6" s="8">
        <f>E6/P6</f>
        <v>190.55028169014085</v>
      </c>
      <c r="U6" t="str">
        <f t="shared" si="4"/>
        <v>film &amp; video</v>
      </c>
      <c r="V6" t="str">
        <f t="shared" si="5"/>
        <v>television</v>
      </c>
    </row>
    <row r="7" spans="1:22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5">
        <f t="shared" si="0"/>
        <v>42563.932951388888</v>
      </c>
      <c r="L7" s="15">
        <f t="shared" si="1"/>
        <v>42580.232638888891</v>
      </c>
      <c r="M7" s="13" t="str">
        <f t="shared" si="2"/>
        <v>Jul</v>
      </c>
      <c r="N7" s="11">
        <f t="shared" si="3"/>
        <v>2016</v>
      </c>
      <c r="O7" t="b">
        <v>0</v>
      </c>
      <c r="P7">
        <v>47</v>
      </c>
      <c r="Q7" t="b">
        <v>1</v>
      </c>
      <c r="R7" t="s">
        <v>8265</v>
      </c>
      <c r="S7" s="7">
        <f>E7/D7</f>
        <v>1.0977744436109027</v>
      </c>
      <c r="T7" s="8">
        <f>E7/P7</f>
        <v>93.40425531914893</v>
      </c>
      <c r="U7" t="str">
        <f t="shared" si="4"/>
        <v>film &amp; video</v>
      </c>
      <c r="V7" t="str">
        <f t="shared" si="5"/>
        <v>television</v>
      </c>
    </row>
    <row r="8" spans="1:22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5">
        <f t="shared" si="0"/>
        <v>41794.072337962964</v>
      </c>
      <c r="L8" s="15">
        <f t="shared" si="1"/>
        <v>41804.072337962964</v>
      </c>
      <c r="M8" s="13" t="str">
        <f t="shared" si="2"/>
        <v>Jun</v>
      </c>
      <c r="N8" s="11">
        <f t="shared" si="3"/>
        <v>2014</v>
      </c>
      <c r="O8" t="b">
        <v>0</v>
      </c>
      <c r="P8">
        <v>58</v>
      </c>
      <c r="Q8" t="b">
        <v>1</v>
      </c>
      <c r="R8" t="s">
        <v>8265</v>
      </c>
      <c r="S8" s="7">
        <f>E8/D8</f>
        <v>1.064875</v>
      </c>
      <c r="T8" s="8">
        <f>E8/P8</f>
        <v>146.87931034482759</v>
      </c>
      <c r="U8" t="str">
        <f t="shared" si="4"/>
        <v>film &amp; video</v>
      </c>
      <c r="V8" t="str">
        <f t="shared" si="5"/>
        <v>television</v>
      </c>
    </row>
    <row r="9" spans="1:22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5">
        <f t="shared" si="0"/>
        <v>42516.047071759262</v>
      </c>
      <c r="L9" s="15">
        <f t="shared" si="1"/>
        <v>42556.047071759262</v>
      </c>
      <c r="M9" s="13" t="str">
        <f t="shared" si="2"/>
        <v>May</v>
      </c>
      <c r="N9" s="11">
        <f t="shared" si="3"/>
        <v>2016</v>
      </c>
      <c r="O9" t="b">
        <v>0</v>
      </c>
      <c r="P9">
        <v>57</v>
      </c>
      <c r="Q9" t="b">
        <v>1</v>
      </c>
      <c r="R9" t="s">
        <v>8265</v>
      </c>
      <c r="S9" s="7">
        <f>E9/D9</f>
        <v>1.0122222222222221</v>
      </c>
      <c r="T9" s="8">
        <f>E9/P9</f>
        <v>159.82456140350877</v>
      </c>
      <c r="U9" t="str">
        <f t="shared" si="4"/>
        <v>film &amp; video</v>
      </c>
      <c r="V9" t="str">
        <f t="shared" si="5"/>
        <v>television</v>
      </c>
    </row>
    <row r="10" spans="1:22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5">
        <f t="shared" si="0"/>
        <v>42468.94458333333</v>
      </c>
      <c r="L10" s="15">
        <f t="shared" si="1"/>
        <v>42475.875</v>
      </c>
      <c r="M10" s="13" t="str">
        <f t="shared" si="2"/>
        <v>Apr</v>
      </c>
      <c r="N10" s="11">
        <f t="shared" si="3"/>
        <v>2016</v>
      </c>
      <c r="O10" t="b">
        <v>0</v>
      </c>
      <c r="P10">
        <v>12</v>
      </c>
      <c r="Q10" t="b">
        <v>1</v>
      </c>
      <c r="R10" t="s">
        <v>8265</v>
      </c>
      <c r="S10" s="7">
        <f>E10/D10</f>
        <v>1.0004342857142856</v>
      </c>
      <c r="T10" s="8">
        <f>E10/P10</f>
        <v>291.79333333333335</v>
      </c>
      <c r="U10" t="str">
        <f t="shared" si="4"/>
        <v>film &amp; video</v>
      </c>
      <c r="V10" t="str">
        <f t="shared" si="5"/>
        <v>television</v>
      </c>
    </row>
    <row r="11" spans="1:22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5">
        <f t="shared" si="0"/>
        <v>42447.103518518517</v>
      </c>
      <c r="L11" s="15">
        <f t="shared" si="1"/>
        <v>42477.103518518517</v>
      </c>
      <c r="M11" s="13" t="str">
        <f t="shared" si="2"/>
        <v>Mar</v>
      </c>
      <c r="N11" s="11">
        <f t="shared" si="3"/>
        <v>2016</v>
      </c>
      <c r="O11" t="b">
        <v>0</v>
      </c>
      <c r="P11">
        <v>20</v>
      </c>
      <c r="Q11" t="b">
        <v>1</v>
      </c>
      <c r="R11" t="s">
        <v>8265</v>
      </c>
      <c r="S11" s="7">
        <f>E11/D11</f>
        <v>1.2599800000000001</v>
      </c>
      <c r="T11" s="8">
        <f>E11/P11</f>
        <v>31.499500000000001</v>
      </c>
      <c r="U11" t="str">
        <f t="shared" si="4"/>
        <v>film &amp; video</v>
      </c>
      <c r="V11" t="str">
        <f t="shared" si="5"/>
        <v>television</v>
      </c>
    </row>
    <row r="12" spans="1:22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5">
        <f t="shared" si="0"/>
        <v>41780.068043981482</v>
      </c>
      <c r="L12" s="15">
        <f t="shared" si="1"/>
        <v>41815.068043981482</v>
      </c>
      <c r="M12" s="13" t="str">
        <f t="shared" si="2"/>
        <v>May</v>
      </c>
      <c r="N12" s="11">
        <f t="shared" si="3"/>
        <v>2014</v>
      </c>
      <c r="O12" t="b">
        <v>0</v>
      </c>
      <c r="P12">
        <v>19</v>
      </c>
      <c r="Q12" t="b">
        <v>1</v>
      </c>
      <c r="R12" t="s">
        <v>8265</v>
      </c>
      <c r="S12" s="7">
        <f>E12/D12</f>
        <v>1.0049999999999999</v>
      </c>
      <c r="T12" s="8">
        <f>E12/P12</f>
        <v>158.68421052631578</v>
      </c>
      <c r="U12" t="str">
        <f t="shared" si="4"/>
        <v>film &amp; video</v>
      </c>
      <c r="V12" t="str">
        <f t="shared" si="5"/>
        <v>television</v>
      </c>
    </row>
    <row r="13" spans="1:22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5">
        <f t="shared" si="0"/>
        <v>42572.778495370367</v>
      </c>
      <c r="L13" s="15">
        <f t="shared" si="1"/>
        <v>42604.125</v>
      </c>
      <c r="M13" s="13" t="str">
        <f t="shared" si="2"/>
        <v>Jul</v>
      </c>
      <c r="N13" s="11">
        <f t="shared" si="3"/>
        <v>2016</v>
      </c>
      <c r="O13" t="b">
        <v>0</v>
      </c>
      <c r="P13">
        <v>75</v>
      </c>
      <c r="Q13" t="b">
        <v>1</v>
      </c>
      <c r="R13" t="s">
        <v>8265</v>
      </c>
      <c r="S13" s="7">
        <f>E13/D13</f>
        <v>1.2050000000000001</v>
      </c>
      <c r="T13" s="8">
        <f>E13/P13</f>
        <v>80.333333333333329</v>
      </c>
      <c r="U13" t="str">
        <f t="shared" si="4"/>
        <v>film &amp; video</v>
      </c>
      <c r="V13" t="str">
        <f t="shared" si="5"/>
        <v>television</v>
      </c>
    </row>
    <row r="14" spans="1:22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5">
        <f t="shared" si="0"/>
        <v>41791.713252314818</v>
      </c>
      <c r="L14" s="15">
        <f t="shared" si="1"/>
        <v>41836.125</v>
      </c>
      <c r="M14" s="13" t="str">
        <f t="shared" si="2"/>
        <v>Jun</v>
      </c>
      <c r="N14" s="11">
        <f t="shared" si="3"/>
        <v>2014</v>
      </c>
      <c r="O14" t="b">
        <v>0</v>
      </c>
      <c r="P14">
        <v>827</v>
      </c>
      <c r="Q14" t="b">
        <v>1</v>
      </c>
      <c r="R14" t="s">
        <v>8265</v>
      </c>
      <c r="S14" s="7">
        <f>E14/D14</f>
        <v>1.6529333333333334</v>
      </c>
      <c r="T14" s="8">
        <f>E14/P14</f>
        <v>59.961305925030231</v>
      </c>
      <c r="U14" t="str">
        <f t="shared" si="4"/>
        <v>film &amp; video</v>
      </c>
      <c r="V14" t="str">
        <f t="shared" si="5"/>
        <v>television</v>
      </c>
    </row>
    <row r="15" spans="1:22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5">
        <f t="shared" si="0"/>
        <v>42508.677187499998</v>
      </c>
      <c r="L15" s="15">
        <f t="shared" si="1"/>
        <v>42544.852083333331</v>
      </c>
      <c r="M15" s="13" t="str">
        <f t="shared" si="2"/>
        <v>May</v>
      </c>
      <c r="N15" s="11">
        <f t="shared" si="3"/>
        <v>2016</v>
      </c>
      <c r="O15" t="b">
        <v>0</v>
      </c>
      <c r="P15">
        <v>51</v>
      </c>
      <c r="Q15" t="b">
        <v>1</v>
      </c>
      <c r="R15" t="s">
        <v>8265</v>
      </c>
      <c r="S15" s="7">
        <f>E15/D15</f>
        <v>1.5997142857142856</v>
      </c>
      <c r="T15" s="8">
        <f>E15/P15</f>
        <v>109.78431372549019</v>
      </c>
      <c r="U15" t="str">
        <f t="shared" si="4"/>
        <v>film &amp; video</v>
      </c>
      <c r="V15" t="str">
        <f t="shared" si="5"/>
        <v>television</v>
      </c>
    </row>
    <row r="16" spans="1:22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5">
        <f t="shared" si="0"/>
        <v>41808.02648148148</v>
      </c>
      <c r="L16" s="15">
        <f t="shared" si="1"/>
        <v>41833.582638888889</v>
      </c>
      <c r="M16" s="13" t="str">
        <f t="shared" si="2"/>
        <v>Jun</v>
      </c>
      <c r="N16" s="11">
        <f t="shared" si="3"/>
        <v>2014</v>
      </c>
      <c r="O16" t="b">
        <v>0</v>
      </c>
      <c r="P16">
        <v>41</v>
      </c>
      <c r="Q16" t="b">
        <v>1</v>
      </c>
      <c r="R16" t="s">
        <v>8265</v>
      </c>
      <c r="S16" s="7">
        <f>E16/D16</f>
        <v>1.0093333333333334</v>
      </c>
      <c r="T16" s="8">
        <f>E16/P16</f>
        <v>147.70731707317074</v>
      </c>
      <c r="U16" t="str">
        <f t="shared" si="4"/>
        <v>film &amp; video</v>
      </c>
      <c r="V16" t="str">
        <f t="shared" si="5"/>
        <v>television</v>
      </c>
    </row>
    <row r="17" spans="1:22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5">
        <f t="shared" si="0"/>
        <v>42256.391875000001</v>
      </c>
      <c r="L17" s="15">
        <f t="shared" si="1"/>
        <v>42274.843055555553</v>
      </c>
      <c r="M17" s="13" t="str">
        <f t="shared" si="2"/>
        <v>Sep</v>
      </c>
      <c r="N17" s="11">
        <f t="shared" si="3"/>
        <v>2015</v>
      </c>
      <c r="O17" t="b">
        <v>0</v>
      </c>
      <c r="P17">
        <v>98</v>
      </c>
      <c r="Q17" t="b">
        <v>1</v>
      </c>
      <c r="R17" t="s">
        <v>8265</v>
      </c>
      <c r="S17" s="7">
        <f>E17/D17</f>
        <v>1.0660000000000001</v>
      </c>
      <c r="T17" s="8">
        <f>E17/P17</f>
        <v>21.755102040816325</v>
      </c>
      <c r="U17" t="str">
        <f t="shared" si="4"/>
        <v>film &amp; video</v>
      </c>
      <c r="V17" t="str">
        <f t="shared" si="5"/>
        <v>television</v>
      </c>
    </row>
    <row r="18" spans="1:22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5">
        <f t="shared" si="0"/>
        <v>41760.796423611115</v>
      </c>
      <c r="L18" s="15">
        <f t="shared" si="1"/>
        <v>41806.229166666664</v>
      </c>
      <c r="M18" s="13" t="str">
        <f t="shared" si="2"/>
        <v>May</v>
      </c>
      <c r="N18" s="11">
        <f t="shared" si="3"/>
        <v>2014</v>
      </c>
      <c r="O18" t="b">
        <v>0</v>
      </c>
      <c r="P18">
        <v>70</v>
      </c>
      <c r="Q18" t="b">
        <v>1</v>
      </c>
      <c r="R18" t="s">
        <v>8265</v>
      </c>
      <c r="S18" s="7">
        <f>E18/D18</f>
        <v>1.0024166666666667</v>
      </c>
      <c r="T18" s="8">
        <f>E18/P18</f>
        <v>171.84285714285716</v>
      </c>
      <c r="U18" t="str">
        <f t="shared" si="4"/>
        <v>film &amp; video</v>
      </c>
      <c r="V18" t="str">
        <f t="shared" si="5"/>
        <v>television</v>
      </c>
    </row>
    <row r="19" spans="1:22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5">
        <f t="shared" si="0"/>
        <v>41917.731736111113</v>
      </c>
      <c r="L19" s="15">
        <f t="shared" si="1"/>
        <v>41947.773402777777</v>
      </c>
      <c r="M19" s="13" t="str">
        <f t="shared" si="2"/>
        <v>Oct</v>
      </c>
      <c r="N19" s="11">
        <f t="shared" si="3"/>
        <v>2014</v>
      </c>
      <c r="O19" t="b">
        <v>0</v>
      </c>
      <c r="P19">
        <v>36</v>
      </c>
      <c r="Q19" t="b">
        <v>1</v>
      </c>
      <c r="R19" t="s">
        <v>8265</v>
      </c>
      <c r="S19" s="7">
        <f>E19/D19</f>
        <v>1.0066666666666666</v>
      </c>
      <c r="T19" s="8">
        <f>E19/P19</f>
        <v>41.944444444444443</v>
      </c>
      <c r="U19" t="str">
        <f t="shared" si="4"/>
        <v>film &amp; video</v>
      </c>
      <c r="V19" t="str">
        <f t="shared" si="5"/>
        <v>television</v>
      </c>
    </row>
    <row r="20" spans="1:22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5">
        <f t="shared" si="0"/>
        <v>41869.542314814818</v>
      </c>
      <c r="L20" s="15">
        <f t="shared" si="1"/>
        <v>41899.542314814818</v>
      </c>
      <c r="M20" s="13" t="str">
        <f t="shared" si="2"/>
        <v>Aug</v>
      </c>
      <c r="N20" s="11">
        <f t="shared" si="3"/>
        <v>2014</v>
      </c>
      <c r="O20" t="b">
        <v>0</v>
      </c>
      <c r="P20">
        <v>342</v>
      </c>
      <c r="Q20" t="b">
        <v>1</v>
      </c>
      <c r="R20" t="s">
        <v>8265</v>
      </c>
      <c r="S20" s="7">
        <f>E20/D20</f>
        <v>1.0632110000000001</v>
      </c>
      <c r="T20" s="8">
        <f>E20/P20</f>
        <v>93.264122807017543</v>
      </c>
      <c r="U20" t="str">
        <f t="shared" si="4"/>
        <v>film &amp; video</v>
      </c>
      <c r="V20" t="str">
        <f t="shared" si="5"/>
        <v>television</v>
      </c>
    </row>
    <row r="21" spans="1:22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5">
        <f t="shared" si="0"/>
        <v>42175.816365740742</v>
      </c>
      <c r="L21" s="15">
        <f t="shared" si="1"/>
        <v>42205.816365740742</v>
      </c>
      <c r="M21" s="13" t="str">
        <f t="shared" si="2"/>
        <v>Jun</v>
      </c>
      <c r="N21" s="11">
        <f t="shared" si="3"/>
        <v>2015</v>
      </c>
      <c r="O21" t="b">
        <v>0</v>
      </c>
      <c r="P21">
        <v>22</v>
      </c>
      <c r="Q21" t="b">
        <v>1</v>
      </c>
      <c r="R21" t="s">
        <v>8265</v>
      </c>
      <c r="S21" s="7">
        <f>E21/D21</f>
        <v>1.4529411764705882</v>
      </c>
      <c r="T21" s="8">
        <f>E21/P21</f>
        <v>56.136363636363633</v>
      </c>
      <c r="U21" t="str">
        <f t="shared" si="4"/>
        <v>film &amp; video</v>
      </c>
      <c r="V21" t="str">
        <f t="shared" si="5"/>
        <v>television</v>
      </c>
    </row>
    <row r="22" spans="1:22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5">
        <f t="shared" si="0"/>
        <v>42200.758240740746</v>
      </c>
      <c r="L22" s="15">
        <f t="shared" si="1"/>
        <v>42260.758240740746</v>
      </c>
      <c r="M22" s="13" t="str">
        <f t="shared" si="2"/>
        <v>Jul</v>
      </c>
      <c r="N22" s="11">
        <f t="shared" si="3"/>
        <v>2015</v>
      </c>
      <c r="O22" t="b">
        <v>0</v>
      </c>
      <c r="P22">
        <v>25</v>
      </c>
      <c r="Q22" t="b">
        <v>1</v>
      </c>
      <c r="R22" t="s">
        <v>8265</v>
      </c>
      <c r="S22" s="7">
        <f>E22/D22</f>
        <v>1.002</v>
      </c>
      <c r="T22" s="8">
        <f>E22/P22</f>
        <v>80.16</v>
      </c>
      <c r="U22" t="str">
        <f t="shared" si="4"/>
        <v>film &amp; video</v>
      </c>
      <c r="V22" t="str">
        <f t="shared" si="5"/>
        <v>television</v>
      </c>
    </row>
    <row r="23" spans="1:22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5">
        <f t="shared" si="0"/>
        <v>41878.627187500002</v>
      </c>
      <c r="L23" s="15">
        <f t="shared" si="1"/>
        <v>41908.627187500002</v>
      </c>
      <c r="M23" s="13" t="str">
        <f t="shared" si="2"/>
        <v>Aug</v>
      </c>
      <c r="N23" s="11">
        <f t="shared" si="3"/>
        <v>2014</v>
      </c>
      <c r="O23" t="b">
        <v>0</v>
      </c>
      <c r="P23">
        <v>101</v>
      </c>
      <c r="Q23" t="b">
        <v>1</v>
      </c>
      <c r="R23" t="s">
        <v>8265</v>
      </c>
      <c r="S23" s="7">
        <f>E23/D23</f>
        <v>1.0913513513513513</v>
      </c>
      <c r="T23" s="8">
        <f>E23/P23</f>
        <v>199.9009900990099</v>
      </c>
      <c r="U23" t="str">
        <f t="shared" si="4"/>
        <v>film &amp; video</v>
      </c>
      <c r="V23" t="str">
        <f t="shared" si="5"/>
        <v>television</v>
      </c>
    </row>
    <row r="24" spans="1:22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5">
        <f t="shared" si="0"/>
        <v>41989.91134259259</v>
      </c>
      <c r="L24" s="15">
        <f t="shared" si="1"/>
        <v>42005.332638888889</v>
      </c>
      <c r="M24" s="13" t="str">
        <f t="shared" si="2"/>
        <v>Dec</v>
      </c>
      <c r="N24" s="11">
        <f t="shared" si="3"/>
        <v>2014</v>
      </c>
      <c r="O24" t="b">
        <v>0</v>
      </c>
      <c r="P24">
        <v>8</v>
      </c>
      <c r="Q24" t="b">
        <v>1</v>
      </c>
      <c r="R24" t="s">
        <v>8265</v>
      </c>
      <c r="S24" s="7">
        <f>E24/D24</f>
        <v>1.1714285714285715</v>
      </c>
      <c r="T24" s="8">
        <f>E24/P24</f>
        <v>51.25</v>
      </c>
      <c r="U24" t="str">
        <f t="shared" si="4"/>
        <v>film &amp; video</v>
      </c>
      <c r="V24" t="str">
        <f t="shared" si="5"/>
        <v>television</v>
      </c>
    </row>
    <row r="25" spans="1:22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5">
        <f t="shared" si="0"/>
        <v>42097.778946759259</v>
      </c>
      <c r="L25" s="15">
        <f t="shared" si="1"/>
        <v>42124.638888888891</v>
      </c>
      <c r="M25" s="13" t="str">
        <f t="shared" si="2"/>
        <v>Apr</v>
      </c>
      <c r="N25" s="11">
        <f t="shared" si="3"/>
        <v>2015</v>
      </c>
      <c r="O25" t="b">
        <v>0</v>
      </c>
      <c r="P25">
        <v>23</v>
      </c>
      <c r="Q25" t="b">
        <v>1</v>
      </c>
      <c r="R25" t="s">
        <v>8265</v>
      </c>
      <c r="S25" s="7">
        <f>E25/D25</f>
        <v>1.1850000000000001</v>
      </c>
      <c r="T25" s="8">
        <f>E25/P25</f>
        <v>103.04347826086956</v>
      </c>
      <c r="U25" t="str">
        <f t="shared" si="4"/>
        <v>film &amp; video</v>
      </c>
      <c r="V25" t="str">
        <f t="shared" si="5"/>
        <v>television</v>
      </c>
    </row>
    <row r="26" spans="1:22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5">
        <f t="shared" si="0"/>
        <v>42229.820173611108</v>
      </c>
      <c r="L26" s="15">
        <f t="shared" si="1"/>
        <v>42262.818750000006</v>
      </c>
      <c r="M26" s="13" t="str">
        <f t="shared" si="2"/>
        <v>Aug</v>
      </c>
      <c r="N26" s="11">
        <f t="shared" si="3"/>
        <v>2015</v>
      </c>
      <c r="O26" t="b">
        <v>0</v>
      </c>
      <c r="P26">
        <v>574</v>
      </c>
      <c r="Q26" t="b">
        <v>1</v>
      </c>
      <c r="R26" t="s">
        <v>8265</v>
      </c>
      <c r="S26" s="7">
        <f>E26/D26</f>
        <v>1.0880768571428572</v>
      </c>
      <c r="T26" s="8">
        <f>E26/P26</f>
        <v>66.346149825783982</v>
      </c>
      <c r="U26" t="str">
        <f t="shared" si="4"/>
        <v>film &amp; video</v>
      </c>
      <c r="V26" t="str">
        <f t="shared" si="5"/>
        <v>television</v>
      </c>
    </row>
    <row r="27" spans="1:22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5">
        <f t="shared" si="0"/>
        <v>42318.025011574078</v>
      </c>
      <c r="L27" s="15">
        <f t="shared" si="1"/>
        <v>42378.025011574078</v>
      </c>
      <c r="M27" s="13" t="str">
        <f t="shared" si="2"/>
        <v>Nov</v>
      </c>
      <c r="N27" s="11">
        <f t="shared" si="3"/>
        <v>2015</v>
      </c>
      <c r="O27" t="b">
        <v>0</v>
      </c>
      <c r="P27">
        <v>14</v>
      </c>
      <c r="Q27" t="b">
        <v>1</v>
      </c>
      <c r="R27" t="s">
        <v>8265</v>
      </c>
      <c r="S27" s="7">
        <f>E27/D27</f>
        <v>1.3333333333333333</v>
      </c>
      <c r="T27" s="8">
        <f>E27/P27</f>
        <v>57.142857142857146</v>
      </c>
      <c r="U27" t="str">
        <f t="shared" si="4"/>
        <v>film &amp; video</v>
      </c>
      <c r="V27" t="str">
        <f t="shared" si="5"/>
        <v>television</v>
      </c>
    </row>
    <row r="28" spans="1:22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5">
        <f t="shared" si="0"/>
        <v>41828.515555555554</v>
      </c>
      <c r="L28" s="15">
        <f t="shared" si="1"/>
        <v>41868.515555555554</v>
      </c>
      <c r="M28" s="13" t="str">
        <f t="shared" si="2"/>
        <v>Jul</v>
      </c>
      <c r="N28" s="11">
        <f t="shared" si="3"/>
        <v>2014</v>
      </c>
      <c r="O28" t="b">
        <v>0</v>
      </c>
      <c r="P28">
        <v>19</v>
      </c>
      <c r="Q28" t="b">
        <v>1</v>
      </c>
      <c r="R28" t="s">
        <v>8265</v>
      </c>
      <c r="S28" s="7">
        <f>E28/D28</f>
        <v>1.552</v>
      </c>
      <c r="T28" s="8">
        <f>E28/P28</f>
        <v>102.10526315789474</v>
      </c>
      <c r="U28" t="str">
        <f t="shared" si="4"/>
        <v>film &amp; video</v>
      </c>
      <c r="V28" t="str">
        <f t="shared" si="5"/>
        <v>television</v>
      </c>
    </row>
    <row r="29" spans="1:22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5">
        <f t="shared" si="0"/>
        <v>41929.164733796293</v>
      </c>
      <c r="L29" s="15">
        <f t="shared" si="1"/>
        <v>41959.206400462965</v>
      </c>
      <c r="M29" s="13" t="str">
        <f t="shared" si="2"/>
        <v>Oct</v>
      </c>
      <c r="N29" s="11">
        <f t="shared" si="3"/>
        <v>2014</v>
      </c>
      <c r="O29" t="b">
        <v>0</v>
      </c>
      <c r="P29">
        <v>150</v>
      </c>
      <c r="Q29" t="b">
        <v>1</v>
      </c>
      <c r="R29" t="s">
        <v>8265</v>
      </c>
      <c r="S29" s="7">
        <f>E29/D29</f>
        <v>1.1172500000000001</v>
      </c>
      <c r="T29" s="8">
        <f>E29/P29</f>
        <v>148.96666666666667</v>
      </c>
      <c r="U29" t="str">
        <f t="shared" si="4"/>
        <v>film &amp; video</v>
      </c>
      <c r="V29" t="str">
        <f t="shared" si="5"/>
        <v>television</v>
      </c>
    </row>
    <row r="30" spans="1:22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5">
        <f t="shared" si="0"/>
        <v>42324.96393518518</v>
      </c>
      <c r="L30" s="15">
        <f t="shared" si="1"/>
        <v>42354.96393518518</v>
      </c>
      <c r="M30" s="13" t="str">
        <f t="shared" si="2"/>
        <v>Nov</v>
      </c>
      <c r="N30" s="11">
        <f t="shared" si="3"/>
        <v>2015</v>
      </c>
      <c r="O30" t="b">
        <v>0</v>
      </c>
      <c r="P30">
        <v>71</v>
      </c>
      <c r="Q30" t="b">
        <v>1</v>
      </c>
      <c r="R30" t="s">
        <v>8265</v>
      </c>
      <c r="S30" s="7">
        <f>E30/D30</f>
        <v>1.0035000000000001</v>
      </c>
      <c r="T30" s="8">
        <f>E30/P30</f>
        <v>169.6056338028169</v>
      </c>
      <c r="U30" t="str">
        <f t="shared" si="4"/>
        <v>film &amp; video</v>
      </c>
      <c r="V30" t="str">
        <f t="shared" si="5"/>
        <v>television</v>
      </c>
    </row>
    <row r="31" spans="1:22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5">
        <f t="shared" si="0"/>
        <v>41812.67324074074</v>
      </c>
      <c r="L31" s="15">
        <f t="shared" si="1"/>
        <v>41842.67324074074</v>
      </c>
      <c r="M31" s="13" t="str">
        <f t="shared" si="2"/>
        <v>Jun</v>
      </c>
      <c r="N31" s="11">
        <f t="shared" si="3"/>
        <v>2014</v>
      </c>
      <c r="O31" t="b">
        <v>0</v>
      </c>
      <c r="P31">
        <v>117</v>
      </c>
      <c r="Q31" t="b">
        <v>1</v>
      </c>
      <c r="R31" t="s">
        <v>8265</v>
      </c>
      <c r="S31" s="7">
        <f>E31/D31</f>
        <v>1.2333333333333334</v>
      </c>
      <c r="T31" s="8">
        <f>E31/P31</f>
        <v>31.623931623931625</v>
      </c>
      <c r="U31" t="str">
        <f t="shared" si="4"/>
        <v>film &amp; video</v>
      </c>
      <c r="V31" t="str">
        <f t="shared" si="5"/>
        <v>television</v>
      </c>
    </row>
    <row r="32" spans="1:22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5">
        <f t="shared" si="0"/>
        <v>41842.292997685188</v>
      </c>
      <c r="L32" s="15">
        <f t="shared" si="1"/>
        <v>41872.292997685188</v>
      </c>
      <c r="M32" s="13" t="str">
        <f t="shared" si="2"/>
        <v>Jul</v>
      </c>
      <c r="N32" s="11">
        <f t="shared" si="3"/>
        <v>2014</v>
      </c>
      <c r="O32" t="b">
        <v>0</v>
      </c>
      <c r="P32">
        <v>53</v>
      </c>
      <c r="Q32" t="b">
        <v>1</v>
      </c>
      <c r="R32" t="s">
        <v>8265</v>
      </c>
      <c r="S32" s="7">
        <f>E32/D32</f>
        <v>1.0129975</v>
      </c>
      <c r="T32" s="8">
        <f>E32/P32</f>
        <v>76.45264150943396</v>
      </c>
      <c r="U32" t="str">
        <f t="shared" si="4"/>
        <v>film &amp; video</v>
      </c>
      <c r="V32" t="str">
        <f t="shared" si="5"/>
        <v>television</v>
      </c>
    </row>
    <row r="33" spans="1:22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5">
        <f t="shared" si="0"/>
        <v>42376.79206018518</v>
      </c>
      <c r="L33" s="15">
        <f t="shared" si="1"/>
        <v>42394.79206018518</v>
      </c>
      <c r="M33" s="13" t="str">
        <f t="shared" si="2"/>
        <v>Jan</v>
      </c>
      <c r="N33" s="11">
        <f t="shared" si="3"/>
        <v>2016</v>
      </c>
      <c r="O33" t="b">
        <v>0</v>
      </c>
      <c r="P33">
        <v>1</v>
      </c>
      <c r="Q33" t="b">
        <v>1</v>
      </c>
      <c r="R33" t="s">
        <v>8265</v>
      </c>
      <c r="S33" s="7">
        <f>E33/D33</f>
        <v>1</v>
      </c>
      <c r="T33" s="8">
        <f>E33/P33</f>
        <v>13</v>
      </c>
      <c r="U33" t="str">
        <f t="shared" si="4"/>
        <v>film &amp; video</v>
      </c>
      <c r="V33" t="str">
        <f t="shared" si="5"/>
        <v>television</v>
      </c>
    </row>
    <row r="34" spans="1:22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5">
        <f t="shared" si="0"/>
        <v>42461.627511574072</v>
      </c>
      <c r="L34" s="15">
        <f t="shared" si="1"/>
        <v>42503.165972222225</v>
      </c>
      <c r="M34" s="13" t="str">
        <f t="shared" si="2"/>
        <v>Apr</v>
      </c>
      <c r="N34" s="11">
        <f t="shared" si="3"/>
        <v>2016</v>
      </c>
      <c r="O34" t="b">
        <v>0</v>
      </c>
      <c r="P34">
        <v>89</v>
      </c>
      <c r="Q34" t="b">
        <v>1</v>
      </c>
      <c r="R34" t="s">
        <v>8265</v>
      </c>
      <c r="S34" s="7">
        <f>E34/D34</f>
        <v>1.0024604569420035</v>
      </c>
      <c r="T34" s="8">
        <f>E34/P34</f>
        <v>320.44943820224717</v>
      </c>
      <c r="U34" t="str">
        <f t="shared" si="4"/>
        <v>film &amp; video</v>
      </c>
      <c r="V34" t="str">
        <f t="shared" si="5"/>
        <v>television</v>
      </c>
    </row>
    <row r="35" spans="1:22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5">
        <f t="shared" si="0"/>
        <v>42286.660891203705</v>
      </c>
      <c r="L35" s="15">
        <f t="shared" si="1"/>
        <v>42316.702557870376</v>
      </c>
      <c r="M35" s="13" t="str">
        <f t="shared" si="2"/>
        <v>Oct</v>
      </c>
      <c r="N35" s="11">
        <f t="shared" si="3"/>
        <v>2015</v>
      </c>
      <c r="O35" t="b">
        <v>0</v>
      </c>
      <c r="P35">
        <v>64</v>
      </c>
      <c r="Q35" t="b">
        <v>1</v>
      </c>
      <c r="R35" t="s">
        <v>8265</v>
      </c>
      <c r="S35" s="7">
        <f>E35/D35</f>
        <v>1.0209523809523811</v>
      </c>
      <c r="T35" s="8">
        <f>E35/P35</f>
        <v>83.75</v>
      </c>
      <c r="U35" t="str">
        <f t="shared" si="4"/>
        <v>film &amp; video</v>
      </c>
      <c r="V35" t="str">
        <f t="shared" si="5"/>
        <v>television</v>
      </c>
    </row>
    <row r="36" spans="1:22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5">
        <f t="shared" si="0"/>
        <v>41841.321770833332</v>
      </c>
      <c r="L36" s="15">
        <f t="shared" si="1"/>
        <v>41856.321770833332</v>
      </c>
      <c r="M36" s="13" t="str">
        <f t="shared" si="2"/>
        <v>Jul</v>
      </c>
      <c r="N36" s="11">
        <f t="shared" si="3"/>
        <v>2014</v>
      </c>
      <c r="O36" t="b">
        <v>0</v>
      </c>
      <c r="P36">
        <v>68</v>
      </c>
      <c r="Q36" t="b">
        <v>1</v>
      </c>
      <c r="R36" t="s">
        <v>8265</v>
      </c>
      <c r="S36" s="7">
        <f>E36/D36</f>
        <v>1.3046153846153845</v>
      </c>
      <c r="T36" s="8">
        <f>E36/P36</f>
        <v>49.882352941176471</v>
      </c>
      <c r="U36" t="str">
        <f t="shared" si="4"/>
        <v>film &amp; video</v>
      </c>
      <c r="V36" t="str">
        <f t="shared" si="5"/>
        <v>television</v>
      </c>
    </row>
    <row r="37" spans="1:22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5">
        <f t="shared" si="0"/>
        <v>42098.291828703703</v>
      </c>
      <c r="L37" s="15">
        <f t="shared" si="1"/>
        <v>42122</v>
      </c>
      <c r="M37" s="13" t="str">
        <f t="shared" si="2"/>
        <v>Apr</v>
      </c>
      <c r="N37" s="11">
        <f t="shared" si="3"/>
        <v>2015</v>
      </c>
      <c r="O37" t="b">
        <v>0</v>
      </c>
      <c r="P37">
        <v>28</v>
      </c>
      <c r="Q37" t="b">
        <v>1</v>
      </c>
      <c r="R37" t="s">
        <v>8265</v>
      </c>
      <c r="S37" s="7">
        <f>E37/D37</f>
        <v>1.665</v>
      </c>
      <c r="T37" s="8">
        <f>E37/P37</f>
        <v>59.464285714285715</v>
      </c>
      <c r="U37" t="str">
        <f t="shared" si="4"/>
        <v>film &amp; video</v>
      </c>
      <c r="V37" t="str">
        <f t="shared" si="5"/>
        <v>television</v>
      </c>
    </row>
    <row r="38" spans="1:22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5">
        <f t="shared" si="0"/>
        <v>42068.307002314818</v>
      </c>
      <c r="L38" s="15">
        <f t="shared" si="1"/>
        <v>42098.265335648146</v>
      </c>
      <c r="M38" s="13" t="str">
        <f t="shared" si="2"/>
        <v>Mar</v>
      </c>
      <c r="N38" s="11">
        <f t="shared" si="3"/>
        <v>2015</v>
      </c>
      <c r="O38" t="b">
        <v>0</v>
      </c>
      <c r="P38">
        <v>44</v>
      </c>
      <c r="Q38" t="b">
        <v>1</v>
      </c>
      <c r="R38" t="s">
        <v>8265</v>
      </c>
      <c r="S38" s="7">
        <f>E38/D38</f>
        <v>1.4215</v>
      </c>
      <c r="T38" s="8">
        <f>E38/P38</f>
        <v>193.84090909090909</v>
      </c>
      <c r="U38" t="str">
        <f t="shared" si="4"/>
        <v>film &amp; video</v>
      </c>
      <c r="V38" t="str">
        <f t="shared" si="5"/>
        <v>television</v>
      </c>
    </row>
    <row r="39" spans="1:22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5">
        <f t="shared" si="0"/>
        <v>42032.693043981482</v>
      </c>
      <c r="L39" s="15">
        <f t="shared" si="1"/>
        <v>42062.693043981482</v>
      </c>
      <c r="M39" s="13" t="str">
        <f t="shared" si="2"/>
        <v>Jan</v>
      </c>
      <c r="N39" s="11">
        <f t="shared" si="3"/>
        <v>2015</v>
      </c>
      <c r="O39" t="b">
        <v>0</v>
      </c>
      <c r="P39">
        <v>253</v>
      </c>
      <c r="Q39" t="b">
        <v>1</v>
      </c>
      <c r="R39" t="s">
        <v>8265</v>
      </c>
      <c r="S39" s="7">
        <f>E39/D39</f>
        <v>1.8344090909090909</v>
      </c>
      <c r="T39" s="8">
        <f>E39/P39</f>
        <v>159.51383399209487</v>
      </c>
      <c r="U39" t="str">
        <f t="shared" si="4"/>
        <v>film &amp; video</v>
      </c>
      <c r="V39" t="str">
        <f t="shared" si="5"/>
        <v>television</v>
      </c>
    </row>
    <row r="40" spans="1:22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5">
        <f t="shared" si="0"/>
        <v>41375.057222222218</v>
      </c>
      <c r="L40" s="15">
        <f t="shared" si="1"/>
        <v>41405.057222222218</v>
      </c>
      <c r="M40" s="13" t="str">
        <f t="shared" si="2"/>
        <v>Apr</v>
      </c>
      <c r="N40" s="11">
        <f t="shared" si="3"/>
        <v>2013</v>
      </c>
      <c r="O40" t="b">
        <v>0</v>
      </c>
      <c r="P40">
        <v>66</v>
      </c>
      <c r="Q40" t="b">
        <v>1</v>
      </c>
      <c r="R40" t="s">
        <v>8265</v>
      </c>
      <c r="S40" s="7">
        <f>E40/D40</f>
        <v>1.1004</v>
      </c>
      <c r="T40" s="8">
        <f>E40/P40</f>
        <v>41.68181818181818</v>
      </c>
      <c r="U40" t="str">
        <f t="shared" si="4"/>
        <v>film &amp; video</v>
      </c>
      <c r="V40" t="str">
        <f t="shared" si="5"/>
        <v>television</v>
      </c>
    </row>
    <row r="41" spans="1:22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5">
        <f t="shared" si="0"/>
        <v>41754.047083333331</v>
      </c>
      <c r="L41" s="15">
        <f t="shared" si="1"/>
        <v>41784.957638888889</v>
      </c>
      <c r="M41" s="13" t="str">
        <f t="shared" si="2"/>
        <v>Apr</v>
      </c>
      <c r="N41" s="11">
        <f t="shared" si="3"/>
        <v>2014</v>
      </c>
      <c r="O41" t="b">
        <v>0</v>
      </c>
      <c r="P41">
        <v>217</v>
      </c>
      <c r="Q41" t="b">
        <v>1</v>
      </c>
      <c r="R41" t="s">
        <v>8265</v>
      </c>
      <c r="S41" s="7">
        <f>E41/D41</f>
        <v>1.3098000000000001</v>
      </c>
      <c r="T41" s="8">
        <f>E41/P41</f>
        <v>150.89861751152074</v>
      </c>
      <c r="U41" t="str">
        <f t="shared" si="4"/>
        <v>film &amp; video</v>
      </c>
      <c r="V41" t="str">
        <f t="shared" si="5"/>
        <v>television</v>
      </c>
    </row>
    <row r="42" spans="1:22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5">
        <f t="shared" si="0"/>
        <v>41789.21398148148</v>
      </c>
      <c r="L42" s="15">
        <f t="shared" si="1"/>
        <v>41809.166666666664</v>
      </c>
      <c r="M42" s="13" t="str">
        <f t="shared" si="2"/>
        <v>May</v>
      </c>
      <c r="N42" s="11">
        <f t="shared" si="3"/>
        <v>2014</v>
      </c>
      <c r="O42" t="b">
        <v>0</v>
      </c>
      <c r="P42">
        <v>16</v>
      </c>
      <c r="Q42" t="b">
        <v>1</v>
      </c>
      <c r="R42" t="s">
        <v>8265</v>
      </c>
      <c r="S42" s="7">
        <f>E42/D42</f>
        <v>1.0135000000000001</v>
      </c>
      <c r="T42" s="8">
        <f>E42/P42</f>
        <v>126.6875</v>
      </c>
      <c r="U42" t="str">
        <f t="shared" si="4"/>
        <v>film &amp; video</v>
      </c>
      <c r="V42" t="str">
        <f t="shared" si="5"/>
        <v>television</v>
      </c>
    </row>
    <row r="43" spans="1:22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5">
        <f t="shared" si="0"/>
        <v>41887.568912037037</v>
      </c>
      <c r="L43" s="15">
        <f t="shared" si="1"/>
        <v>41917.568912037037</v>
      </c>
      <c r="M43" s="13" t="str">
        <f t="shared" si="2"/>
        <v>Sep</v>
      </c>
      <c r="N43" s="11">
        <f t="shared" si="3"/>
        <v>2014</v>
      </c>
      <c r="O43" t="b">
        <v>0</v>
      </c>
      <c r="P43">
        <v>19</v>
      </c>
      <c r="Q43" t="b">
        <v>1</v>
      </c>
      <c r="R43" t="s">
        <v>8265</v>
      </c>
      <c r="S43" s="7">
        <f>E43/D43</f>
        <v>1</v>
      </c>
      <c r="T43" s="8">
        <f>E43/P43</f>
        <v>105.26315789473684</v>
      </c>
      <c r="U43" t="str">
        <f t="shared" si="4"/>
        <v>film &amp; video</v>
      </c>
      <c r="V43" t="str">
        <f t="shared" si="5"/>
        <v>television</v>
      </c>
    </row>
    <row r="44" spans="1:22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5">
        <f t="shared" si="0"/>
        <v>41971.639189814814</v>
      </c>
      <c r="L44" s="15">
        <f t="shared" si="1"/>
        <v>42001.639189814814</v>
      </c>
      <c r="M44" s="13" t="str">
        <f t="shared" si="2"/>
        <v>Nov</v>
      </c>
      <c r="N44" s="11">
        <f t="shared" si="3"/>
        <v>2014</v>
      </c>
      <c r="O44" t="b">
        <v>0</v>
      </c>
      <c r="P44">
        <v>169</v>
      </c>
      <c r="Q44" t="b">
        <v>1</v>
      </c>
      <c r="R44" t="s">
        <v>8265</v>
      </c>
      <c r="S44" s="7">
        <f>E44/D44</f>
        <v>1.4185714285714286</v>
      </c>
      <c r="T44" s="8">
        <f>E44/P44</f>
        <v>117.51479289940828</v>
      </c>
      <c r="U44" t="str">
        <f t="shared" si="4"/>
        <v>film &amp; video</v>
      </c>
      <c r="V44" t="str">
        <f t="shared" si="5"/>
        <v>television</v>
      </c>
    </row>
    <row r="45" spans="1:22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5">
        <f t="shared" si="0"/>
        <v>41802.790347222224</v>
      </c>
      <c r="L45" s="15">
        <f t="shared" si="1"/>
        <v>41833</v>
      </c>
      <c r="M45" s="13" t="str">
        <f t="shared" si="2"/>
        <v>Jun</v>
      </c>
      <c r="N45" s="11">
        <f t="shared" si="3"/>
        <v>2014</v>
      </c>
      <c r="O45" t="b">
        <v>0</v>
      </c>
      <c r="P45">
        <v>263</v>
      </c>
      <c r="Q45" t="b">
        <v>1</v>
      </c>
      <c r="R45" t="s">
        <v>8265</v>
      </c>
      <c r="S45" s="7">
        <f>E45/D45</f>
        <v>3.0865999999999998</v>
      </c>
      <c r="T45" s="8">
        <f>E45/P45</f>
        <v>117.36121673003802</v>
      </c>
      <c r="U45" t="str">
        <f t="shared" si="4"/>
        <v>film &amp; video</v>
      </c>
      <c r="V45" t="str">
        <f t="shared" si="5"/>
        <v>television</v>
      </c>
    </row>
    <row r="46" spans="1:22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5">
        <f t="shared" si="0"/>
        <v>41874.098807870374</v>
      </c>
      <c r="L46" s="15">
        <f t="shared" si="1"/>
        <v>41919.098807870374</v>
      </c>
      <c r="M46" s="13" t="str">
        <f t="shared" si="2"/>
        <v>Aug</v>
      </c>
      <c r="N46" s="11">
        <f t="shared" si="3"/>
        <v>2014</v>
      </c>
      <c r="O46" t="b">
        <v>0</v>
      </c>
      <c r="P46">
        <v>15</v>
      </c>
      <c r="Q46" t="b">
        <v>1</v>
      </c>
      <c r="R46" t="s">
        <v>8265</v>
      </c>
      <c r="S46" s="7">
        <f>E46/D46</f>
        <v>1</v>
      </c>
      <c r="T46" s="8">
        <f>E46/P46</f>
        <v>133.33333333333334</v>
      </c>
      <c r="U46" t="str">
        <f t="shared" si="4"/>
        <v>film &amp; video</v>
      </c>
      <c r="V46" t="str">
        <f t="shared" si="5"/>
        <v>television</v>
      </c>
    </row>
    <row r="47" spans="1:22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5">
        <f t="shared" si="0"/>
        <v>42457.623923611114</v>
      </c>
      <c r="L47" s="15">
        <f t="shared" si="1"/>
        <v>42487.623923611114</v>
      </c>
      <c r="M47" s="13" t="str">
        <f t="shared" si="2"/>
        <v>Mar</v>
      </c>
      <c r="N47" s="11">
        <f t="shared" si="3"/>
        <v>2016</v>
      </c>
      <c r="O47" t="b">
        <v>0</v>
      </c>
      <c r="P47">
        <v>61</v>
      </c>
      <c r="Q47" t="b">
        <v>1</v>
      </c>
      <c r="R47" t="s">
        <v>8265</v>
      </c>
      <c r="S47" s="7">
        <f>E47/D47</f>
        <v>1.2</v>
      </c>
      <c r="T47" s="8">
        <f>E47/P47</f>
        <v>98.360655737704917</v>
      </c>
      <c r="U47" t="str">
        <f t="shared" si="4"/>
        <v>film &amp; video</v>
      </c>
      <c r="V47" t="str">
        <f t="shared" si="5"/>
        <v>television</v>
      </c>
    </row>
    <row r="48" spans="1:22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5">
        <f t="shared" si="0"/>
        <v>42323.964976851858</v>
      </c>
      <c r="L48" s="15">
        <f t="shared" si="1"/>
        <v>42353.964976851858</v>
      </c>
      <c r="M48" s="13" t="str">
        <f t="shared" si="2"/>
        <v>Nov</v>
      </c>
      <c r="N48" s="11">
        <f t="shared" si="3"/>
        <v>2015</v>
      </c>
      <c r="O48" t="b">
        <v>0</v>
      </c>
      <c r="P48">
        <v>45</v>
      </c>
      <c r="Q48" t="b">
        <v>1</v>
      </c>
      <c r="R48" t="s">
        <v>8265</v>
      </c>
      <c r="S48" s="7">
        <f>E48/D48</f>
        <v>1.0416666666666667</v>
      </c>
      <c r="T48" s="8">
        <f>E48/P48</f>
        <v>194.44444444444446</v>
      </c>
      <c r="U48" t="str">
        <f t="shared" si="4"/>
        <v>film &amp; video</v>
      </c>
      <c r="V48" t="str">
        <f t="shared" si="5"/>
        <v>television</v>
      </c>
    </row>
    <row r="49" spans="1:22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5">
        <f t="shared" si="0"/>
        <v>41932.819525462961</v>
      </c>
      <c r="L49" s="15">
        <f t="shared" si="1"/>
        <v>41992.861192129625</v>
      </c>
      <c r="M49" s="13" t="str">
        <f t="shared" si="2"/>
        <v>Oct</v>
      </c>
      <c r="N49" s="11">
        <f t="shared" si="3"/>
        <v>2014</v>
      </c>
      <c r="O49" t="b">
        <v>0</v>
      </c>
      <c r="P49">
        <v>70</v>
      </c>
      <c r="Q49" t="b">
        <v>1</v>
      </c>
      <c r="R49" t="s">
        <v>8265</v>
      </c>
      <c r="S49" s="7">
        <f>E49/D49</f>
        <v>1.0761100000000001</v>
      </c>
      <c r="T49" s="8">
        <f>E49/P49</f>
        <v>76.865000000000009</v>
      </c>
      <c r="U49" t="str">
        <f t="shared" si="4"/>
        <v>film &amp; video</v>
      </c>
      <c r="V49" t="str">
        <f t="shared" si="5"/>
        <v>television</v>
      </c>
    </row>
    <row r="50" spans="1:22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5">
        <f t="shared" si="0"/>
        <v>42033.516898148147</v>
      </c>
      <c r="L50" s="15">
        <f t="shared" si="1"/>
        <v>42064.5</v>
      </c>
      <c r="M50" s="13" t="str">
        <f t="shared" si="2"/>
        <v>Jan</v>
      </c>
      <c r="N50" s="11">
        <f t="shared" si="3"/>
        <v>2015</v>
      </c>
      <c r="O50" t="b">
        <v>0</v>
      </c>
      <c r="P50">
        <v>38</v>
      </c>
      <c r="Q50" t="b">
        <v>1</v>
      </c>
      <c r="R50" t="s">
        <v>8265</v>
      </c>
      <c r="S50" s="7">
        <f>E50/D50</f>
        <v>1.0794999999999999</v>
      </c>
      <c r="T50" s="8">
        <f>E50/P50</f>
        <v>56.815789473684212</v>
      </c>
      <c r="U50" t="str">
        <f t="shared" si="4"/>
        <v>film &amp; video</v>
      </c>
      <c r="V50" t="str">
        <f t="shared" si="5"/>
        <v>television</v>
      </c>
    </row>
    <row r="51" spans="1:2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5">
        <f t="shared" si="0"/>
        <v>42271.176446759258</v>
      </c>
      <c r="L51" s="15">
        <f t="shared" si="1"/>
        <v>42301.176446759258</v>
      </c>
      <c r="M51" s="13" t="str">
        <f t="shared" si="2"/>
        <v>Sep</v>
      </c>
      <c r="N51" s="11">
        <f t="shared" si="3"/>
        <v>2015</v>
      </c>
      <c r="O51" t="b">
        <v>0</v>
      </c>
      <c r="P51">
        <v>87</v>
      </c>
      <c r="Q51" t="b">
        <v>1</v>
      </c>
      <c r="R51" t="s">
        <v>8265</v>
      </c>
      <c r="S51" s="7">
        <f>E51/D51</f>
        <v>1</v>
      </c>
      <c r="T51" s="8">
        <f>E51/P51</f>
        <v>137.93103448275863</v>
      </c>
      <c r="U51" t="str">
        <f t="shared" si="4"/>
        <v>film &amp; video</v>
      </c>
      <c r="V51" t="str">
        <f t="shared" si="5"/>
        <v>television</v>
      </c>
    </row>
    <row r="52" spans="1:22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5">
        <f t="shared" si="0"/>
        <v>41995.752986111111</v>
      </c>
      <c r="L52" s="15">
        <f t="shared" si="1"/>
        <v>42034.708333333328</v>
      </c>
      <c r="M52" s="13" t="str">
        <f t="shared" si="2"/>
        <v>Dec</v>
      </c>
      <c r="N52" s="11">
        <f t="shared" si="3"/>
        <v>2014</v>
      </c>
      <c r="O52" t="b">
        <v>0</v>
      </c>
      <c r="P52">
        <v>22</v>
      </c>
      <c r="Q52" t="b">
        <v>1</v>
      </c>
      <c r="R52" t="s">
        <v>8265</v>
      </c>
      <c r="S52" s="7">
        <f>E52/D52</f>
        <v>1</v>
      </c>
      <c r="T52" s="8">
        <f>E52/P52</f>
        <v>27.272727272727273</v>
      </c>
      <c r="U52" t="str">
        <f t="shared" si="4"/>
        <v>film &amp; video</v>
      </c>
      <c r="V52" t="str">
        <f t="shared" si="5"/>
        <v>television</v>
      </c>
    </row>
    <row r="53" spans="1:22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5">
        <f t="shared" si="0"/>
        <v>42196.928668981483</v>
      </c>
      <c r="L53" s="15">
        <f t="shared" si="1"/>
        <v>42226.928668981483</v>
      </c>
      <c r="M53" s="13" t="str">
        <f t="shared" si="2"/>
        <v>Jul</v>
      </c>
      <c r="N53" s="11">
        <f t="shared" si="3"/>
        <v>2015</v>
      </c>
      <c r="O53" t="b">
        <v>0</v>
      </c>
      <c r="P53">
        <v>119</v>
      </c>
      <c r="Q53" t="b">
        <v>1</v>
      </c>
      <c r="R53" t="s">
        <v>8265</v>
      </c>
      <c r="S53" s="7">
        <f>E53/D53</f>
        <v>1.2801818181818181</v>
      </c>
      <c r="T53" s="8">
        <f>E53/P53</f>
        <v>118.33613445378151</v>
      </c>
      <c r="U53" t="str">
        <f t="shared" si="4"/>
        <v>film &amp; video</v>
      </c>
      <c r="V53" t="str">
        <f t="shared" si="5"/>
        <v>television</v>
      </c>
    </row>
    <row r="54" spans="1:22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5">
        <f t="shared" si="0"/>
        <v>41807.701921296299</v>
      </c>
      <c r="L54" s="15">
        <f t="shared" si="1"/>
        <v>41837.701921296299</v>
      </c>
      <c r="M54" s="13" t="str">
        <f t="shared" si="2"/>
        <v>Jun</v>
      </c>
      <c r="N54" s="11">
        <f t="shared" si="3"/>
        <v>2014</v>
      </c>
      <c r="O54" t="b">
        <v>0</v>
      </c>
      <c r="P54">
        <v>52</v>
      </c>
      <c r="Q54" t="b">
        <v>1</v>
      </c>
      <c r="R54" t="s">
        <v>8265</v>
      </c>
      <c r="S54" s="7">
        <f>E54/D54</f>
        <v>1.1620999999999999</v>
      </c>
      <c r="T54" s="8">
        <f>E54/P54</f>
        <v>223.48076923076923</v>
      </c>
      <c r="U54" t="str">
        <f t="shared" si="4"/>
        <v>film &amp; video</v>
      </c>
      <c r="V54" t="str">
        <f t="shared" si="5"/>
        <v>television</v>
      </c>
    </row>
    <row r="55" spans="1:22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5">
        <f t="shared" si="0"/>
        <v>41719.549131944441</v>
      </c>
      <c r="L55" s="15">
        <f t="shared" si="1"/>
        <v>41733.916666666664</v>
      </c>
      <c r="M55" s="13" t="str">
        <f t="shared" si="2"/>
        <v>Mar</v>
      </c>
      <c r="N55" s="11">
        <f t="shared" si="3"/>
        <v>2014</v>
      </c>
      <c r="O55" t="b">
        <v>0</v>
      </c>
      <c r="P55">
        <v>117</v>
      </c>
      <c r="Q55" t="b">
        <v>1</v>
      </c>
      <c r="R55" t="s">
        <v>8265</v>
      </c>
      <c r="S55" s="7">
        <f>E55/D55</f>
        <v>1.0963333333333334</v>
      </c>
      <c r="T55" s="8">
        <f>E55/P55</f>
        <v>28.111111111111111</v>
      </c>
      <c r="U55" t="str">
        <f t="shared" si="4"/>
        <v>film &amp; video</v>
      </c>
      <c r="V55" t="str">
        <f t="shared" si="5"/>
        <v>television</v>
      </c>
    </row>
    <row r="56" spans="1:22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5">
        <f t="shared" si="0"/>
        <v>42333.713206018518</v>
      </c>
      <c r="L56" s="15">
        <f t="shared" si="1"/>
        <v>42363.713206018518</v>
      </c>
      <c r="M56" s="13" t="str">
        <f t="shared" si="2"/>
        <v>Nov</v>
      </c>
      <c r="N56" s="11">
        <f t="shared" si="3"/>
        <v>2015</v>
      </c>
      <c r="O56" t="b">
        <v>0</v>
      </c>
      <c r="P56">
        <v>52</v>
      </c>
      <c r="Q56" t="b">
        <v>1</v>
      </c>
      <c r="R56" t="s">
        <v>8265</v>
      </c>
      <c r="S56" s="7">
        <f>E56/D56</f>
        <v>1.01</v>
      </c>
      <c r="T56" s="8">
        <f>E56/P56</f>
        <v>194.23076923076923</v>
      </c>
      <c r="U56" t="str">
        <f t="shared" si="4"/>
        <v>film &amp; video</v>
      </c>
      <c r="V56" t="str">
        <f t="shared" si="5"/>
        <v>television</v>
      </c>
    </row>
    <row r="57" spans="1:22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5">
        <f t="shared" si="0"/>
        <v>42496.968935185185</v>
      </c>
      <c r="L57" s="15">
        <f t="shared" si="1"/>
        <v>42517.968935185185</v>
      </c>
      <c r="M57" s="13" t="str">
        <f t="shared" si="2"/>
        <v>May</v>
      </c>
      <c r="N57" s="11">
        <f t="shared" si="3"/>
        <v>2016</v>
      </c>
      <c r="O57" t="b">
        <v>0</v>
      </c>
      <c r="P57">
        <v>86</v>
      </c>
      <c r="Q57" t="b">
        <v>1</v>
      </c>
      <c r="R57" t="s">
        <v>8265</v>
      </c>
      <c r="S57" s="7">
        <f>E57/D57</f>
        <v>1.2895348837209302</v>
      </c>
      <c r="T57" s="8">
        <f>E57/P57</f>
        <v>128.95348837209303</v>
      </c>
      <c r="U57" t="str">
        <f t="shared" si="4"/>
        <v>film &amp; video</v>
      </c>
      <c r="V57" t="str">
        <f t="shared" si="5"/>
        <v>television</v>
      </c>
    </row>
    <row r="58" spans="1:22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5">
        <f t="shared" si="0"/>
        <v>42149.548888888887</v>
      </c>
      <c r="L58" s="15">
        <f t="shared" si="1"/>
        <v>42163.666666666672</v>
      </c>
      <c r="M58" s="13" t="str">
        <f t="shared" si="2"/>
        <v>May</v>
      </c>
      <c r="N58" s="11">
        <f t="shared" si="3"/>
        <v>2015</v>
      </c>
      <c r="O58" t="b">
        <v>0</v>
      </c>
      <c r="P58">
        <v>174</v>
      </c>
      <c r="Q58" t="b">
        <v>1</v>
      </c>
      <c r="R58" t="s">
        <v>8265</v>
      </c>
      <c r="S58" s="7">
        <f>E58/D58</f>
        <v>1.0726249999999999</v>
      </c>
      <c r="T58" s="8">
        <f>E58/P58</f>
        <v>49.316091954022987</v>
      </c>
      <c r="U58" t="str">
        <f t="shared" si="4"/>
        <v>film &amp; video</v>
      </c>
      <c r="V58" t="str">
        <f t="shared" si="5"/>
        <v>television</v>
      </c>
    </row>
    <row r="59" spans="1:22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5">
        <f t="shared" si="0"/>
        <v>42089.83289351852</v>
      </c>
      <c r="L59" s="15">
        <f t="shared" si="1"/>
        <v>42119.83289351852</v>
      </c>
      <c r="M59" s="13" t="str">
        <f t="shared" si="2"/>
        <v>Mar</v>
      </c>
      <c r="N59" s="11">
        <f t="shared" si="3"/>
        <v>2015</v>
      </c>
      <c r="O59" t="b">
        <v>0</v>
      </c>
      <c r="P59">
        <v>69</v>
      </c>
      <c r="Q59" t="b">
        <v>1</v>
      </c>
      <c r="R59" t="s">
        <v>8265</v>
      </c>
      <c r="S59" s="7">
        <f>E59/D59</f>
        <v>1.0189999999999999</v>
      </c>
      <c r="T59" s="8">
        <f>E59/P59</f>
        <v>221.52173913043478</v>
      </c>
      <c r="U59" t="str">
        <f t="shared" si="4"/>
        <v>film &amp; video</v>
      </c>
      <c r="V59" t="str">
        <f t="shared" si="5"/>
        <v>television</v>
      </c>
    </row>
    <row r="60" spans="1:22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5">
        <f t="shared" si="0"/>
        <v>41932.745046296295</v>
      </c>
      <c r="L60" s="15">
        <f t="shared" si="1"/>
        <v>41962.786712962959</v>
      </c>
      <c r="M60" s="13" t="str">
        <f t="shared" si="2"/>
        <v>Oct</v>
      </c>
      <c r="N60" s="11">
        <f t="shared" si="3"/>
        <v>2014</v>
      </c>
      <c r="O60" t="b">
        <v>0</v>
      </c>
      <c r="P60">
        <v>75</v>
      </c>
      <c r="Q60" t="b">
        <v>1</v>
      </c>
      <c r="R60" t="s">
        <v>8265</v>
      </c>
      <c r="S60" s="7">
        <f>E60/D60</f>
        <v>1.0290999999999999</v>
      </c>
      <c r="T60" s="8">
        <f>E60/P60</f>
        <v>137.21333333333334</v>
      </c>
      <c r="U60" t="str">
        <f t="shared" si="4"/>
        <v>film &amp; video</v>
      </c>
      <c r="V60" t="str">
        <f t="shared" si="5"/>
        <v>television</v>
      </c>
    </row>
    <row r="61" spans="1:22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5">
        <f t="shared" si="0"/>
        <v>42230.23583333334</v>
      </c>
      <c r="L61" s="15">
        <f t="shared" si="1"/>
        <v>42261.875</v>
      </c>
      <c r="M61" s="13" t="str">
        <f t="shared" si="2"/>
        <v>Aug</v>
      </c>
      <c r="N61" s="11">
        <f t="shared" si="3"/>
        <v>2015</v>
      </c>
      <c r="O61" t="b">
        <v>0</v>
      </c>
      <c r="P61">
        <v>33</v>
      </c>
      <c r="Q61" t="b">
        <v>1</v>
      </c>
      <c r="R61" t="s">
        <v>8265</v>
      </c>
      <c r="S61" s="7">
        <f>E61/D61</f>
        <v>1.0012570000000001</v>
      </c>
      <c r="T61" s="8">
        <f>E61/P61</f>
        <v>606.82242424242418</v>
      </c>
      <c r="U61" t="str">
        <f t="shared" si="4"/>
        <v>film &amp; video</v>
      </c>
      <c r="V61" t="str">
        <f t="shared" si="5"/>
        <v>television</v>
      </c>
    </row>
    <row r="62" spans="1:22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5">
        <f t="shared" si="0"/>
        <v>41701.901817129627</v>
      </c>
      <c r="L62" s="15">
        <f t="shared" si="1"/>
        <v>41721</v>
      </c>
      <c r="M62" s="13" t="str">
        <f t="shared" si="2"/>
        <v>Mar</v>
      </c>
      <c r="N62" s="11">
        <f t="shared" si="3"/>
        <v>2014</v>
      </c>
      <c r="O62" t="b">
        <v>0</v>
      </c>
      <c r="P62">
        <v>108</v>
      </c>
      <c r="Q62" t="b">
        <v>1</v>
      </c>
      <c r="R62" t="s">
        <v>8266</v>
      </c>
      <c r="S62" s="7">
        <f>E62/D62</f>
        <v>1.0329622222222221</v>
      </c>
      <c r="T62" s="8">
        <f>E62/P62</f>
        <v>43.040092592592593</v>
      </c>
      <c r="U62" t="str">
        <f t="shared" si="4"/>
        <v>film &amp; video</v>
      </c>
      <c r="V62" t="str">
        <f t="shared" si="5"/>
        <v>shorts</v>
      </c>
    </row>
    <row r="63" spans="1:22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5">
        <f t="shared" si="0"/>
        <v>41409.814317129632</v>
      </c>
      <c r="L63" s="15">
        <f t="shared" si="1"/>
        <v>41431.814317129632</v>
      </c>
      <c r="M63" s="13" t="str">
        <f t="shared" si="2"/>
        <v>May</v>
      </c>
      <c r="N63" s="11">
        <f t="shared" si="3"/>
        <v>2013</v>
      </c>
      <c r="O63" t="b">
        <v>0</v>
      </c>
      <c r="P63">
        <v>23</v>
      </c>
      <c r="Q63" t="b">
        <v>1</v>
      </c>
      <c r="R63" t="s">
        <v>8266</v>
      </c>
      <c r="S63" s="7">
        <f>E63/D63</f>
        <v>1.4830000000000001</v>
      </c>
      <c r="T63" s="8">
        <f>E63/P63</f>
        <v>322.39130434782606</v>
      </c>
      <c r="U63" t="str">
        <f t="shared" si="4"/>
        <v>film &amp; video</v>
      </c>
      <c r="V63" t="str">
        <f t="shared" si="5"/>
        <v>shorts</v>
      </c>
    </row>
    <row r="64" spans="1:22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5">
        <f t="shared" si="0"/>
        <v>41311.799513888887</v>
      </c>
      <c r="L64" s="15">
        <f t="shared" si="1"/>
        <v>41336.799513888887</v>
      </c>
      <c r="M64" s="13" t="str">
        <f t="shared" si="2"/>
        <v>Feb</v>
      </c>
      <c r="N64" s="11">
        <f t="shared" si="3"/>
        <v>2013</v>
      </c>
      <c r="O64" t="b">
        <v>0</v>
      </c>
      <c r="P64">
        <v>48</v>
      </c>
      <c r="Q64" t="b">
        <v>1</v>
      </c>
      <c r="R64" t="s">
        <v>8266</v>
      </c>
      <c r="S64" s="7">
        <f>E64/D64</f>
        <v>1.5473333333333332</v>
      </c>
      <c r="T64" s="8">
        <f>E64/P64</f>
        <v>96.708333333333329</v>
      </c>
      <c r="U64" t="str">
        <f t="shared" si="4"/>
        <v>film &amp; video</v>
      </c>
      <c r="V64" t="str">
        <f t="shared" si="5"/>
        <v>shorts</v>
      </c>
    </row>
    <row r="65" spans="1:22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5">
        <f t="shared" si="0"/>
        <v>41612.912187499998</v>
      </c>
      <c r="L65" s="15">
        <f t="shared" si="1"/>
        <v>41636.207638888889</v>
      </c>
      <c r="M65" s="13" t="str">
        <f t="shared" si="2"/>
        <v>Dec</v>
      </c>
      <c r="N65" s="11">
        <f t="shared" si="3"/>
        <v>2013</v>
      </c>
      <c r="O65" t="b">
        <v>0</v>
      </c>
      <c r="P65">
        <v>64</v>
      </c>
      <c r="Q65" t="b">
        <v>1</v>
      </c>
      <c r="R65" t="s">
        <v>8266</v>
      </c>
      <c r="S65" s="7">
        <f>E65/D65</f>
        <v>1.1351849999999999</v>
      </c>
      <c r="T65" s="8">
        <f>E65/P65</f>
        <v>35.474531249999998</v>
      </c>
      <c r="U65" t="str">
        <f t="shared" si="4"/>
        <v>film &amp; video</v>
      </c>
      <c r="V65" t="str">
        <f t="shared" si="5"/>
        <v>shorts</v>
      </c>
    </row>
    <row r="66" spans="1:22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5">
        <f t="shared" si="0"/>
        <v>41433.01829861111</v>
      </c>
      <c r="L66" s="15">
        <f t="shared" si="1"/>
        <v>41463.01829861111</v>
      </c>
      <c r="M66" s="13" t="str">
        <f t="shared" si="2"/>
        <v>Jun</v>
      </c>
      <c r="N66" s="11">
        <f t="shared" si="3"/>
        <v>2013</v>
      </c>
      <c r="O66" t="b">
        <v>0</v>
      </c>
      <c r="P66">
        <v>24</v>
      </c>
      <c r="Q66" t="b">
        <v>1</v>
      </c>
      <c r="R66" t="s">
        <v>8266</v>
      </c>
      <c r="S66" s="7">
        <f>E66/D66</f>
        <v>1.7333333333333334</v>
      </c>
      <c r="T66" s="8">
        <f>E66/P66</f>
        <v>86.666666666666671</v>
      </c>
      <c r="U66" t="str">
        <f t="shared" si="4"/>
        <v>film &amp; video</v>
      </c>
      <c r="V66" t="str">
        <f t="shared" si="5"/>
        <v>shorts</v>
      </c>
    </row>
    <row r="67" spans="1:22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5">
        <f t="shared" ref="K67:K130" si="6">(((J67/60)/60)/24+DATE(1970,1,1))</f>
        <v>41835.821226851855</v>
      </c>
      <c r="L67" s="15">
        <f t="shared" ref="L67:L130" si="7">(((I67/60)/60)/24+DATE(1970,1,1))</f>
        <v>41862.249305555553</v>
      </c>
      <c r="M67" s="13" t="str">
        <f t="shared" ref="M67:M130" si="8">TEXT(K67,"mmm")</f>
        <v>Jul</v>
      </c>
      <c r="N67" s="11">
        <f t="shared" ref="N67:N130" si="9">YEAR(K67)</f>
        <v>2014</v>
      </c>
      <c r="O67" t="b">
        <v>0</v>
      </c>
      <c r="P67">
        <v>57</v>
      </c>
      <c r="Q67" t="b">
        <v>1</v>
      </c>
      <c r="R67" t="s">
        <v>8266</v>
      </c>
      <c r="S67" s="7">
        <f>E67/D67</f>
        <v>1.0752857142857142</v>
      </c>
      <c r="T67" s="8">
        <f>E67/P67</f>
        <v>132.05263157894737</v>
      </c>
      <c r="U67" t="str">
        <f t="shared" ref="U67:U130" si="10">LEFT(R67,(FIND("/",R67,1)-1))</f>
        <v>film &amp; video</v>
      </c>
      <c r="V67" t="str">
        <f t="shared" ref="V67:V130" si="11">MID(R67,FIND("/",R67)+1,256)</f>
        <v>shorts</v>
      </c>
    </row>
    <row r="68" spans="1:22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5">
        <f t="shared" si="6"/>
        <v>42539.849768518514</v>
      </c>
      <c r="L68" s="15">
        <f t="shared" si="7"/>
        <v>42569.849768518514</v>
      </c>
      <c r="M68" s="13" t="str">
        <f t="shared" si="8"/>
        <v>Jun</v>
      </c>
      <c r="N68" s="11">
        <f t="shared" si="9"/>
        <v>2016</v>
      </c>
      <c r="O68" t="b">
        <v>0</v>
      </c>
      <c r="P68">
        <v>26</v>
      </c>
      <c r="Q68" t="b">
        <v>1</v>
      </c>
      <c r="R68" t="s">
        <v>8266</v>
      </c>
      <c r="S68" s="7">
        <f>E68/D68</f>
        <v>1.1859999999999999</v>
      </c>
      <c r="T68" s="8">
        <f>E68/P68</f>
        <v>91.230769230769226</v>
      </c>
      <c r="U68" t="str">
        <f t="shared" si="10"/>
        <v>film &amp; video</v>
      </c>
      <c r="V68" t="str">
        <f t="shared" si="11"/>
        <v>shorts</v>
      </c>
    </row>
    <row r="69" spans="1:22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5">
        <f t="shared" si="6"/>
        <v>41075.583379629628</v>
      </c>
      <c r="L69" s="15">
        <f t="shared" si="7"/>
        <v>41105.583379629628</v>
      </c>
      <c r="M69" s="13" t="str">
        <f t="shared" si="8"/>
        <v>Jun</v>
      </c>
      <c r="N69" s="11">
        <f t="shared" si="9"/>
        <v>2012</v>
      </c>
      <c r="O69" t="b">
        <v>0</v>
      </c>
      <c r="P69">
        <v>20</v>
      </c>
      <c r="Q69" t="b">
        <v>1</v>
      </c>
      <c r="R69" t="s">
        <v>8266</v>
      </c>
      <c r="S69" s="7">
        <f>E69/D69</f>
        <v>1.1625000000000001</v>
      </c>
      <c r="T69" s="8">
        <f>E69/P69</f>
        <v>116.25</v>
      </c>
      <c r="U69" t="str">
        <f t="shared" si="10"/>
        <v>film &amp; video</v>
      </c>
      <c r="V69" t="str">
        <f t="shared" si="11"/>
        <v>shorts</v>
      </c>
    </row>
    <row r="70" spans="1:22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5">
        <f t="shared" si="6"/>
        <v>41663.569340277776</v>
      </c>
      <c r="L70" s="15">
        <f t="shared" si="7"/>
        <v>41693.569340277776</v>
      </c>
      <c r="M70" s="13" t="str">
        <f t="shared" si="8"/>
        <v>Jan</v>
      </c>
      <c r="N70" s="11">
        <f t="shared" si="9"/>
        <v>2014</v>
      </c>
      <c r="O70" t="b">
        <v>0</v>
      </c>
      <c r="P70">
        <v>36</v>
      </c>
      <c r="Q70" t="b">
        <v>1</v>
      </c>
      <c r="R70" t="s">
        <v>8266</v>
      </c>
      <c r="S70" s="7">
        <f>E70/D70</f>
        <v>1.2716666666666667</v>
      </c>
      <c r="T70" s="8">
        <f>E70/P70</f>
        <v>21.194444444444443</v>
      </c>
      <c r="U70" t="str">
        <f t="shared" si="10"/>
        <v>film &amp; video</v>
      </c>
      <c r="V70" t="str">
        <f t="shared" si="11"/>
        <v>shorts</v>
      </c>
    </row>
    <row r="71" spans="1:22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5">
        <f t="shared" si="6"/>
        <v>40786.187789351854</v>
      </c>
      <c r="L71" s="15">
        <f t="shared" si="7"/>
        <v>40818.290972222225</v>
      </c>
      <c r="M71" s="13" t="str">
        <f t="shared" si="8"/>
        <v>Aug</v>
      </c>
      <c r="N71" s="11">
        <f t="shared" si="9"/>
        <v>2011</v>
      </c>
      <c r="O71" t="b">
        <v>0</v>
      </c>
      <c r="P71">
        <v>178</v>
      </c>
      <c r="Q71" t="b">
        <v>1</v>
      </c>
      <c r="R71" t="s">
        <v>8266</v>
      </c>
      <c r="S71" s="7">
        <f>E71/D71</f>
        <v>1.109423</v>
      </c>
      <c r="T71" s="8">
        <f>E71/P71</f>
        <v>62.327134831460668</v>
      </c>
      <c r="U71" t="str">
        <f t="shared" si="10"/>
        <v>film &amp; video</v>
      </c>
      <c r="V71" t="str">
        <f t="shared" si="11"/>
        <v>shorts</v>
      </c>
    </row>
    <row r="72" spans="1:22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5">
        <f t="shared" si="6"/>
        <v>40730.896354166667</v>
      </c>
      <c r="L72" s="15">
        <f t="shared" si="7"/>
        <v>40790.896354166667</v>
      </c>
      <c r="M72" s="13" t="str">
        <f t="shared" si="8"/>
        <v>Jul</v>
      </c>
      <c r="N72" s="11">
        <f t="shared" si="9"/>
        <v>2011</v>
      </c>
      <c r="O72" t="b">
        <v>0</v>
      </c>
      <c r="P72">
        <v>17</v>
      </c>
      <c r="Q72" t="b">
        <v>1</v>
      </c>
      <c r="R72" t="s">
        <v>8266</v>
      </c>
      <c r="S72" s="7">
        <f>E72/D72</f>
        <v>1.272</v>
      </c>
      <c r="T72" s="8">
        <f>E72/P72</f>
        <v>37.411764705882355</v>
      </c>
      <c r="U72" t="str">
        <f t="shared" si="10"/>
        <v>film &amp; video</v>
      </c>
      <c r="V72" t="str">
        <f t="shared" si="11"/>
        <v>shorts</v>
      </c>
    </row>
    <row r="73" spans="1:22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5">
        <f t="shared" si="6"/>
        <v>40997.271493055552</v>
      </c>
      <c r="L73" s="15">
        <f t="shared" si="7"/>
        <v>41057.271493055552</v>
      </c>
      <c r="M73" s="13" t="str">
        <f t="shared" si="8"/>
        <v>Mar</v>
      </c>
      <c r="N73" s="11">
        <f t="shared" si="9"/>
        <v>2012</v>
      </c>
      <c r="O73" t="b">
        <v>0</v>
      </c>
      <c r="P73">
        <v>32</v>
      </c>
      <c r="Q73" t="b">
        <v>1</v>
      </c>
      <c r="R73" t="s">
        <v>8266</v>
      </c>
      <c r="S73" s="7">
        <f>E73/D73</f>
        <v>1.2394444444444443</v>
      </c>
      <c r="T73" s="8">
        <f>E73/P73</f>
        <v>69.71875</v>
      </c>
      <c r="U73" t="str">
        <f t="shared" si="10"/>
        <v>film &amp; video</v>
      </c>
      <c r="V73" t="str">
        <f t="shared" si="11"/>
        <v>shorts</v>
      </c>
    </row>
    <row r="74" spans="1:22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5">
        <f t="shared" si="6"/>
        <v>41208.010196759256</v>
      </c>
      <c r="L74" s="15">
        <f t="shared" si="7"/>
        <v>41228</v>
      </c>
      <c r="M74" s="13" t="str">
        <f t="shared" si="8"/>
        <v>Oct</v>
      </c>
      <c r="N74" s="11">
        <f t="shared" si="9"/>
        <v>2012</v>
      </c>
      <c r="O74" t="b">
        <v>0</v>
      </c>
      <c r="P74">
        <v>41</v>
      </c>
      <c r="Q74" t="b">
        <v>1</v>
      </c>
      <c r="R74" t="s">
        <v>8266</v>
      </c>
      <c r="S74" s="7">
        <f>E74/D74</f>
        <v>1.084090909090909</v>
      </c>
      <c r="T74" s="8">
        <f>E74/P74</f>
        <v>58.170731707317074</v>
      </c>
      <c r="U74" t="str">
        <f t="shared" si="10"/>
        <v>film &amp; video</v>
      </c>
      <c r="V74" t="str">
        <f t="shared" si="11"/>
        <v>shorts</v>
      </c>
    </row>
    <row r="75" spans="1:22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5">
        <f t="shared" si="6"/>
        <v>40587.75675925926</v>
      </c>
      <c r="L75" s="15">
        <f t="shared" si="7"/>
        <v>40666.165972222225</v>
      </c>
      <c r="M75" s="13" t="str">
        <f t="shared" si="8"/>
        <v>Feb</v>
      </c>
      <c r="N75" s="11">
        <f t="shared" si="9"/>
        <v>2011</v>
      </c>
      <c r="O75" t="b">
        <v>0</v>
      </c>
      <c r="P75">
        <v>18</v>
      </c>
      <c r="Q75" t="b">
        <v>1</v>
      </c>
      <c r="R75" t="s">
        <v>8266</v>
      </c>
      <c r="S75" s="7">
        <f>E75/D75</f>
        <v>1</v>
      </c>
      <c r="T75" s="8">
        <f>E75/P75</f>
        <v>50</v>
      </c>
      <c r="U75" t="str">
        <f t="shared" si="10"/>
        <v>film &amp; video</v>
      </c>
      <c r="V75" t="str">
        <f t="shared" si="11"/>
        <v>shorts</v>
      </c>
    </row>
    <row r="76" spans="1:22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5">
        <f t="shared" si="6"/>
        <v>42360.487210648149</v>
      </c>
      <c r="L76" s="15">
        <f t="shared" si="7"/>
        <v>42390.487210648149</v>
      </c>
      <c r="M76" s="13" t="str">
        <f t="shared" si="8"/>
        <v>Dec</v>
      </c>
      <c r="N76" s="11">
        <f t="shared" si="9"/>
        <v>2015</v>
      </c>
      <c r="O76" t="b">
        <v>0</v>
      </c>
      <c r="P76">
        <v>29</v>
      </c>
      <c r="Q76" t="b">
        <v>1</v>
      </c>
      <c r="R76" t="s">
        <v>8266</v>
      </c>
      <c r="S76" s="7">
        <f>E76/D76</f>
        <v>1.1293199999999999</v>
      </c>
      <c r="T76" s="8">
        <f>E76/P76</f>
        <v>19.471034482758618</v>
      </c>
      <c r="U76" t="str">
        <f t="shared" si="10"/>
        <v>film &amp; video</v>
      </c>
      <c r="V76" t="str">
        <f t="shared" si="11"/>
        <v>shorts</v>
      </c>
    </row>
    <row r="77" spans="1:22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5">
        <f t="shared" si="6"/>
        <v>41357.209166666667</v>
      </c>
      <c r="L77" s="15">
        <f t="shared" si="7"/>
        <v>41387.209166666667</v>
      </c>
      <c r="M77" s="13" t="str">
        <f t="shared" si="8"/>
        <v>Mar</v>
      </c>
      <c r="N77" s="11">
        <f t="shared" si="9"/>
        <v>2013</v>
      </c>
      <c r="O77" t="b">
        <v>0</v>
      </c>
      <c r="P77">
        <v>47</v>
      </c>
      <c r="Q77" t="b">
        <v>1</v>
      </c>
      <c r="R77" t="s">
        <v>8266</v>
      </c>
      <c r="S77" s="7">
        <f>E77/D77</f>
        <v>1.1542857142857144</v>
      </c>
      <c r="T77" s="8">
        <f>E77/P77</f>
        <v>85.957446808510639</v>
      </c>
      <c r="U77" t="str">
        <f t="shared" si="10"/>
        <v>film &amp; video</v>
      </c>
      <c r="V77" t="str">
        <f t="shared" si="11"/>
        <v>shorts</v>
      </c>
    </row>
    <row r="78" spans="1:22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5">
        <f t="shared" si="6"/>
        <v>40844.691643518519</v>
      </c>
      <c r="L78" s="15">
        <f t="shared" si="7"/>
        <v>40904.733310185184</v>
      </c>
      <c r="M78" s="13" t="str">
        <f t="shared" si="8"/>
        <v>Oct</v>
      </c>
      <c r="N78" s="11">
        <f t="shared" si="9"/>
        <v>2011</v>
      </c>
      <c r="O78" t="b">
        <v>0</v>
      </c>
      <c r="P78">
        <v>15</v>
      </c>
      <c r="Q78" t="b">
        <v>1</v>
      </c>
      <c r="R78" t="s">
        <v>8266</v>
      </c>
      <c r="S78" s="7">
        <f>E78/D78</f>
        <v>1.5333333333333334</v>
      </c>
      <c r="T78" s="8">
        <f>E78/P78</f>
        <v>30.666666666666668</v>
      </c>
      <c r="U78" t="str">
        <f t="shared" si="10"/>
        <v>film &amp; video</v>
      </c>
      <c r="V78" t="str">
        <f t="shared" si="11"/>
        <v>shorts</v>
      </c>
    </row>
    <row r="79" spans="1:22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5">
        <f t="shared" si="6"/>
        <v>40997.144872685189</v>
      </c>
      <c r="L79" s="15">
        <f t="shared" si="7"/>
        <v>41050.124305555553</v>
      </c>
      <c r="M79" s="13" t="str">
        <f t="shared" si="8"/>
        <v>Mar</v>
      </c>
      <c r="N79" s="11">
        <f t="shared" si="9"/>
        <v>2012</v>
      </c>
      <c r="O79" t="b">
        <v>0</v>
      </c>
      <c r="P79">
        <v>26</v>
      </c>
      <c r="Q79" t="b">
        <v>1</v>
      </c>
      <c r="R79" t="s">
        <v>8266</v>
      </c>
      <c r="S79" s="7">
        <f>E79/D79</f>
        <v>3.9249999999999998</v>
      </c>
      <c r="T79" s="8">
        <f>E79/P79</f>
        <v>60.384615384615387</v>
      </c>
      <c r="U79" t="str">
        <f t="shared" si="10"/>
        <v>film &amp; video</v>
      </c>
      <c r="V79" t="str">
        <f t="shared" si="11"/>
        <v>shorts</v>
      </c>
    </row>
    <row r="80" spans="1:22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5">
        <f t="shared" si="6"/>
        <v>42604.730567129634</v>
      </c>
      <c r="L80" s="15">
        <f t="shared" si="7"/>
        <v>42614.730567129634</v>
      </c>
      <c r="M80" s="13" t="str">
        <f t="shared" si="8"/>
        <v>Aug</v>
      </c>
      <c r="N80" s="11">
        <f t="shared" si="9"/>
        <v>2016</v>
      </c>
      <c r="O80" t="b">
        <v>0</v>
      </c>
      <c r="P80">
        <v>35</v>
      </c>
      <c r="Q80" t="b">
        <v>1</v>
      </c>
      <c r="R80" t="s">
        <v>8266</v>
      </c>
      <c r="S80" s="7">
        <f>E80/D80</f>
        <v>27.02</v>
      </c>
      <c r="T80" s="8">
        <f>E80/P80</f>
        <v>38.6</v>
      </c>
      <c r="U80" t="str">
        <f t="shared" si="10"/>
        <v>film &amp; video</v>
      </c>
      <c r="V80" t="str">
        <f t="shared" si="11"/>
        <v>shorts</v>
      </c>
    </row>
    <row r="81" spans="1:22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5">
        <f t="shared" si="6"/>
        <v>41724.776539351849</v>
      </c>
      <c r="L81" s="15">
        <f t="shared" si="7"/>
        <v>41754.776539351849</v>
      </c>
      <c r="M81" s="13" t="str">
        <f t="shared" si="8"/>
        <v>Mar</v>
      </c>
      <c r="N81" s="11">
        <f t="shared" si="9"/>
        <v>2014</v>
      </c>
      <c r="O81" t="b">
        <v>0</v>
      </c>
      <c r="P81">
        <v>41</v>
      </c>
      <c r="Q81" t="b">
        <v>1</v>
      </c>
      <c r="R81" t="s">
        <v>8266</v>
      </c>
      <c r="S81" s="7">
        <f>E81/D81</f>
        <v>1.27</v>
      </c>
      <c r="T81" s="8">
        <f>E81/P81</f>
        <v>40.268292682926827</v>
      </c>
      <c r="U81" t="str">
        <f t="shared" si="10"/>
        <v>film &amp; video</v>
      </c>
      <c r="V81" t="str">
        <f t="shared" si="11"/>
        <v>shorts</v>
      </c>
    </row>
    <row r="82" spans="1:22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5">
        <f t="shared" si="6"/>
        <v>41583.083981481483</v>
      </c>
      <c r="L82" s="15">
        <f t="shared" si="7"/>
        <v>41618.083981481483</v>
      </c>
      <c r="M82" s="13" t="str">
        <f t="shared" si="8"/>
        <v>Nov</v>
      </c>
      <c r="N82" s="11">
        <f t="shared" si="9"/>
        <v>2013</v>
      </c>
      <c r="O82" t="b">
        <v>0</v>
      </c>
      <c r="P82">
        <v>47</v>
      </c>
      <c r="Q82" t="b">
        <v>1</v>
      </c>
      <c r="R82" t="s">
        <v>8266</v>
      </c>
      <c r="S82" s="7">
        <f>E82/D82</f>
        <v>1.0725</v>
      </c>
      <c r="T82" s="8">
        <f>E82/P82</f>
        <v>273.82978723404256</v>
      </c>
      <c r="U82" t="str">
        <f t="shared" si="10"/>
        <v>film &amp; video</v>
      </c>
      <c r="V82" t="str">
        <f t="shared" si="11"/>
        <v>shorts</v>
      </c>
    </row>
    <row r="83" spans="1:22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5">
        <f t="shared" si="6"/>
        <v>41100.158877314818</v>
      </c>
      <c r="L83" s="15">
        <f t="shared" si="7"/>
        <v>41104.126388888886</v>
      </c>
      <c r="M83" s="13" t="str">
        <f t="shared" si="8"/>
        <v>Jul</v>
      </c>
      <c r="N83" s="11">
        <f t="shared" si="9"/>
        <v>2012</v>
      </c>
      <c r="O83" t="b">
        <v>0</v>
      </c>
      <c r="P83">
        <v>28</v>
      </c>
      <c r="Q83" t="b">
        <v>1</v>
      </c>
      <c r="R83" t="s">
        <v>8266</v>
      </c>
      <c r="S83" s="7">
        <f>E83/D83</f>
        <v>1.98</v>
      </c>
      <c r="T83" s="8">
        <f>E83/P83</f>
        <v>53.035714285714285</v>
      </c>
      <c r="U83" t="str">
        <f t="shared" si="10"/>
        <v>film &amp; video</v>
      </c>
      <c r="V83" t="str">
        <f t="shared" si="11"/>
        <v>shorts</v>
      </c>
    </row>
    <row r="84" spans="1:22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5">
        <f t="shared" si="6"/>
        <v>40795.820150462961</v>
      </c>
      <c r="L84" s="15">
        <f t="shared" si="7"/>
        <v>40825.820150462961</v>
      </c>
      <c r="M84" s="13" t="str">
        <f t="shared" si="8"/>
        <v>Sep</v>
      </c>
      <c r="N84" s="11">
        <f t="shared" si="9"/>
        <v>2011</v>
      </c>
      <c r="O84" t="b">
        <v>0</v>
      </c>
      <c r="P84">
        <v>100</v>
      </c>
      <c r="Q84" t="b">
        <v>1</v>
      </c>
      <c r="R84" t="s">
        <v>8266</v>
      </c>
      <c r="S84" s="7">
        <f>E84/D84</f>
        <v>1.0001249999999999</v>
      </c>
      <c r="T84" s="8">
        <f>E84/P84</f>
        <v>40.005000000000003</v>
      </c>
      <c r="U84" t="str">
        <f t="shared" si="10"/>
        <v>film &amp; video</v>
      </c>
      <c r="V84" t="str">
        <f t="shared" si="11"/>
        <v>shorts</v>
      </c>
    </row>
    <row r="85" spans="1:22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5">
        <f t="shared" si="6"/>
        <v>42042.615613425922</v>
      </c>
      <c r="L85" s="15">
        <f t="shared" si="7"/>
        <v>42057.479166666672</v>
      </c>
      <c r="M85" s="13" t="str">
        <f t="shared" si="8"/>
        <v>Feb</v>
      </c>
      <c r="N85" s="11">
        <f t="shared" si="9"/>
        <v>2015</v>
      </c>
      <c r="O85" t="b">
        <v>0</v>
      </c>
      <c r="P85">
        <v>13</v>
      </c>
      <c r="Q85" t="b">
        <v>1</v>
      </c>
      <c r="R85" t="s">
        <v>8266</v>
      </c>
      <c r="S85" s="7">
        <f>E85/D85</f>
        <v>1.0249999999999999</v>
      </c>
      <c r="T85" s="8">
        <f>E85/P85</f>
        <v>15.76923076923077</v>
      </c>
      <c r="U85" t="str">
        <f t="shared" si="10"/>
        <v>film &amp; video</v>
      </c>
      <c r="V85" t="str">
        <f t="shared" si="11"/>
        <v>shorts</v>
      </c>
    </row>
    <row r="86" spans="1:22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5">
        <f t="shared" si="6"/>
        <v>40648.757939814815</v>
      </c>
      <c r="L86" s="15">
        <f t="shared" si="7"/>
        <v>40678.757939814815</v>
      </c>
      <c r="M86" s="13" t="str">
        <f t="shared" si="8"/>
        <v>Apr</v>
      </c>
      <c r="N86" s="11">
        <f t="shared" si="9"/>
        <v>2011</v>
      </c>
      <c r="O86" t="b">
        <v>0</v>
      </c>
      <c r="P86">
        <v>7</v>
      </c>
      <c r="Q86" t="b">
        <v>1</v>
      </c>
      <c r="R86" t="s">
        <v>8266</v>
      </c>
      <c r="S86" s="7">
        <f>E86/D86</f>
        <v>1</v>
      </c>
      <c r="T86" s="8">
        <f>E86/P86</f>
        <v>71.428571428571431</v>
      </c>
      <c r="U86" t="str">
        <f t="shared" si="10"/>
        <v>film &amp; video</v>
      </c>
      <c r="V86" t="str">
        <f t="shared" si="11"/>
        <v>shorts</v>
      </c>
    </row>
    <row r="87" spans="1:22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5">
        <f t="shared" si="6"/>
        <v>40779.125428240739</v>
      </c>
      <c r="L87" s="15">
        <f t="shared" si="7"/>
        <v>40809.125428240739</v>
      </c>
      <c r="M87" s="13" t="str">
        <f t="shared" si="8"/>
        <v>Aug</v>
      </c>
      <c r="N87" s="11">
        <f t="shared" si="9"/>
        <v>2011</v>
      </c>
      <c r="O87" t="b">
        <v>0</v>
      </c>
      <c r="P87">
        <v>21</v>
      </c>
      <c r="Q87" t="b">
        <v>1</v>
      </c>
      <c r="R87" t="s">
        <v>8266</v>
      </c>
      <c r="S87" s="7">
        <f>E87/D87</f>
        <v>1.2549999999999999</v>
      </c>
      <c r="T87" s="8">
        <f>E87/P87</f>
        <v>71.714285714285708</v>
      </c>
      <c r="U87" t="str">
        <f t="shared" si="10"/>
        <v>film &amp; video</v>
      </c>
      <c r="V87" t="str">
        <f t="shared" si="11"/>
        <v>shorts</v>
      </c>
    </row>
    <row r="88" spans="1:22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5">
        <f t="shared" si="6"/>
        <v>42291.556076388893</v>
      </c>
      <c r="L88" s="15">
        <f t="shared" si="7"/>
        <v>42365.59774305555</v>
      </c>
      <c r="M88" s="13" t="str">
        <f t="shared" si="8"/>
        <v>Oct</v>
      </c>
      <c r="N88" s="11">
        <f t="shared" si="9"/>
        <v>2015</v>
      </c>
      <c r="O88" t="b">
        <v>0</v>
      </c>
      <c r="P88">
        <v>17</v>
      </c>
      <c r="Q88" t="b">
        <v>1</v>
      </c>
      <c r="R88" t="s">
        <v>8266</v>
      </c>
      <c r="S88" s="7">
        <f>E88/D88</f>
        <v>1.0646666666666667</v>
      </c>
      <c r="T88" s="8">
        <f>E88/P88</f>
        <v>375.76470588235293</v>
      </c>
      <c r="U88" t="str">
        <f t="shared" si="10"/>
        <v>film &amp; video</v>
      </c>
      <c r="V88" t="str">
        <f t="shared" si="11"/>
        <v>shorts</v>
      </c>
    </row>
    <row r="89" spans="1:22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5">
        <f t="shared" si="6"/>
        <v>40322.53938657407</v>
      </c>
      <c r="L89" s="15">
        <f t="shared" si="7"/>
        <v>40332.070138888892</v>
      </c>
      <c r="M89" s="13" t="str">
        <f t="shared" si="8"/>
        <v>May</v>
      </c>
      <c r="N89" s="11">
        <f t="shared" si="9"/>
        <v>2010</v>
      </c>
      <c r="O89" t="b">
        <v>0</v>
      </c>
      <c r="P89">
        <v>25</v>
      </c>
      <c r="Q89" t="b">
        <v>1</v>
      </c>
      <c r="R89" t="s">
        <v>8266</v>
      </c>
      <c r="S89" s="7">
        <f>E89/D89</f>
        <v>1.046</v>
      </c>
      <c r="T89" s="8">
        <f>E89/P89</f>
        <v>104.6</v>
      </c>
      <c r="U89" t="str">
        <f t="shared" si="10"/>
        <v>film &amp; video</v>
      </c>
      <c r="V89" t="str">
        <f t="shared" si="11"/>
        <v>shorts</v>
      </c>
    </row>
    <row r="90" spans="1:22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5">
        <f t="shared" si="6"/>
        <v>41786.65892361111</v>
      </c>
      <c r="L90" s="15">
        <f t="shared" si="7"/>
        <v>41812.65892361111</v>
      </c>
      <c r="M90" s="13" t="str">
        <f t="shared" si="8"/>
        <v>May</v>
      </c>
      <c r="N90" s="11">
        <f t="shared" si="9"/>
        <v>2014</v>
      </c>
      <c r="O90" t="b">
        <v>0</v>
      </c>
      <c r="P90">
        <v>60</v>
      </c>
      <c r="Q90" t="b">
        <v>1</v>
      </c>
      <c r="R90" t="s">
        <v>8266</v>
      </c>
      <c r="S90" s="7">
        <f>E90/D90</f>
        <v>1.0285714285714285</v>
      </c>
      <c r="T90" s="8">
        <f>E90/P90</f>
        <v>60</v>
      </c>
      <c r="U90" t="str">
        <f t="shared" si="10"/>
        <v>film &amp; video</v>
      </c>
      <c r="V90" t="str">
        <f t="shared" si="11"/>
        <v>shorts</v>
      </c>
    </row>
    <row r="91" spans="1:22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5">
        <f t="shared" si="6"/>
        <v>41402.752222222225</v>
      </c>
      <c r="L91" s="15">
        <f t="shared" si="7"/>
        <v>41427.752222222225</v>
      </c>
      <c r="M91" s="13" t="str">
        <f t="shared" si="8"/>
        <v>May</v>
      </c>
      <c r="N91" s="11">
        <f t="shared" si="9"/>
        <v>2013</v>
      </c>
      <c r="O91" t="b">
        <v>0</v>
      </c>
      <c r="P91">
        <v>56</v>
      </c>
      <c r="Q91" t="b">
        <v>1</v>
      </c>
      <c r="R91" t="s">
        <v>8266</v>
      </c>
      <c r="S91" s="7">
        <f>E91/D91</f>
        <v>1.1506666666666667</v>
      </c>
      <c r="T91" s="8">
        <f>E91/P91</f>
        <v>123.28571428571429</v>
      </c>
      <c r="U91" t="str">
        <f t="shared" si="10"/>
        <v>film &amp; video</v>
      </c>
      <c r="V91" t="str">
        <f t="shared" si="11"/>
        <v>shorts</v>
      </c>
    </row>
    <row r="92" spans="1:22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5">
        <f t="shared" si="6"/>
        <v>40706.297442129631</v>
      </c>
      <c r="L92" s="15">
        <f t="shared" si="7"/>
        <v>40736.297442129631</v>
      </c>
      <c r="M92" s="13" t="str">
        <f t="shared" si="8"/>
        <v>Jun</v>
      </c>
      <c r="N92" s="11">
        <f t="shared" si="9"/>
        <v>2011</v>
      </c>
      <c r="O92" t="b">
        <v>0</v>
      </c>
      <c r="P92">
        <v>16</v>
      </c>
      <c r="Q92" t="b">
        <v>1</v>
      </c>
      <c r="R92" t="s">
        <v>8266</v>
      </c>
      <c r="S92" s="7">
        <f>E92/D92</f>
        <v>1.004</v>
      </c>
      <c r="T92" s="8">
        <f>E92/P92</f>
        <v>31.375</v>
      </c>
      <c r="U92" t="str">
        <f t="shared" si="10"/>
        <v>film &amp; video</v>
      </c>
      <c r="V92" t="str">
        <f t="shared" si="11"/>
        <v>shorts</v>
      </c>
    </row>
    <row r="93" spans="1:22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5">
        <f t="shared" si="6"/>
        <v>40619.402361111112</v>
      </c>
      <c r="L93" s="15">
        <f t="shared" si="7"/>
        <v>40680.402361111112</v>
      </c>
      <c r="M93" s="13" t="str">
        <f t="shared" si="8"/>
        <v>Mar</v>
      </c>
      <c r="N93" s="11">
        <f t="shared" si="9"/>
        <v>2011</v>
      </c>
      <c r="O93" t="b">
        <v>0</v>
      </c>
      <c r="P93">
        <v>46</v>
      </c>
      <c r="Q93" t="b">
        <v>1</v>
      </c>
      <c r="R93" t="s">
        <v>8266</v>
      </c>
      <c r="S93" s="7">
        <f>E93/D93</f>
        <v>1.2</v>
      </c>
      <c r="T93" s="8">
        <f>E93/P93</f>
        <v>78.260869565217391</v>
      </c>
      <c r="U93" t="str">
        <f t="shared" si="10"/>
        <v>film &amp; video</v>
      </c>
      <c r="V93" t="str">
        <f t="shared" si="11"/>
        <v>shorts</v>
      </c>
    </row>
    <row r="94" spans="1:22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5">
        <f t="shared" si="6"/>
        <v>42721.198877314819</v>
      </c>
      <c r="L94" s="15">
        <f t="shared" si="7"/>
        <v>42767.333333333328</v>
      </c>
      <c r="M94" s="13" t="str">
        <f t="shared" si="8"/>
        <v>Dec</v>
      </c>
      <c r="N94" s="11">
        <f t="shared" si="9"/>
        <v>2016</v>
      </c>
      <c r="O94" t="b">
        <v>0</v>
      </c>
      <c r="P94">
        <v>43</v>
      </c>
      <c r="Q94" t="b">
        <v>1</v>
      </c>
      <c r="R94" t="s">
        <v>8266</v>
      </c>
      <c r="S94" s="7">
        <f>E94/D94</f>
        <v>1.052</v>
      </c>
      <c r="T94" s="8">
        <f>E94/P94</f>
        <v>122.32558139534883</v>
      </c>
      <c r="U94" t="str">
        <f t="shared" si="10"/>
        <v>film &amp; video</v>
      </c>
      <c r="V94" t="str">
        <f t="shared" si="11"/>
        <v>shorts</v>
      </c>
    </row>
    <row r="95" spans="1:22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5">
        <f t="shared" si="6"/>
        <v>41065.858067129629</v>
      </c>
      <c r="L95" s="15">
        <f t="shared" si="7"/>
        <v>41093.875</v>
      </c>
      <c r="M95" s="13" t="str">
        <f t="shared" si="8"/>
        <v>Jun</v>
      </c>
      <c r="N95" s="11">
        <f t="shared" si="9"/>
        <v>2012</v>
      </c>
      <c r="O95" t="b">
        <v>0</v>
      </c>
      <c r="P95">
        <v>15</v>
      </c>
      <c r="Q95" t="b">
        <v>1</v>
      </c>
      <c r="R95" t="s">
        <v>8266</v>
      </c>
      <c r="S95" s="7">
        <f>E95/D95</f>
        <v>1.1060000000000001</v>
      </c>
      <c r="T95" s="8">
        <f>E95/P95</f>
        <v>73.733333333333334</v>
      </c>
      <c r="U95" t="str">
        <f t="shared" si="10"/>
        <v>film &amp; video</v>
      </c>
      <c r="V95" t="str">
        <f t="shared" si="11"/>
        <v>shorts</v>
      </c>
    </row>
    <row r="96" spans="1:22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5">
        <f t="shared" si="6"/>
        <v>41716.717847222222</v>
      </c>
      <c r="L96" s="15">
        <f t="shared" si="7"/>
        <v>41736.717847222222</v>
      </c>
      <c r="M96" s="13" t="str">
        <f t="shared" si="8"/>
        <v>Mar</v>
      </c>
      <c r="N96" s="11">
        <f t="shared" si="9"/>
        <v>2014</v>
      </c>
      <c r="O96" t="b">
        <v>0</v>
      </c>
      <c r="P96">
        <v>12</v>
      </c>
      <c r="Q96" t="b">
        <v>1</v>
      </c>
      <c r="R96" t="s">
        <v>8266</v>
      </c>
      <c r="S96" s="7">
        <f>E96/D96</f>
        <v>1.04</v>
      </c>
      <c r="T96" s="8">
        <f>E96/P96</f>
        <v>21.666666666666668</v>
      </c>
      <c r="U96" t="str">
        <f t="shared" si="10"/>
        <v>film &amp; video</v>
      </c>
      <c r="V96" t="str">
        <f t="shared" si="11"/>
        <v>shorts</v>
      </c>
    </row>
    <row r="97" spans="1:22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5">
        <f t="shared" si="6"/>
        <v>40935.005104166667</v>
      </c>
      <c r="L97" s="15">
        <f t="shared" si="7"/>
        <v>40965.005104166667</v>
      </c>
      <c r="M97" s="13" t="str">
        <f t="shared" si="8"/>
        <v>Jan</v>
      </c>
      <c r="N97" s="11">
        <f t="shared" si="9"/>
        <v>2012</v>
      </c>
      <c r="O97" t="b">
        <v>0</v>
      </c>
      <c r="P97">
        <v>21</v>
      </c>
      <c r="Q97" t="b">
        <v>1</v>
      </c>
      <c r="R97" t="s">
        <v>8266</v>
      </c>
      <c r="S97" s="7">
        <f>E97/D97</f>
        <v>1.3142857142857143</v>
      </c>
      <c r="T97" s="8">
        <f>E97/P97</f>
        <v>21.904761904761905</v>
      </c>
      <c r="U97" t="str">
        <f t="shared" si="10"/>
        <v>film &amp; video</v>
      </c>
      <c r="V97" t="str">
        <f t="shared" si="11"/>
        <v>shorts</v>
      </c>
    </row>
    <row r="98" spans="1:22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5">
        <f t="shared" si="6"/>
        <v>40324.662511574075</v>
      </c>
      <c r="L98" s="15">
        <f t="shared" si="7"/>
        <v>40391.125</v>
      </c>
      <c r="M98" s="13" t="str">
        <f t="shared" si="8"/>
        <v>May</v>
      </c>
      <c r="N98" s="11">
        <f t="shared" si="9"/>
        <v>2010</v>
      </c>
      <c r="O98" t="b">
        <v>0</v>
      </c>
      <c r="P98">
        <v>34</v>
      </c>
      <c r="Q98" t="b">
        <v>1</v>
      </c>
      <c r="R98" t="s">
        <v>8266</v>
      </c>
      <c r="S98" s="7">
        <f>E98/D98</f>
        <v>1.1466666666666667</v>
      </c>
      <c r="T98" s="8">
        <f>E98/P98</f>
        <v>50.588235294117645</v>
      </c>
      <c r="U98" t="str">
        <f t="shared" si="10"/>
        <v>film &amp; video</v>
      </c>
      <c r="V98" t="str">
        <f t="shared" si="11"/>
        <v>shorts</v>
      </c>
    </row>
    <row r="99" spans="1:22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5">
        <f t="shared" si="6"/>
        <v>40706.135208333333</v>
      </c>
      <c r="L99" s="15">
        <f t="shared" si="7"/>
        <v>40736.135208333333</v>
      </c>
      <c r="M99" s="13" t="str">
        <f t="shared" si="8"/>
        <v>Jun</v>
      </c>
      <c r="N99" s="11">
        <f t="shared" si="9"/>
        <v>2011</v>
      </c>
      <c r="O99" t="b">
        <v>0</v>
      </c>
      <c r="P99">
        <v>8</v>
      </c>
      <c r="Q99" t="b">
        <v>1</v>
      </c>
      <c r="R99" t="s">
        <v>8266</v>
      </c>
      <c r="S99" s="7">
        <f>E99/D99</f>
        <v>1.0625</v>
      </c>
      <c r="T99" s="8">
        <f>E99/P99</f>
        <v>53.125</v>
      </c>
      <c r="U99" t="str">
        <f t="shared" si="10"/>
        <v>film &amp; video</v>
      </c>
      <c r="V99" t="str">
        <f t="shared" si="11"/>
        <v>shorts</v>
      </c>
    </row>
    <row r="100" spans="1:22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5">
        <f t="shared" si="6"/>
        <v>41214.79483796296</v>
      </c>
      <c r="L100" s="15">
        <f t="shared" si="7"/>
        <v>41250.979166666664</v>
      </c>
      <c r="M100" s="13" t="str">
        <f t="shared" si="8"/>
        <v>Nov</v>
      </c>
      <c r="N100" s="11">
        <f t="shared" si="9"/>
        <v>2012</v>
      </c>
      <c r="O100" t="b">
        <v>0</v>
      </c>
      <c r="P100">
        <v>60</v>
      </c>
      <c r="Q100" t="b">
        <v>1</v>
      </c>
      <c r="R100" t="s">
        <v>8266</v>
      </c>
      <c r="S100" s="7">
        <f>E100/D100</f>
        <v>1.0625</v>
      </c>
      <c r="T100" s="8">
        <f>E100/P100</f>
        <v>56.666666666666664</v>
      </c>
      <c r="U100" t="str">
        <f t="shared" si="10"/>
        <v>film &amp; video</v>
      </c>
      <c r="V100" t="str">
        <f t="shared" si="11"/>
        <v>shorts</v>
      </c>
    </row>
    <row r="101" spans="1:22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5">
        <f t="shared" si="6"/>
        <v>41631.902766203704</v>
      </c>
      <c r="L101" s="15">
        <f t="shared" si="7"/>
        <v>41661.902766203704</v>
      </c>
      <c r="M101" s="13" t="str">
        <f t="shared" si="8"/>
        <v>Dec</v>
      </c>
      <c r="N101" s="11">
        <f t="shared" si="9"/>
        <v>2013</v>
      </c>
      <c r="O101" t="b">
        <v>0</v>
      </c>
      <c r="P101">
        <v>39</v>
      </c>
      <c r="Q101" t="b">
        <v>1</v>
      </c>
      <c r="R101" t="s">
        <v>8266</v>
      </c>
      <c r="S101" s="7">
        <f>E101/D101</f>
        <v>1.0601933333333333</v>
      </c>
      <c r="T101" s="8">
        <f>E101/P101</f>
        <v>40.776666666666664</v>
      </c>
      <c r="U101" t="str">
        <f t="shared" si="10"/>
        <v>film &amp; video</v>
      </c>
      <c r="V101" t="str">
        <f t="shared" si="11"/>
        <v>shorts</v>
      </c>
    </row>
    <row r="102" spans="1:22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5">
        <f t="shared" si="6"/>
        <v>41197.753310185188</v>
      </c>
      <c r="L102" s="15">
        <f t="shared" si="7"/>
        <v>41217.794976851852</v>
      </c>
      <c r="M102" s="13" t="str">
        <f t="shared" si="8"/>
        <v>Oct</v>
      </c>
      <c r="N102" s="11">
        <f t="shared" si="9"/>
        <v>2012</v>
      </c>
      <c r="O102" t="b">
        <v>0</v>
      </c>
      <c r="P102">
        <v>26</v>
      </c>
      <c r="Q102" t="b">
        <v>1</v>
      </c>
      <c r="R102" t="s">
        <v>8266</v>
      </c>
      <c r="S102" s="7">
        <f>E102/D102</f>
        <v>1</v>
      </c>
      <c r="T102" s="8">
        <f>E102/P102</f>
        <v>192.30769230769232</v>
      </c>
      <c r="U102" t="str">
        <f t="shared" si="10"/>
        <v>film &amp; video</v>
      </c>
      <c r="V102" t="str">
        <f t="shared" si="11"/>
        <v>shorts</v>
      </c>
    </row>
    <row r="103" spans="1:22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5">
        <f t="shared" si="6"/>
        <v>41274.776736111111</v>
      </c>
      <c r="L103" s="15">
        <f t="shared" si="7"/>
        <v>41298.776736111111</v>
      </c>
      <c r="M103" s="13" t="str">
        <f t="shared" si="8"/>
        <v>Dec</v>
      </c>
      <c r="N103" s="11">
        <f t="shared" si="9"/>
        <v>2012</v>
      </c>
      <c r="O103" t="b">
        <v>0</v>
      </c>
      <c r="P103">
        <v>35</v>
      </c>
      <c r="Q103" t="b">
        <v>1</v>
      </c>
      <c r="R103" t="s">
        <v>8266</v>
      </c>
      <c r="S103" s="7">
        <f>E103/D103</f>
        <v>1</v>
      </c>
      <c r="T103" s="8">
        <f>E103/P103</f>
        <v>100</v>
      </c>
      <c r="U103" t="str">
        <f t="shared" si="10"/>
        <v>film &amp; video</v>
      </c>
      <c r="V103" t="str">
        <f t="shared" si="11"/>
        <v>shorts</v>
      </c>
    </row>
    <row r="104" spans="1:22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5">
        <f t="shared" si="6"/>
        <v>40505.131168981483</v>
      </c>
      <c r="L104" s="15">
        <f t="shared" si="7"/>
        <v>40535.131168981483</v>
      </c>
      <c r="M104" s="13" t="str">
        <f t="shared" si="8"/>
        <v>Nov</v>
      </c>
      <c r="N104" s="11">
        <f t="shared" si="9"/>
        <v>2010</v>
      </c>
      <c r="O104" t="b">
        <v>0</v>
      </c>
      <c r="P104">
        <v>65</v>
      </c>
      <c r="Q104" t="b">
        <v>1</v>
      </c>
      <c r="R104" t="s">
        <v>8266</v>
      </c>
      <c r="S104" s="7">
        <f>E104/D104</f>
        <v>1.2775000000000001</v>
      </c>
      <c r="T104" s="8">
        <f>E104/P104</f>
        <v>117.92307692307692</v>
      </c>
      <c r="U104" t="str">
        <f t="shared" si="10"/>
        <v>film &amp; video</v>
      </c>
      <c r="V104" t="str">
        <f t="shared" si="11"/>
        <v>shorts</v>
      </c>
    </row>
    <row r="105" spans="1:22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5">
        <f t="shared" si="6"/>
        <v>41682.805902777778</v>
      </c>
      <c r="L105" s="15">
        <f t="shared" si="7"/>
        <v>41705.805902777778</v>
      </c>
      <c r="M105" s="13" t="str">
        <f t="shared" si="8"/>
        <v>Feb</v>
      </c>
      <c r="N105" s="11">
        <f t="shared" si="9"/>
        <v>2014</v>
      </c>
      <c r="O105" t="b">
        <v>0</v>
      </c>
      <c r="P105">
        <v>49</v>
      </c>
      <c r="Q105" t="b">
        <v>1</v>
      </c>
      <c r="R105" t="s">
        <v>8266</v>
      </c>
      <c r="S105" s="7">
        <f>E105/D105</f>
        <v>1.0515384615384615</v>
      </c>
      <c r="T105" s="8">
        <f>E105/P105</f>
        <v>27.897959183673468</v>
      </c>
      <c r="U105" t="str">
        <f t="shared" si="10"/>
        <v>film &amp; video</v>
      </c>
      <c r="V105" t="str">
        <f t="shared" si="11"/>
        <v>shorts</v>
      </c>
    </row>
    <row r="106" spans="1:22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5">
        <f t="shared" si="6"/>
        <v>40612.695208333331</v>
      </c>
      <c r="L106" s="15">
        <f t="shared" si="7"/>
        <v>40636.041666666664</v>
      </c>
      <c r="M106" s="13" t="str">
        <f t="shared" si="8"/>
        <v>Mar</v>
      </c>
      <c r="N106" s="11">
        <f t="shared" si="9"/>
        <v>2011</v>
      </c>
      <c r="O106" t="b">
        <v>0</v>
      </c>
      <c r="P106">
        <v>10</v>
      </c>
      <c r="Q106" t="b">
        <v>1</v>
      </c>
      <c r="R106" t="s">
        <v>8266</v>
      </c>
      <c r="S106" s="7">
        <f>E106/D106</f>
        <v>1.2</v>
      </c>
      <c r="T106" s="8">
        <f>E106/P106</f>
        <v>60</v>
      </c>
      <c r="U106" t="str">
        <f t="shared" si="10"/>
        <v>film &amp; video</v>
      </c>
      <c r="V106" t="str">
        <f t="shared" si="11"/>
        <v>shorts</v>
      </c>
    </row>
    <row r="107" spans="1:22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5">
        <f t="shared" si="6"/>
        <v>42485.724768518514</v>
      </c>
      <c r="L107" s="15">
        <f t="shared" si="7"/>
        <v>42504</v>
      </c>
      <c r="M107" s="13" t="str">
        <f t="shared" si="8"/>
        <v>Apr</v>
      </c>
      <c r="N107" s="11">
        <f t="shared" si="9"/>
        <v>2016</v>
      </c>
      <c r="O107" t="b">
        <v>0</v>
      </c>
      <c r="P107">
        <v>60</v>
      </c>
      <c r="Q107" t="b">
        <v>1</v>
      </c>
      <c r="R107" t="s">
        <v>8266</v>
      </c>
      <c r="S107" s="7">
        <f>E107/D107</f>
        <v>1.074090909090909</v>
      </c>
      <c r="T107" s="8">
        <f>E107/P107</f>
        <v>39.383333333333333</v>
      </c>
      <c r="U107" t="str">
        <f t="shared" si="10"/>
        <v>film &amp; video</v>
      </c>
      <c r="V107" t="str">
        <f t="shared" si="11"/>
        <v>shorts</v>
      </c>
    </row>
    <row r="108" spans="1:2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5">
        <f t="shared" si="6"/>
        <v>40987.776631944449</v>
      </c>
      <c r="L108" s="15">
        <f t="shared" si="7"/>
        <v>41001.776631944449</v>
      </c>
      <c r="M108" s="13" t="str">
        <f t="shared" si="8"/>
        <v>Mar</v>
      </c>
      <c r="N108" s="11">
        <f t="shared" si="9"/>
        <v>2012</v>
      </c>
      <c r="O108" t="b">
        <v>0</v>
      </c>
      <c r="P108">
        <v>27</v>
      </c>
      <c r="Q108" t="b">
        <v>1</v>
      </c>
      <c r="R108" t="s">
        <v>8266</v>
      </c>
      <c r="S108" s="7">
        <f>E108/D108</f>
        <v>1.0049999999999999</v>
      </c>
      <c r="T108" s="8">
        <f>E108/P108</f>
        <v>186.11111111111111</v>
      </c>
      <c r="U108" t="str">
        <f t="shared" si="10"/>
        <v>film &amp; video</v>
      </c>
      <c r="V108" t="str">
        <f t="shared" si="11"/>
        <v>shorts</v>
      </c>
    </row>
    <row r="109" spans="1:22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5">
        <f t="shared" si="6"/>
        <v>40635.982488425929</v>
      </c>
      <c r="L109" s="15">
        <f t="shared" si="7"/>
        <v>40657.982488425929</v>
      </c>
      <c r="M109" s="13" t="str">
        <f t="shared" si="8"/>
        <v>Apr</v>
      </c>
      <c r="N109" s="11">
        <f t="shared" si="9"/>
        <v>2011</v>
      </c>
      <c r="O109" t="b">
        <v>0</v>
      </c>
      <c r="P109">
        <v>69</v>
      </c>
      <c r="Q109" t="b">
        <v>1</v>
      </c>
      <c r="R109" t="s">
        <v>8266</v>
      </c>
      <c r="S109" s="7">
        <f>E109/D109</f>
        <v>1.0246666666666666</v>
      </c>
      <c r="T109" s="8">
        <f>E109/P109</f>
        <v>111.37681159420291</v>
      </c>
      <c r="U109" t="str">
        <f t="shared" si="10"/>
        <v>film &amp; video</v>
      </c>
      <c r="V109" t="str">
        <f t="shared" si="11"/>
        <v>shorts</v>
      </c>
    </row>
    <row r="110" spans="1:22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5">
        <f t="shared" si="6"/>
        <v>41365.613078703704</v>
      </c>
      <c r="L110" s="15">
        <f t="shared" si="7"/>
        <v>41425.613078703704</v>
      </c>
      <c r="M110" s="13" t="str">
        <f t="shared" si="8"/>
        <v>Apr</v>
      </c>
      <c r="N110" s="11">
        <f t="shared" si="9"/>
        <v>2013</v>
      </c>
      <c r="O110" t="b">
        <v>0</v>
      </c>
      <c r="P110">
        <v>47</v>
      </c>
      <c r="Q110" t="b">
        <v>1</v>
      </c>
      <c r="R110" t="s">
        <v>8266</v>
      </c>
      <c r="S110" s="7">
        <f>E110/D110</f>
        <v>2.4666666666666668</v>
      </c>
      <c r="T110" s="8">
        <f>E110/P110</f>
        <v>78.723404255319153</v>
      </c>
      <c r="U110" t="str">
        <f t="shared" si="10"/>
        <v>film &amp; video</v>
      </c>
      <c r="V110" t="str">
        <f t="shared" si="11"/>
        <v>shorts</v>
      </c>
    </row>
    <row r="111" spans="1:22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5">
        <f t="shared" si="6"/>
        <v>40570.025810185187</v>
      </c>
      <c r="L111" s="15">
        <f t="shared" si="7"/>
        <v>40600.025810185187</v>
      </c>
      <c r="M111" s="13" t="str">
        <f t="shared" si="8"/>
        <v>Jan</v>
      </c>
      <c r="N111" s="11">
        <f t="shared" si="9"/>
        <v>2011</v>
      </c>
      <c r="O111" t="b">
        <v>0</v>
      </c>
      <c r="P111">
        <v>47</v>
      </c>
      <c r="Q111" t="b">
        <v>1</v>
      </c>
      <c r="R111" t="s">
        <v>8266</v>
      </c>
      <c r="S111" s="7">
        <f>E111/D111</f>
        <v>2.1949999999999998</v>
      </c>
      <c r="T111" s="8">
        <f>E111/P111</f>
        <v>46.702127659574465</v>
      </c>
      <c r="U111" t="str">
        <f t="shared" si="10"/>
        <v>film &amp; video</v>
      </c>
      <c r="V111" t="str">
        <f t="shared" si="11"/>
        <v>shorts</v>
      </c>
    </row>
    <row r="112" spans="1:22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5">
        <f t="shared" si="6"/>
        <v>41557.949687500004</v>
      </c>
      <c r="L112" s="15">
        <f t="shared" si="7"/>
        <v>41592.249305555553</v>
      </c>
      <c r="M112" s="13" t="str">
        <f t="shared" si="8"/>
        <v>Oct</v>
      </c>
      <c r="N112" s="11">
        <f t="shared" si="9"/>
        <v>2013</v>
      </c>
      <c r="O112" t="b">
        <v>0</v>
      </c>
      <c r="P112">
        <v>26</v>
      </c>
      <c r="Q112" t="b">
        <v>1</v>
      </c>
      <c r="R112" t="s">
        <v>8266</v>
      </c>
      <c r="S112" s="7">
        <f>E112/D112</f>
        <v>1.3076923076923077</v>
      </c>
      <c r="T112" s="8">
        <f>E112/P112</f>
        <v>65.384615384615387</v>
      </c>
      <c r="U112" t="str">
        <f t="shared" si="10"/>
        <v>film &amp; video</v>
      </c>
      <c r="V112" t="str">
        <f t="shared" si="11"/>
        <v>shorts</v>
      </c>
    </row>
    <row r="113" spans="1:22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5">
        <f t="shared" si="6"/>
        <v>42125.333182870367</v>
      </c>
      <c r="L113" s="15">
        <f t="shared" si="7"/>
        <v>42155.333182870367</v>
      </c>
      <c r="M113" s="13" t="str">
        <f t="shared" si="8"/>
        <v>May</v>
      </c>
      <c r="N113" s="11">
        <f t="shared" si="9"/>
        <v>2015</v>
      </c>
      <c r="O113" t="b">
        <v>0</v>
      </c>
      <c r="P113">
        <v>53</v>
      </c>
      <c r="Q113" t="b">
        <v>1</v>
      </c>
      <c r="R113" t="s">
        <v>8266</v>
      </c>
      <c r="S113" s="7">
        <f>E113/D113</f>
        <v>1.5457142857142858</v>
      </c>
      <c r="T113" s="8">
        <f>E113/P113</f>
        <v>102.0754716981132</v>
      </c>
      <c r="U113" t="str">
        <f t="shared" si="10"/>
        <v>film &amp; video</v>
      </c>
      <c r="V113" t="str">
        <f t="shared" si="11"/>
        <v>shorts</v>
      </c>
    </row>
    <row r="114" spans="1:22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5">
        <f t="shared" si="6"/>
        <v>41718.043032407404</v>
      </c>
      <c r="L114" s="15">
        <f t="shared" si="7"/>
        <v>41742.083333333336</v>
      </c>
      <c r="M114" s="13" t="str">
        <f t="shared" si="8"/>
        <v>Mar</v>
      </c>
      <c r="N114" s="11">
        <f t="shared" si="9"/>
        <v>2014</v>
      </c>
      <c r="O114" t="b">
        <v>0</v>
      </c>
      <c r="P114">
        <v>81</v>
      </c>
      <c r="Q114" t="b">
        <v>1</v>
      </c>
      <c r="R114" t="s">
        <v>8266</v>
      </c>
      <c r="S114" s="7">
        <f>E114/D114</f>
        <v>1.04</v>
      </c>
      <c r="T114" s="8">
        <f>E114/P114</f>
        <v>64.197530864197532</v>
      </c>
      <c r="U114" t="str">
        <f t="shared" si="10"/>
        <v>film &amp; video</v>
      </c>
      <c r="V114" t="str">
        <f t="shared" si="11"/>
        <v>shorts</v>
      </c>
    </row>
    <row r="115" spans="1:22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5">
        <f t="shared" si="6"/>
        <v>40753.758425925924</v>
      </c>
      <c r="L115" s="15">
        <f t="shared" si="7"/>
        <v>40761.625</v>
      </c>
      <c r="M115" s="13" t="str">
        <f t="shared" si="8"/>
        <v>Jul</v>
      </c>
      <c r="N115" s="11">
        <f t="shared" si="9"/>
        <v>2011</v>
      </c>
      <c r="O115" t="b">
        <v>0</v>
      </c>
      <c r="P115">
        <v>78</v>
      </c>
      <c r="Q115" t="b">
        <v>1</v>
      </c>
      <c r="R115" t="s">
        <v>8266</v>
      </c>
      <c r="S115" s="7">
        <f>E115/D115</f>
        <v>1.41</v>
      </c>
      <c r="T115" s="8">
        <f>E115/P115</f>
        <v>90.384615384615387</v>
      </c>
      <c r="U115" t="str">
        <f t="shared" si="10"/>
        <v>film &amp; video</v>
      </c>
      <c r="V115" t="str">
        <f t="shared" si="11"/>
        <v>shorts</v>
      </c>
    </row>
    <row r="116" spans="1:22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5">
        <f t="shared" si="6"/>
        <v>40861.27416666667</v>
      </c>
      <c r="L116" s="15">
        <f t="shared" si="7"/>
        <v>40921.27416666667</v>
      </c>
      <c r="M116" s="13" t="str">
        <f t="shared" si="8"/>
        <v>Nov</v>
      </c>
      <c r="N116" s="11">
        <f t="shared" si="9"/>
        <v>2011</v>
      </c>
      <c r="O116" t="b">
        <v>0</v>
      </c>
      <c r="P116">
        <v>35</v>
      </c>
      <c r="Q116" t="b">
        <v>1</v>
      </c>
      <c r="R116" t="s">
        <v>8266</v>
      </c>
      <c r="S116" s="7">
        <f>E116/D116</f>
        <v>1.0333333333333334</v>
      </c>
      <c r="T116" s="8">
        <f>E116/P116</f>
        <v>88.571428571428569</v>
      </c>
      <c r="U116" t="str">
        <f t="shared" si="10"/>
        <v>film &amp; video</v>
      </c>
      <c r="V116" t="str">
        <f t="shared" si="11"/>
        <v>shorts</v>
      </c>
    </row>
    <row r="117" spans="1:2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5">
        <f t="shared" si="6"/>
        <v>40918.738935185182</v>
      </c>
      <c r="L117" s="15">
        <f t="shared" si="7"/>
        <v>40943.738935185182</v>
      </c>
      <c r="M117" s="13" t="str">
        <f t="shared" si="8"/>
        <v>Jan</v>
      </c>
      <c r="N117" s="11">
        <f t="shared" si="9"/>
        <v>2012</v>
      </c>
      <c r="O117" t="b">
        <v>0</v>
      </c>
      <c r="P117">
        <v>22</v>
      </c>
      <c r="Q117" t="b">
        <v>1</v>
      </c>
      <c r="R117" t="s">
        <v>8266</v>
      </c>
      <c r="S117" s="7">
        <f>E117/D117</f>
        <v>1.4044444444444444</v>
      </c>
      <c r="T117" s="8">
        <f>E117/P117</f>
        <v>28.727272727272727</v>
      </c>
      <c r="U117" t="str">
        <f t="shared" si="10"/>
        <v>film &amp; video</v>
      </c>
      <c r="V117" t="str">
        <f t="shared" si="11"/>
        <v>shorts</v>
      </c>
    </row>
    <row r="118" spans="1:22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5">
        <f t="shared" si="6"/>
        <v>40595.497164351851</v>
      </c>
      <c r="L118" s="15">
        <f t="shared" si="7"/>
        <v>40641.455497685187</v>
      </c>
      <c r="M118" s="13" t="str">
        <f t="shared" si="8"/>
        <v>Feb</v>
      </c>
      <c r="N118" s="11">
        <f t="shared" si="9"/>
        <v>2011</v>
      </c>
      <c r="O118" t="b">
        <v>0</v>
      </c>
      <c r="P118">
        <v>57</v>
      </c>
      <c r="Q118" t="b">
        <v>1</v>
      </c>
      <c r="R118" t="s">
        <v>8266</v>
      </c>
      <c r="S118" s="7">
        <f>E118/D118</f>
        <v>1.1365714285714286</v>
      </c>
      <c r="T118" s="8">
        <f>E118/P118</f>
        <v>69.78947368421052</v>
      </c>
      <c r="U118" t="str">
        <f t="shared" si="10"/>
        <v>film &amp; video</v>
      </c>
      <c r="V118" t="str">
        <f t="shared" si="11"/>
        <v>shorts</v>
      </c>
    </row>
    <row r="119" spans="1:22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5">
        <f t="shared" si="6"/>
        <v>40248.834999999999</v>
      </c>
      <c r="L119" s="15">
        <f t="shared" si="7"/>
        <v>40338.791666666664</v>
      </c>
      <c r="M119" s="13" t="str">
        <f t="shared" si="8"/>
        <v>Mar</v>
      </c>
      <c r="N119" s="11">
        <f t="shared" si="9"/>
        <v>2010</v>
      </c>
      <c r="O119" t="b">
        <v>0</v>
      </c>
      <c r="P119">
        <v>27</v>
      </c>
      <c r="Q119" t="b">
        <v>1</v>
      </c>
      <c r="R119" t="s">
        <v>8266</v>
      </c>
      <c r="S119" s="7">
        <f>E119/D119</f>
        <v>1.0049377777777779</v>
      </c>
      <c r="T119" s="8">
        <f>E119/P119</f>
        <v>167.48962962962963</v>
      </c>
      <c r="U119" t="str">
        <f t="shared" si="10"/>
        <v>film &amp; video</v>
      </c>
      <c r="V119" t="str">
        <f t="shared" si="11"/>
        <v>shorts</v>
      </c>
    </row>
    <row r="120" spans="1:22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5">
        <f t="shared" si="6"/>
        <v>40723.053657407407</v>
      </c>
      <c r="L120" s="15">
        <f t="shared" si="7"/>
        <v>40753.053657407407</v>
      </c>
      <c r="M120" s="13" t="str">
        <f t="shared" si="8"/>
        <v>Jun</v>
      </c>
      <c r="N120" s="11">
        <f t="shared" si="9"/>
        <v>2011</v>
      </c>
      <c r="O120" t="b">
        <v>0</v>
      </c>
      <c r="P120">
        <v>39</v>
      </c>
      <c r="Q120" t="b">
        <v>1</v>
      </c>
      <c r="R120" t="s">
        <v>8266</v>
      </c>
      <c r="S120" s="7">
        <f>E120/D120</f>
        <v>1.1303159999999999</v>
      </c>
      <c r="T120" s="8">
        <f>E120/P120</f>
        <v>144.91230769230768</v>
      </c>
      <c r="U120" t="str">
        <f t="shared" si="10"/>
        <v>film &amp; video</v>
      </c>
      <c r="V120" t="str">
        <f t="shared" si="11"/>
        <v>shorts</v>
      </c>
    </row>
    <row r="121" spans="1:22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5">
        <f t="shared" si="6"/>
        <v>40739.069282407407</v>
      </c>
      <c r="L121" s="15">
        <f t="shared" si="7"/>
        <v>40768.958333333336</v>
      </c>
      <c r="M121" s="13" t="str">
        <f t="shared" si="8"/>
        <v>Jul</v>
      </c>
      <c r="N121" s="11">
        <f t="shared" si="9"/>
        <v>2011</v>
      </c>
      <c r="O121" t="b">
        <v>0</v>
      </c>
      <c r="P121">
        <v>37</v>
      </c>
      <c r="Q121" t="b">
        <v>1</v>
      </c>
      <c r="R121" t="s">
        <v>8266</v>
      </c>
      <c r="S121" s="7">
        <f>E121/D121</f>
        <v>1.0455692307692308</v>
      </c>
      <c r="T121" s="8">
        <f>E121/P121</f>
        <v>91.840540540540545</v>
      </c>
      <c r="U121" t="str">
        <f t="shared" si="10"/>
        <v>film &amp; video</v>
      </c>
      <c r="V121" t="str">
        <f t="shared" si="11"/>
        <v>shorts</v>
      </c>
    </row>
    <row r="122" spans="1:22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5">
        <f t="shared" si="6"/>
        <v>42616.049849537041</v>
      </c>
      <c r="L122" s="15">
        <f t="shared" si="7"/>
        <v>42646.049849537041</v>
      </c>
      <c r="M122" s="13" t="str">
        <f t="shared" si="8"/>
        <v>Sep</v>
      </c>
      <c r="N122" s="11">
        <f t="shared" si="9"/>
        <v>2016</v>
      </c>
      <c r="O122" t="b">
        <v>0</v>
      </c>
      <c r="P122">
        <v>1</v>
      </c>
      <c r="Q122" t="b">
        <v>0</v>
      </c>
      <c r="R122" t="s">
        <v>8267</v>
      </c>
      <c r="S122" s="7">
        <f>E122/D122</f>
        <v>1.4285714285714287E-4</v>
      </c>
      <c r="T122" s="8">
        <f>E122/P122</f>
        <v>10</v>
      </c>
      <c r="U122" t="str">
        <f t="shared" si="10"/>
        <v>film &amp; video</v>
      </c>
      <c r="V122" t="str">
        <f t="shared" si="11"/>
        <v>science fiction</v>
      </c>
    </row>
    <row r="123" spans="1:22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5">
        <f t="shared" si="6"/>
        <v>42096.704976851848</v>
      </c>
      <c r="L123" s="15">
        <f t="shared" si="7"/>
        <v>42112.427777777775</v>
      </c>
      <c r="M123" s="13" t="str">
        <f t="shared" si="8"/>
        <v>Apr</v>
      </c>
      <c r="N123" s="11">
        <f t="shared" si="9"/>
        <v>2015</v>
      </c>
      <c r="O123" t="b">
        <v>0</v>
      </c>
      <c r="P123">
        <v>1</v>
      </c>
      <c r="Q123" t="b">
        <v>0</v>
      </c>
      <c r="R123" t="s">
        <v>8267</v>
      </c>
      <c r="S123" s="7">
        <f>E123/D123</f>
        <v>3.3333333333333332E-4</v>
      </c>
      <c r="T123" s="8">
        <f>E123/P123</f>
        <v>1</v>
      </c>
      <c r="U123" t="str">
        <f t="shared" si="10"/>
        <v>film &amp; video</v>
      </c>
      <c r="V123" t="str">
        <f t="shared" si="11"/>
        <v>science fiction</v>
      </c>
    </row>
    <row r="124" spans="1:22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5">
        <f t="shared" si="6"/>
        <v>42593.431793981479</v>
      </c>
      <c r="L124" s="15">
        <f t="shared" si="7"/>
        <v>42653.431793981479</v>
      </c>
      <c r="M124" s="13" t="str">
        <f t="shared" si="8"/>
        <v>Aug</v>
      </c>
      <c r="N124" s="11">
        <f t="shared" si="9"/>
        <v>2016</v>
      </c>
      <c r="O124" t="b">
        <v>0</v>
      </c>
      <c r="P124">
        <v>0</v>
      </c>
      <c r="Q124" t="b">
        <v>0</v>
      </c>
      <c r="R124" t="s">
        <v>8267</v>
      </c>
      <c r="S124" s="7">
        <f>E124/D124</f>
        <v>0</v>
      </c>
      <c r="T124" s="8" t="e">
        <f>E124/P124</f>
        <v>#DIV/0!</v>
      </c>
      <c r="U124" t="str">
        <f t="shared" si="10"/>
        <v>film &amp; video</v>
      </c>
      <c r="V124" t="str">
        <f t="shared" si="11"/>
        <v>science fiction</v>
      </c>
    </row>
    <row r="125" spans="1:22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5">
        <f t="shared" si="6"/>
        <v>41904.781990740739</v>
      </c>
      <c r="L125" s="15">
        <f t="shared" si="7"/>
        <v>41940.916666666664</v>
      </c>
      <c r="M125" s="13" t="str">
        <f t="shared" si="8"/>
        <v>Sep</v>
      </c>
      <c r="N125" s="11">
        <f t="shared" si="9"/>
        <v>2014</v>
      </c>
      <c r="O125" t="b">
        <v>0</v>
      </c>
      <c r="P125">
        <v>6</v>
      </c>
      <c r="Q125" t="b">
        <v>0</v>
      </c>
      <c r="R125" t="s">
        <v>8267</v>
      </c>
      <c r="S125" s="7">
        <f>E125/D125</f>
        <v>2.7454545454545453E-3</v>
      </c>
      <c r="T125" s="8">
        <f>E125/P125</f>
        <v>25.166666666666668</v>
      </c>
      <c r="U125" t="str">
        <f t="shared" si="10"/>
        <v>film &amp; video</v>
      </c>
      <c r="V125" t="str">
        <f t="shared" si="11"/>
        <v>science fiction</v>
      </c>
    </row>
    <row r="126" spans="1:22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5">
        <f t="shared" si="6"/>
        <v>42114.928726851853</v>
      </c>
      <c r="L126" s="15">
        <f t="shared" si="7"/>
        <v>42139.928726851853</v>
      </c>
      <c r="M126" s="13" t="str">
        <f t="shared" si="8"/>
        <v>Apr</v>
      </c>
      <c r="N126" s="11">
        <f t="shared" si="9"/>
        <v>2015</v>
      </c>
      <c r="O126" t="b">
        <v>0</v>
      </c>
      <c r="P126">
        <v>0</v>
      </c>
      <c r="Q126" t="b">
        <v>0</v>
      </c>
      <c r="R126" t="s">
        <v>8267</v>
      </c>
      <c r="S126" s="7">
        <f>E126/D126</f>
        <v>0</v>
      </c>
      <c r="T126" s="8" t="e">
        <f>E126/P126</f>
        <v>#DIV/0!</v>
      </c>
      <c r="U126" t="str">
        <f t="shared" si="10"/>
        <v>film &amp; video</v>
      </c>
      <c r="V126" t="str">
        <f t="shared" si="11"/>
        <v>science fiction</v>
      </c>
    </row>
    <row r="127" spans="1:22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5">
        <f t="shared" si="6"/>
        <v>42709.993981481486</v>
      </c>
      <c r="L127" s="15">
        <f t="shared" si="7"/>
        <v>42769.993981481486</v>
      </c>
      <c r="M127" s="13" t="str">
        <f t="shared" si="8"/>
        <v>Dec</v>
      </c>
      <c r="N127" s="11">
        <f t="shared" si="9"/>
        <v>2016</v>
      </c>
      <c r="O127" t="b">
        <v>0</v>
      </c>
      <c r="P127">
        <v>6</v>
      </c>
      <c r="Q127" t="b">
        <v>0</v>
      </c>
      <c r="R127" t="s">
        <v>8267</v>
      </c>
      <c r="S127" s="7">
        <f>E127/D127</f>
        <v>0.14000000000000001</v>
      </c>
      <c r="T127" s="8">
        <f>E127/P127</f>
        <v>11.666666666666666</v>
      </c>
      <c r="U127" t="str">
        <f t="shared" si="10"/>
        <v>film &amp; video</v>
      </c>
      <c r="V127" t="str">
        <f t="shared" si="11"/>
        <v>science fiction</v>
      </c>
    </row>
    <row r="128" spans="1:22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5">
        <f t="shared" si="6"/>
        <v>42135.589548611111</v>
      </c>
      <c r="L128" s="15">
        <f t="shared" si="7"/>
        <v>42166.083333333328</v>
      </c>
      <c r="M128" s="13" t="str">
        <f t="shared" si="8"/>
        <v>May</v>
      </c>
      <c r="N128" s="11">
        <f t="shared" si="9"/>
        <v>2015</v>
      </c>
      <c r="O128" t="b">
        <v>0</v>
      </c>
      <c r="P128">
        <v>13</v>
      </c>
      <c r="Q128" t="b">
        <v>0</v>
      </c>
      <c r="R128" t="s">
        <v>8267</v>
      </c>
      <c r="S128" s="7">
        <f>E128/D128</f>
        <v>5.5480000000000002E-2</v>
      </c>
      <c r="T128" s="8">
        <f>E128/P128</f>
        <v>106.69230769230769</v>
      </c>
      <c r="U128" t="str">
        <f t="shared" si="10"/>
        <v>film &amp; video</v>
      </c>
      <c r="V128" t="str">
        <f t="shared" si="11"/>
        <v>science fiction</v>
      </c>
    </row>
    <row r="129" spans="1:22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5">
        <f t="shared" si="6"/>
        <v>42067.62431712963</v>
      </c>
      <c r="L129" s="15">
        <f t="shared" si="7"/>
        <v>42097.582650462966</v>
      </c>
      <c r="M129" s="13" t="str">
        <f t="shared" si="8"/>
        <v>Mar</v>
      </c>
      <c r="N129" s="11">
        <f t="shared" si="9"/>
        <v>2015</v>
      </c>
      <c r="O129" t="b">
        <v>0</v>
      </c>
      <c r="P129">
        <v>4</v>
      </c>
      <c r="Q129" t="b">
        <v>0</v>
      </c>
      <c r="R129" t="s">
        <v>8267</v>
      </c>
      <c r="S129" s="7">
        <f>E129/D129</f>
        <v>2.375E-2</v>
      </c>
      <c r="T129" s="8">
        <f>E129/P129</f>
        <v>47.5</v>
      </c>
      <c r="U129" t="str">
        <f t="shared" si="10"/>
        <v>film &amp; video</v>
      </c>
      <c r="V129" t="str">
        <f t="shared" si="11"/>
        <v>science fiction</v>
      </c>
    </row>
    <row r="130" spans="1:22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5">
        <f t="shared" si="6"/>
        <v>42628.22792824074</v>
      </c>
      <c r="L130" s="15">
        <f t="shared" si="7"/>
        <v>42663.22792824074</v>
      </c>
      <c r="M130" s="13" t="str">
        <f t="shared" si="8"/>
        <v>Sep</v>
      </c>
      <c r="N130" s="11">
        <f t="shared" si="9"/>
        <v>2016</v>
      </c>
      <c r="O130" t="b">
        <v>0</v>
      </c>
      <c r="P130">
        <v>6</v>
      </c>
      <c r="Q130" t="b">
        <v>0</v>
      </c>
      <c r="R130" t="s">
        <v>8267</v>
      </c>
      <c r="S130" s="7">
        <f>E130/D130</f>
        <v>1.8669999999999999E-2</v>
      </c>
      <c r="T130" s="8">
        <f>E130/P130</f>
        <v>311.16666666666669</v>
      </c>
      <c r="U130" t="str">
        <f t="shared" si="10"/>
        <v>film &amp; video</v>
      </c>
      <c r="V130" t="str">
        <f t="shared" si="11"/>
        <v>science fiction</v>
      </c>
    </row>
    <row r="131" spans="1:22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5">
        <f t="shared" ref="K131:K194" si="12">(((J131/60)/60)/24+DATE(1970,1,1))</f>
        <v>41882.937303240738</v>
      </c>
      <c r="L131" s="15">
        <f t="shared" ref="L131:L194" si="13">(((I131/60)/60)/24+DATE(1970,1,1))</f>
        <v>41942.937303240738</v>
      </c>
      <c r="M131" s="13" t="str">
        <f t="shared" ref="M131:M194" si="14">TEXT(K131,"mmm")</f>
        <v>Aug</v>
      </c>
      <c r="N131" s="11">
        <f t="shared" ref="N131:N194" si="15">YEAR(K131)</f>
        <v>2014</v>
      </c>
      <c r="O131" t="b">
        <v>0</v>
      </c>
      <c r="P131">
        <v>0</v>
      </c>
      <c r="Q131" t="b">
        <v>0</v>
      </c>
      <c r="R131" t="s">
        <v>8267</v>
      </c>
      <c r="S131" s="7">
        <f>E131/D131</f>
        <v>0</v>
      </c>
      <c r="T131" s="8" t="e">
        <f>E131/P131</f>
        <v>#DIV/0!</v>
      </c>
      <c r="U131" t="str">
        <f t="shared" ref="U131:U194" si="16">LEFT(R131,(FIND("/",R131,1)-1))</f>
        <v>film &amp; video</v>
      </c>
      <c r="V131" t="str">
        <f t="shared" ref="V131:V194" si="17">MID(R131,FIND("/",R131)+1,256)</f>
        <v>science fiction</v>
      </c>
    </row>
    <row r="132" spans="1:22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5">
        <f t="shared" si="12"/>
        <v>41778.915416666663</v>
      </c>
      <c r="L132" s="15">
        <f t="shared" si="13"/>
        <v>41806.844444444447</v>
      </c>
      <c r="M132" s="13" t="str">
        <f t="shared" si="14"/>
        <v>May</v>
      </c>
      <c r="N132" s="11">
        <f t="shared" si="15"/>
        <v>2014</v>
      </c>
      <c r="O132" t="b">
        <v>0</v>
      </c>
      <c r="P132">
        <v>0</v>
      </c>
      <c r="Q132" t="b">
        <v>0</v>
      </c>
      <c r="R132" t="s">
        <v>8267</v>
      </c>
      <c r="S132" s="7">
        <f>E132/D132</f>
        <v>0</v>
      </c>
      <c r="T132" s="8" t="e">
        <f>E132/P132</f>
        <v>#DIV/0!</v>
      </c>
      <c r="U132" t="str">
        <f t="shared" si="16"/>
        <v>film &amp; video</v>
      </c>
      <c r="V132" t="str">
        <f t="shared" si="17"/>
        <v>science fiction</v>
      </c>
    </row>
    <row r="133" spans="1:2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5">
        <f t="shared" si="12"/>
        <v>42541.837511574078</v>
      </c>
      <c r="L133" s="15">
        <f t="shared" si="13"/>
        <v>42557</v>
      </c>
      <c r="M133" s="13" t="str">
        <f t="shared" si="14"/>
        <v>Jun</v>
      </c>
      <c r="N133" s="11">
        <f t="shared" si="15"/>
        <v>2016</v>
      </c>
      <c r="O133" t="b">
        <v>0</v>
      </c>
      <c r="P133">
        <v>0</v>
      </c>
      <c r="Q133" t="b">
        <v>0</v>
      </c>
      <c r="R133" t="s">
        <v>8267</v>
      </c>
      <c r="S133" s="7">
        <f>E133/D133</f>
        <v>0</v>
      </c>
      <c r="T133" s="8" t="e">
        <f>E133/P133</f>
        <v>#DIV/0!</v>
      </c>
      <c r="U133" t="str">
        <f t="shared" si="16"/>
        <v>film &amp; video</v>
      </c>
      <c r="V133" t="str">
        <f t="shared" si="17"/>
        <v>science fiction</v>
      </c>
    </row>
    <row r="134" spans="1:22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5">
        <f t="shared" si="12"/>
        <v>41905.812581018516</v>
      </c>
      <c r="L134" s="15">
        <f t="shared" si="13"/>
        <v>41950.854247685187</v>
      </c>
      <c r="M134" s="13" t="str">
        <f t="shared" si="14"/>
        <v>Sep</v>
      </c>
      <c r="N134" s="11">
        <f t="shared" si="15"/>
        <v>2014</v>
      </c>
      <c r="O134" t="b">
        <v>0</v>
      </c>
      <c r="P134">
        <v>81</v>
      </c>
      <c r="Q134" t="b">
        <v>0</v>
      </c>
      <c r="R134" t="s">
        <v>8267</v>
      </c>
      <c r="S134" s="7">
        <f>E134/D134</f>
        <v>9.5687499999999995E-2</v>
      </c>
      <c r="T134" s="8">
        <f>E134/P134</f>
        <v>94.506172839506178</v>
      </c>
      <c r="U134" t="str">
        <f t="shared" si="16"/>
        <v>film &amp; video</v>
      </c>
      <c r="V134" t="str">
        <f t="shared" si="17"/>
        <v>science fiction</v>
      </c>
    </row>
    <row r="135" spans="1:22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5">
        <f t="shared" si="12"/>
        <v>42491.80768518518</v>
      </c>
      <c r="L135" s="15">
        <f t="shared" si="13"/>
        <v>42521.729861111111</v>
      </c>
      <c r="M135" s="13" t="str">
        <f t="shared" si="14"/>
        <v>May</v>
      </c>
      <c r="N135" s="11">
        <f t="shared" si="15"/>
        <v>2016</v>
      </c>
      <c r="O135" t="b">
        <v>0</v>
      </c>
      <c r="P135">
        <v>0</v>
      </c>
      <c r="Q135" t="b">
        <v>0</v>
      </c>
      <c r="R135" t="s">
        <v>8267</v>
      </c>
      <c r="S135" s="7">
        <f>E135/D135</f>
        <v>0</v>
      </c>
      <c r="T135" s="8" t="e">
        <f>E135/P135</f>
        <v>#DIV/0!</v>
      </c>
      <c r="U135" t="str">
        <f t="shared" si="16"/>
        <v>film &amp; video</v>
      </c>
      <c r="V135" t="str">
        <f t="shared" si="17"/>
        <v>science fiction</v>
      </c>
    </row>
    <row r="136" spans="1:22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5">
        <f t="shared" si="12"/>
        <v>42221.909930555557</v>
      </c>
      <c r="L136" s="15">
        <f t="shared" si="13"/>
        <v>42251.708333333328</v>
      </c>
      <c r="M136" s="13" t="str">
        <f t="shared" si="14"/>
        <v>Aug</v>
      </c>
      <c r="N136" s="11">
        <f t="shared" si="15"/>
        <v>2015</v>
      </c>
      <c r="O136" t="b">
        <v>0</v>
      </c>
      <c r="P136">
        <v>0</v>
      </c>
      <c r="Q136" t="b">
        <v>0</v>
      </c>
      <c r="R136" t="s">
        <v>8267</v>
      </c>
      <c r="S136" s="7">
        <f>E136/D136</f>
        <v>0</v>
      </c>
      <c r="T136" s="8" t="e">
        <f>E136/P136</f>
        <v>#DIV/0!</v>
      </c>
      <c r="U136" t="str">
        <f t="shared" si="16"/>
        <v>film &amp; video</v>
      </c>
      <c r="V136" t="str">
        <f t="shared" si="17"/>
        <v>science fiction</v>
      </c>
    </row>
    <row r="137" spans="1:22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5">
        <f t="shared" si="12"/>
        <v>41788.381909722222</v>
      </c>
      <c r="L137" s="15">
        <f t="shared" si="13"/>
        <v>41821.791666666664</v>
      </c>
      <c r="M137" s="13" t="str">
        <f t="shared" si="14"/>
        <v>May</v>
      </c>
      <c r="N137" s="11">
        <f t="shared" si="15"/>
        <v>2014</v>
      </c>
      <c r="O137" t="b">
        <v>0</v>
      </c>
      <c r="P137">
        <v>5</v>
      </c>
      <c r="Q137" t="b">
        <v>0</v>
      </c>
      <c r="R137" t="s">
        <v>8267</v>
      </c>
      <c r="S137" s="7">
        <f>E137/D137</f>
        <v>0.13433333333333333</v>
      </c>
      <c r="T137" s="8">
        <f>E137/P137</f>
        <v>80.599999999999994</v>
      </c>
      <c r="U137" t="str">
        <f t="shared" si="16"/>
        <v>film &amp; video</v>
      </c>
      <c r="V137" t="str">
        <f t="shared" si="17"/>
        <v>science fiction</v>
      </c>
    </row>
    <row r="138" spans="1:22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5">
        <f t="shared" si="12"/>
        <v>42096.410115740742</v>
      </c>
      <c r="L138" s="15">
        <f t="shared" si="13"/>
        <v>42140.427777777775</v>
      </c>
      <c r="M138" s="13" t="str">
        <f t="shared" si="14"/>
        <v>Apr</v>
      </c>
      <c r="N138" s="11">
        <f t="shared" si="15"/>
        <v>2015</v>
      </c>
      <c r="O138" t="b">
        <v>0</v>
      </c>
      <c r="P138">
        <v>0</v>
      </c>
      <c r="Q138" t="b">
        <v>0</v>
      </c>
      <c r="R138" t="s">
        <v>8267</v>
      </c>
      <c r="S138" s="7">
        <f>E138/D138</f>
        <v>0</v>
      </c>
      <c r="T138" s="8" t="e">
        <f>E138/P138</f>
        <v>#DIV/0!</v>
      </c>
      <c r="U138" t="str">
        <f t="shared" si="16"/>
        <v>film &amp; video</v>
      </c>
      <c r="V138" t="str">
        <f t="shared" si="17"/>
        <v>science fiction</v>
      </c>
    </row>
    <row r="139" spans="1:22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5">
        <f t="shared" si="12"/>
        <v>42239.573993055557</v>
      </c>
      <c r="L139" s="15">
        <f t="shared" si="13"/>
        <v>42289.573993055557</v>
      </c>
      <c r="M139" s="13" t="str">
        <f t="shared" si="14"/>
        <v>Aug</v>
      </c>
      <c r="N139" s="11">
        <f t="shared" si="15"/>
        <v>2015</v>
      </c>
      <c r="O139" t="b">
        <v>0</v>
      </c>
      <c r="P139">
        <v>0</v>
      </c>
      <c r="Q139" t="b">
        <v>0</v>
      </c>
      <c r="R139" t="s">
        <v>8267</v>
      </c>
      <c r="S139" s="7">
        <f>E139/D139</f>
        <v>0</v>
      </c>
      <c r="T139" s="8" t="e">
        <f>E139/P139</f>
        <v>#DIV/0!</v>
      </c>
      <c r="U139" t="str">
        <f t="shared" si="16"/>
        <v>film &amp; video</v>
      </c>
      <c r="V139" t="str">
        <f t="shared" si="17"/>
        <v>science fiction</v>
      </c>
    </row>
    <row r="140" spans="1:22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5">
        <f t="shared" si="12"/>
        <v>42186.257418981477</v>
      </c>
      <c r="L140" s="15">
        <f t="shared" si="13"/>
        <v>42217.207638888889</v>
      </c>
      <c r="M140" s="13" t="str">
        <f t="shared" si="14"/>
        <v>Jul</v>
      </c>
      <c r="N140" s="11">
        <f t="shared" si="15"/>
        <v>2015</v>
      </c>
      <c r="O140" t="b">
        <v>0</v>
      </c>
      <c r="P140">
        <v>58</v>
      </c>
      <c r="Q140" t="b">
        <v>0</v>
      </c>
      <c r="R140" t="s">
        <v>8267</v>
      </c>
      <c r="S140" s="7">
        <f>E140/D140</f>
        <v>3.1413333333333335E-2</v>
      </c>
      <c r="T140" s="8">
        <f>E140/P140</f>
        <v>81.241379310344826</v>
      </c>
      <c r="U140" t="str">
        <f t="shared" si="16"/>
        <v>film &amp; video</v>
      </c>
      <c r="V140" t="str">
        <f t="shared" si="17"/>
        <v>science fiction</v>
      </c>
    </row>
    <row r="141" spans="1:22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5">
        <f t="shared" si="12"/>
        <v>42187.920972222222</v>
      </c>
      <c r="L141" s="15">
        <f t="shared" si="13"/>
        <v>42197.920972222222</v>
      </c>
      <c r="M141" s="13" t="str">
        <f t="shared" si="14"/>
        <v>Jul</v>
      </c>
      <c r="N141" s="11">
        <f t="shared" si="15"/>
        <v>2015</v>
      </c>
      <c r="O141" t="b">
        <v>0</v>
      </c>
      <c r="P141">
        <v>1</v>
      </c>
      <c r="Q141" t="b">
        <v>0</v>
      </c>
      <c r="R141" t="s">
        <v>8267</v>
      </c>
      <c r="S141" s="7">
        <f>E141/D141</f>
        <v>1</v>
      </c>
      <c r="T141" s="8">
        <f>E141/P141</f>
        <v>500</v>
      </c>
      <c r="U141" t="str">
        <f t="shared" si="16"/>
        <v>film &amp; video</v>
      </c>
      <c r="V141" t="str">
        <f t="shared" si="17"/>
        <v>science fiction</v>
      </c>
    </row>
    <row r="142" spans="1:22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5">
        <f t="shared" si="12"/>
        <v>42053.198287037041</v>
      </c>
      <c r="L142" s="15">
        <f t="shared" si="13"/>
        <v>42083.15662037037</v>
      </c>
      <c r="M142" s="13" t="str">
        <f t="shared" si="14"/>
        <v>Feb</v>
      </c>
      <c r="N142" s="11">
        <f t="shared" si="15"/>
        <v>2015</v>
      </c>
      <c r="O142" t="b">
        <v>0</v>
      </c>
      <c r="P142">
        <v>0</v>
      </c>
      <c r="Q142" t="b">
        <v>0</v>
      </c>
      <c r="R142" t="s">
        <v>8267</v>
      </c>
      <c r="S142" s="7">
        <f>E142/D142</f>
        <v>0</v>
      </c>
      <c r="T142" s="8" t="e">
        <f>E142/P142</f>
        <v>#DIV/0!</v>
      </c>
      <c r="U142" t="str">
        <f t="shared" si="16"/>
        <v>film &amp; video</v>
      </c>
      <c r="V142" t="str">
        <f t="shared" si="17"/>
        <v>science fiction</v>
      </c>
    </row>
    <row r="143" spans="1:22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5">
        <f t="shared" si="12"/>
        <v>42110.153043981481</v>
      </c>
      <c r="L143" s="15">
        <f t="shared" si="13"/>
        <v>42155.153043981481</v>
      </c>
      <c r="M143" s="13" t="str">
        <f t="shared" si="14"/>
        <v>Apr</v>
      </c>
      <c r="N143" s="11">
        <f t="shared" si="15"/>
        <v>2015</v>
      </c>
      <c r="O143" t="b">
        <v>0</v>
      </c>
      <c r="P143">
        <v>28</v>
      </c>
      <c r="Q143" t="b">
        <v>0</v>
      </c>
      <c r="R143" t="s">
        <v>8267</v>
      </c>
      <c r="S143" s="7">
        <f>E143/D143</f>
        <v>0.10775</v>
      </c>
      <c r="T143" s="8">
        <f>E143/P143</f>
        <v>46.178571428571431</v>
      </c>
      <c r="U143" t="str">
        <f t="shared" si="16"/>
        <v>film &amp; video</v>
      </c>
      <c r="V143" t="str">
        <f t="shared" si="17"/>
        <v>science fiction</v>
      </c>
    </row>
    <row r="144" spans="1:22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5">
        <f t="shared" si="12"/>
        <v>41938.893263888887</v>
      </c>
      <c r="L144" s="15">
        <f t="shared" si="13"/>
        <v>41959.934930555552</v>
      </c>
      <c r="M144" s="13" t="str">
        <f t="shared" si="14"/>
        <v>Oct</v>
      </c>
      <c r="N144" s="11">
        <f t="shared" si="15"/>
        <v>2014</v>
      </c>
      <c r="O144" t="b">
        <v>0</v>
      </c>
      <c r="P144">
        <v>1</v>
      </c>
      <c r="Q144" t="b">
        <v>0</v>
      </c>
      <c r="R144" t="s">
        <v>8267</v>
      </c>
      <c r="S144" s="7">
        <f>E144/D144</f>
        <v>3.3333333333333335E-3</v>
      </c>
      <c r="T144" s="8">
        <f>E144/P144</f>
        <v>10</v>
      </c>
      <c r="U144" t="str">
        <f t="shared" si="16"/>
        <v>film &amp; video</v>
      </c>
      <c r="V144" t="str">
        <f t="shared" si="17"/>
        <v>science fiction</v>
      </c>
    </row>
    <row r="145" spans="1:22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5">
        <f t="shared" si="12"/>
        <v>42559.064143518524</v>
      </c>
      <c r="L145" s="15">
        <f t="shared" si="13"/>
        <v>42616.246527777781</v>
      </c>
      <c r="M145" s="13" t="str">
        <f t="shared" si="14"/>
        <v>Jul</v>
      </c>
      <c r="N145" s="11">
        <f t="shared" si="15"/>
        <v>2016</v>
      </c>
      <c r="O145" t="b">
        <v>0</v>
      </c>
      <c r="P145">
        <v>0</v>
      </c>
      <c r="Q145" t="b">
        <v>0</v>
      </c>
      <c r="R145" t="s">
        <v>8267</v>
      </c>
      <c r="S145" s="7">
        <f>E145/D145</f>
        <v>0</v>
      </c>
      <c r="T145" s="8" t="e">
        <f>E145/P145</f>
        <v>#DIV/0!</v>
      </c>
      <c r="U145" t="str">
        <f t="shared" si="16"/>
        <v>film &amp; video</v>
      </c>
      <c r="V145" t="str">
        <f t="shared" si="17"/>
        <v>science fiction</v>
      </c>
    </row>
    <row r="146" spans="1:22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5">
        <f t="shared" si="12"/>
        <v>42047.762407407412</v>
      </c>
      <c r="L146" s="15">
        <f t="shared" si="13"/>
        <v>42107.72074074074</v>
      </c>
      <c r="M146" s="13" t="str">
        <f t="shared" si="14"/>
        <v>Feb</v>
      </c>
      <c r="N146" s="11">
        <f t="shared" si="15"/>
        <v>2015</v>
      </c>
      <c r="O146" t="b">
        <v>0</v>
      </c>
      <c r="P146">
        <v>37</v>
      </c>
      <c r="Q146" t="b">
        <v>0</v>
      </c>
      <c r="R146" t="s">
        <v>8267</v>
      </c>
      <c r="S146" s="7">
        <f>E146/D146</f>
        <v>0.27600000000000002</v>
      </c>
      <c r="T146" s="8">
        <f>E146/P146</f>
        <v>55.945945945945944</v>
      </c>
      <c r="U146" t="str">
        <f t="shared" si="16"/>
        <v>film &amp; video</v>
      </c>
      <c r="V146" t="str">
        <f t="shared" si="17"/>
        <v>science fiction</v>
      </c>
    </row>
    <row r="147" spans="1:22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5">
        <f t="shared" si="12"/>
        <v>42200.542268518519</v>
      </c>
      <c r="L147" s="15">
        <f t="shared" si="13"/>
        <v>42227.542268518519</v>
      </c>
      <c r="M147" s="13" t="str">
        <f t="shared" si="14"/>
        <v>Jul</v>
      </c>
      <c r="N147" s="11">
        <f t="shared" si="15"/>
        <v>2015</v>
      </c>
      <c r="O147" t="b">
        <v>0</v>
      </c>
      <c r="P147">
        <v>9</v>
      </c>
      <c r="Q147" t="b">
        <v>0</v>
      </c>
      <c r="R147" t="s">
        <v>8267</v>
      </c>
      <c r="S147" s="7">
        <f>E147/D147</f>
        <v>7.5111111111111115E-2</v>
      </c>
      <c r="T147" s="8">
        <f>E147/P147</f>
        <v>37.555555555555557</v>
      </c>
      <c r="U147" t="str">
        <f t="shared" si="16"/>
        <v>film &amp; video</v>
      </c>
      <c r="V147" t="str">
        <f t="shared" si="17"/>
        <v>science fiction</v>
      </c>
    </row>
    <row r="148" spans="1:22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5">
        <f t="shared" si="12"/>
        <v>42693.016180555554</v>
      </c>
      <c r="L148" s="15">
        <f t="shared" si="13"/>
        <v>42753.016180555554</v>
      </c>
      <c r="M148" s="13" t="str">
        <f t="shared" si="14"/>
        <v>Nov</v>
      </c>
      <c r="N148" s="11">
        <f t="shared" si="15"/>
        <v>2016</v>
      </c>
      <c r="O148" t="b">
        <v>0</v>
      </c>
      <c r="P148">
        <v>3</v>
      </c>
      <c r="Q148" t="b">
        <v>0</v>
      </c>
      <c r="R148" t="s">
        <v>8267</v>
      </c>
      <c r="S148" s="7">
        <f>E148/D148</f>
        <v>5.7499999999999999E-3</v>
      </c>
      <c r="T148" s="8">
        <f>E148/P148</f>
        <v>38.333333333333336</v>
      </c>
      <c r="U148" t="str">
        <f t="shared" si="16"/>
        <v>film &amp; video</v>
      </c>
      <c r="V148" t="str">
        <f t="shared" si="17"/>
        <v>science fiction</v>
      </c>
    </row>
    <row r="149" spans="1:22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5">
        <f t="shared" si="12"/>
        <v>41969.767824074079</v>
      </c>
      <c r="L149" s="15">
        <f t="shared" si="13"/>
        <v>42012.762499999997</v>
      </c>
      <c r="M149" s="13" t="str">
        <f t="shared" si="14"/>
        <v>Nov</v>
      </c>
      <c r="N149" s="11">
        <f t="shared" si="15"/>
        <v>2014</v>
      </c>
      <c r="O149" t="b">
        <v>0</v>
      </c>
      <c r="P149">
        <v>0</v>
      </c>
      <c r="Q149" t="b">
        <v>0</v>
      </c>
      <c r="R149" t="s">
        <v>8267</v>
      </c>
      <c r="S149" s="7">
        <f>E149/D149</f>
        <v>0</v>
      </c>
      <c r="T149" s="8" t="e">
        <f>E149/P149</f>
        <v>#DIV/0!</v>
      </c>
      <c r="U149" t="str">
        <f t="shared" si="16"/>
        <v>film &amp; video</v>
      </c>
      <c r="V149" t="str">
        <f t="shared" si="17"/>
        <v>science fiction</v>
      </c>
    </row>
    <row r="150" spans="1:22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5">
        <f t="shared" si="12"/>
        <v>42397.281666666662</v>
      </c>
      <c r="L150" s="15">
        <f t="shared" si="13"/>
        <v>42427.281666666662</v>
      </c>
      <c r="M150" s="13" t="str">
        <f t="shared" si="14"/>
        <v>Jan</v>
      </c>
      <c r="N150" s="11">
        <f t="shared" si="15"/>
        <v>2016</v>
      </c>
      <c r="O150" t="b">
        <v>0</v>
      </c>
      <c r="P150">
        <v>2</v>
      </c>
      <c r="Q150" t="b">
        <v>0</v>
      </c>
      <c r="R150" t="s">
        <v>8267</v>
      </c>
      <c r="S150" s="7">
        <f>E150/D150</f>
        <v>8.0000000000000004E-4</v>
      </c>
      <c r="T150" s="8">
        <f>E150/P150</f>
        <v>20</v>
      </c>
      <c r="U150" t="str">
        <f t="shared" si="16"/>
        <v>film &amp; video</v>
      </c>
      <c r="V150" t="str">
        <f t="shared" si="17"/>
        <v>science fiction</v>
      </c>
    </row>
    <row r="151" spans="1:22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5">
        <f t="shared" si="12"/>
        <v>41968.172106481477</v>
      </c>
      <c r="L151" s="15">
        <f t="shared" si="13"/>
        <v>41998.333333333328</v>
      </c>
      <c r="M151" s="13" t="str">
        <f t="shared" si="14"/>
        <v>Nov</v>
      </c>
      <c r="N151" s="11">
        <f t="shared" si="15"/>
        <v>2014</v>
      </c>
      <c r="O151" t="b">
        <v>0</v>
      </c>
      <c r="P151">
        <v>6</v>
      </c>
      <c r="Q151" t="b">
        <v>0</v>
      </c>
      <c r="R151" t="s">
        <v>8267</v>
      </c>
      <c r="S151" s="7">
        <f>E151/D151</f>
        <v>9.1999999999999998E-3</v>
      </c>
      <c r="T151" s="8">
        <f>E151/P151</f>
        <v>15.333333333333334</v>
      </c>
      <c r="U151" t="str">
        <f t="shared" si="16"/>
        <v>film &amp; video</v>
      </c>
      <c r="V151" t="str">
        <f t="shared" si="17"/>
        <v>science fiction</v>
      </c>
    </row>
    <row r="152" spans="1:22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5">
        <f t="shared" si="12"/>
        <v>42090.161828703705</v>
      </c>
      <c r="L152" s="15">
        <f t="shared" si="13"/>
        <v>42150.161828703705</v>
      </c>
      <c r="M152" s="13" t="str">
        <f t="shared" si="14"/>
        <v>Mar</v>
      </c>
      <c r="N152" s="11">
        <f t="shared" si="15"/>
        <v>2015</v>
      </c>
      <c r="O152" t="b">
        <v>0</v>
      </c>
      <c r="P152">
        <v>67</v>
      </c>
      <c r="Q152" t="b">
        <v>0</v>
      </c>
      <c r="R152" t="s">
        <v>8267</v>
      </c>
      <c r="S152" s="7">
        <f>E152/D152</f>
        <v>0.23163076923076922</v>
      </c>
      <c r="T152" s="8">
        <f>E152/P152</f>
        <v>449.43283582089555</v>
      </c>
      <c r="U152" t="str">
        <f t="shared" si="16"/>
        <v>film &amp; video</v>
      </c>
      <c r="V152" t="str">
        <f t="shared" si="17"/>
        <v>science fiction</v>
      </c>
    </row>
    <row r="153" spans="1:22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5">
        <f t="shared" si="12"/>
        <v>42113.550821759258</v>
      </c>
      <c r="L153" s="15">
        <f t="shared" si="13"/>
        <v>42173.550821759258</v>
      </c>
      <c r="M153" s="13" t="str">
        <f t="shared" si="14"/>
        <v>Apr</v>
      </c>
      <c r="N153" s="11">
        <f t="shared" si="15"/>
        <v>2015</v>
      </c>
      <c r="O153" t="b">
        <v>0</v>
      </c>
      <c r="P153">
        <v>5</v>
      </c>
      <c r="Q153" t="b">
        <v>0</v>
      </c>
      <c r="R153" t="s">
        <v>8267</v>
      </c>
      <c r="S153" s="7">
        <f>E153/D153</f>
        <v>5.5999999999999995E-4</v>
      </c>
      <c r="T153" s="8">
        <f>E153/P153</f>
        <v>28</v>
      </c>
      <c r="U153" t="str">
        <f t="shared" si="16"/>
        <v>film &amp; video</v>
      </c>
      <c r="V153" t="str">
        <f t="shared" si="17"/>
        <v>science fiction</v>
      </c>
    </row>
    <row r="154" spans="1:22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5">
        <f t="shared" si="12"/>
        <v>41875.077546296299</v>
      </c>
      <c r="L154" s="15">
        <f t="shared" si="13"/>
        <v>41905.077546296299</v>
      </c>
      <c r="M154" s="13" t="str">
        <f t="shared" si="14"/>
        <v>Aug</v>
      </c>
      <c r="N154" s="11">
        <f t="shared" si="15"/>
        <v>2014</v>
      </c>
      <c r="O154" t="b">
        <v>0</v>
      </c>
      <c r="P154">
        <v>2</v>
      </c>
      <c r="Q154" t="b">
        <v>0</v>
      </c>
      <c r="R154" t="s">
        <v>8267</v>
      </c>
      <c r="S154" s="7">
        <f>E154/D154</f>
        <v>7.8947368421052633E-5</v>
      </c>
      <c r="T154" s="8">
        <f>E154/P154</f>
        <v>15</v>
      </c>
      <c r="U154" t="str">
        <f t="shared" si="16"/>
        <v>film &amp; video</v>
      </c>
      <c r="V154" t="str">
        <f t="shared" si="17"/>
        <v>science fiction</v>
      </c>
    </row>
    <row r="155" spans="1:22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5">
        <f t="shared" si="12"/>
        <v>41933.586157407408</v>
      </c>
      <c r="L155" s="15">
        <f t="shared" si="13"/>
        <v>41975.627824074079</v>
      </c>
      <c r="M155" s="13" t="str">
        <f t="shared" si="14"/>
        <v>Oct</v>
      </c>
      <c r="N155" s="11">
        <f t="shared" si="15"/>
        <v>2014</v>
      </c>
      <c r="O155" t="b">
        <v>0</v>
      </c>
      <c r="P155">
        <v>10</v>
      </c>
      <c r="Q155" t="b">
        <v>0</v>
      </c>
      <c r="R155" t="s">
        <v>8267</v>
      </c>
      <c r="S155" s="7">
        <f>E155/D155</f>
        <v>7.1799999999999998E-3</v>
      </c>
      <c r="T155" s="8">
        <f>E155/P155</f>
        <v>35.9</v>
      </c>
      <c r="U155" t="str">
        <f t="shared" si="16"/>
        <v>film &amp; video</v>
      </c>
      <c r="V155" t="str">
        <f t="shared" si="17"/>
        <v>science fiction</v>
      </c>
    </row>
    <row r="156" spans="1:22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5">
        <f t="shared" si="12"/>
        <v>42115.547395833331</v>
      </c>
      <c r="L156" s="15">
        <f t="shared" si="13"/>
        <v>42158.547395833331</v>
      </c>
      <c r="M156" s="13" t="str">
        <f t="shared" si="14"/>
        <v>Apr</v>
      </c>
      <c r="N156" s="11">
        <f t="shared" si="15"/>
        <v>2015</v>
      </c>
      <c r="O156" t="b">
        <v>0</v>
      </c>
      <c r="P156">
        <v>3</v>
      </c>
      <c r="Q156" t="b">
        <v>0</v>
      </c>
      <c r="R156" t="s">
        <v>8267</v>
      </c>
      <c r="S156" s="7">
        <f>E156/D156</f>
        <v>2.6666666666666668E-2</v>
      </c>
      <c r="T156" s="8">
        <f>E156/P156</f>
        <v>13.333333333333334</v>
      </c>
      <c r="U156" t="str">
        <f t="shared" si="16"/>
        <v>film &amp; video</v>
      </c>
      <c r="V156" t="str">
        <f t="shared" si="17"/>
        <v>science fiction</v>
      </c>
    </row>
    <row r="157" spans="1:22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5">
        <f t="shared" si="12"/>
        <v>42168.559432870374</v>
      </c>
      <c r="L157" s="15">
        <f t="shared" si="13"/>
        <v>42208.559432870374</v>
      </c>
      <c r="M157" s="13" t="str">
        <f t="shared" si="14"/>
        <v>Jun</v>
      </c>
      <c r="N157" s="11">
        <f t="shared" si="15"/>
        <v>2015</v>
      </c>
      <c r="O157" t="b">
        <v>0</v>
      </c>
      <c r="P157">
        <v>4</v>
      </c>
      <c r="Q157" t="b">
        <v>0</v>
      </c>
      <c r="R157" t="s">
        <v>8267</v>
      </c>
      <c r="S157" s="7">
        <f>E157/D157</f>
        <v>6.0000000000000002E-5</v>
      </c>
      <c r="T157" s="8">
        <f>E157/P157</f>
        <v>20.25</v>
      </c>
      <c r="U157" t="str">
        <f t="shared" si="16"/>
        <v>film &amp; video</v>
      </c>
      <c r="V157" t="str">
        <f t="shared" si="17"/>
        <v>science fiction</v>
      </c>
    </row>
    <row r="158" spans="1:22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5">
        <f t="shared" si="12"/>
        <v>41794.124953703707</v>
      </c>
      <c r="L158" s="15">
        <f t="shared" si="13"/>
        <v>41854.124953703707</v>
      </c>
      <c r="M158" s="13" t="str">
        <f t="shared" si="14"/>
        <v>Jun</v>
      </c>
      <c r="N158" s="11">
        <f t="shared" si="15"/>
        <v>2014</v>
      </c>
      <c r="O158" t="b">
        <v>0</v>
      </c>
      <c r="P158">
        <v>15</v>
      </c>
      <c r="Q158" t="b">
        <v>0</v>
      </c>
      <c r="R158" t="s">
        <v>8267</v>
      </c>
      <c r="S158" s="7">
        <f>E158/D158</f>
        <v>5.0999999999999997E-2</v>
      </c>
      <c r="T158" s="8">
        <f>E158/P158</f>
        <v>119</v>
      </c>
      <c r="U158" t="str">
        <f t="shared" si="16"/>
        <v>film &amp; video</v>
      </c>
      <c r="V158" t="str">
        <f t="shared" si="17"/>
        <v>science fiction</v>
      </c>
    </row>
    <row r="159" spans="1:22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5">
        <f t="shared" si="12"/>
        <v>42396.911712962959</v>
      </c>
      <c r="L159" s="15">
        <f t="shared" si="13"/>
        <v>42426.911712962959</v>
      </c>
      <c r="M159" s="13" t="str">
        <f t="shared" si="14"/>
        <v>Jan</v>
      </c>
      <c r="N159" s="11">
        <f t="shared" si="15"/>
        <v>2016</v>
      </c>
      <c r="O159" t="b">
        <v>0</v>
      </c>
      <c r="P159">
        <v>2</v>
      </c>
      <c r="Q159" t="b">
        <v>0</v>
      </c>
      <c r="R159" t="s">
        <v>8267</v>
      </c>
      <c r="S159" s="7">
        <f>E159/D159</f>
        <v>2.671118530884808E-3</v>
      </c>
      <c r="T159" s="8">
        <f>E159/P159</f>
        <v>4</v>
      </c>
      <c r="U159" t="str">
        <f t="shared" si="16"/>
        <v>film &amp; video</v>
      </c>
      <c r="V159" t="str">
        <f t="shared" si="17"/>
        <v>science fiction</v>
      </c>
    </row>
    <row r="160" spans="1:22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5">
        <f t="shared" si="12"/>
        <v>41904.07671296296</v>
      </c>
      <c r="L160" s="15">
        <f t="shared" si="13"/>
        <v>41934.07671296296</v>
      </c>
      <c r="M160" s="13" t="str">
        <f t="shared" si="14"/>
        <v>Sep</v>
      </c>
      <c r="N160" s="11">
        <f t="shared" si="15"/>
        <v>2014</v>
      </c>
      <c r="O160" t="b">
        <v>0</v>
      </c>
      <c r="P160">
        <v>0</v>
      </c>
      <c r="Q160" t="b">
        <v>0</v>
      </c>
      <c r="R160" t="s">
        <v>8267</v>
      </c>
      <c r="S160" s="7">
        <f>E160/D160</f>
        <v>0</v>
      </c>
      <c r="T160" s="8" t="e">
        <f>E160/P160</f>
        <v>#DIV/0!</v>
      </c>
      <c r="U160" t="str">
        <f t="shared" si="16"/>
        <v>film &amp; video</v>
      </c>
      <c r="V160" t="str">
        <f t="shared" si="17"/>
        <v>science fiction</v>
      </c>
    </row>
    <row r="161" spans="1:22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5">
        <f t="shared" si="12"/>
        <v>42514.434548611112</v>
      </c>
      <c r="L161" s="15">
        <f t="shared" si="13"/>
        <v>42554.434548611112</v>
      </c>
      <c r="M161" s="13" t="str">
        <f t="shared" si="14"/>
        <v>May</v>
      </c>
      <c r="N161" s="11">
        <f t="shared" si="15"/>
        <v>2016</v>
      </c>
      <c r="O161" t="b">
        <v>0</v>
      </c>
      <c r="P161">
        <v>1</v>
      </c>
      <c r="Q161" t="b">
        <v>0</v>
      </c>
      <c r="R161" t="s">
        <v>8267</v>
      </c>
      <c r="S161" s="7">
        <f>E161/D161</f>
        <v>2.0000000000000002E-5</v>
      </c>
      <c r="T161" s="8">
        <f>E161/P161</f>
        <v>10</v>
      </c>
      <c r="U161" t="str">
        <f t="shared" si="16"/>
        <v>film &amp; video</v>
      </c>
      <c r="V161" t="str">
        <f t="shared" si="17"/>
        <v>science fiction</v>
      </c>
    </row>
    <row r="162" spans="1:22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5">
        <f t="shared" si="12"/>
        <v>42171.913090277783</v>
      </c>
      <c r="L162" s="15">
        <f t="shared" si="13"/>
        <v>42231.913090277783</v>
      </c>
      <c r="M162" s="13" t="str">
        <f t="shared" si="14"/>
        <v>Jun</v>
      </c>
      <c r="N162" s="11">
        <f t="shared" si="15"/>
        <v>2015</v>
      </c>
      <c r="O162" t="b">
        <v>0</v>
      </c>
      <c r="P162">
        <v>0</v>
      </c>
      <c r="Q162" t="b">
        <v>0</v>
      </c>
      <c r="R162" t="s">
        <v>8268</v>
      </c>
      <c r="S162" s="7">
        <f>E162/D162</f>
        <v>0</v>
      </c>
      <c r="T162" s="8" t="e">
        <f>E162/P162</f>
        <v>#DIV/0!</v>
      </c>
      <c r="U162" t="str">
        <f t="shared" si="16"/>
        <v>film &amp; video</v>
      </c>
      <c r="V162" t="str">
        <f t="shared" si="17"/>
        <v>drama</v>
      </c>
    </row>
    <row r="163" spans="1:22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5">
        <f t="shared" si="12"/>
        <v>41792.687442129631</v>
      </c>
      <c r="L163" s="15">
        <f t="shared" si="13"/>
        <v>41822.687442129631</v>
      </c>
      <c r="M163" s="13" t="str">
        <f t="shared" si="14"/>
        <v>Jun</v>
      </c>
      <c r="N163" s="11">
        <f t="shared" si="15"/>
        <v>2014</v>
      </c>
      <c r="O163" t="b">
        <v>0</v>
      </c>
      <c r="P163">
        <v>1</v>
      </c>
      <c r="Q163" t="b">
        <v>0</v>
      </c>
      <c r="R163" t="s">
        <v>8268</v>
      </c>
      <c r="S163" s="7">
        <f>E163/D163</f>
        <v>1E-4</v>
      </c>
      <c r="T163" s="8">
        <f>E163/P163</f>
        <v>5</v>
      </c>
      <c r="U163" t="str">
        <f t="shared" si="16"/>
        <v>film &amp; video</v>
      </c>
      <c r="V163" t="str">
        <f t="shared" si="17"/>
        <v>drama</v>
      </c>
    </row>
    <row r="164" spans="1:22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5">
        <f t="shared" si="12"/>
        <v>41835.126805555556</v>
      </c>
      <c r="L164" s="15">
        <f t="shared" si="13"/>
        <v>41867.987500000003</v>
      </c>
      <c r="M164" s="13" t="str">
        <f t="shared" si="14"/>
        <v>Jul</v>
      </c>
      <c r="N164" s="11">
        <f t="shared" si="15"/>
        <v>2014</v>
      </c>
      <c r="O164" t="b">
        <v>0</v>
      </c>
      <c r="P164">
        <v>10</v>
      </c>
      <c r="Q164" t="b">
        <v>0</v>
      </c>
      <c r="R164" t="s">
        <v>8268</v>
      </c>
      <c r="S164" s="7">
        <f>E164/D164</f>
        <v>0.15535714285714286</v>
      </c>
      <c r="T164" s="8">
        <f>E164/P164</f>
        <v>43.5</v>
      </c>
      <c r="U164" t="str">
        <f t="shared" si="16"/>
        <v>film &amp; video</v>
      </c>
      <c r="V164" t="str">
        <f t="shared" si="17"/>
        <v>drama</v>
      </c>
    </row>
    <row r="165" spans="1:22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5">
        <f t="shared" si="12"/>
        <v>42243.961273148147</v>
      </c>
      <c r="L165" s="15">
        <f t="shared" si="13"/>
        <v>42278</v>
      </c>
      <c r="M165" s="13" t="str">
        <f t="shared" si="14"/>
        <v>Aug</v>
      </c>
      <c r="N165" s="11">
        <f t="shared" si="15"/>
        <v>2015</v>
      </c>
      <c r="O165" t="b">
        <v>0</v>
      </c>
      <c r="P165">
        <v>0</v>
      </c>
      <c r="Q165" t="b">
        <v>0</v>
      </c>
      <c r="R165" t="s">
        <v>8268</v>
      </c>
      <c r="S165" s="7">
        <f>E165/D165</f>
        <v>0</v>
      </c>
      <c r="T165" s="8" t="e">
        <f>E165/P165</f>
        <v>#DIV/0!</v>
      </c>
      <c r="U165" t="str">
        <f t="shared" si="16"/>
        <v>film &amp; video</v>
      </c>
      <c r="V165" t="str">
        <f t="shared" si="17"/>
        <v>drama</v>
      </c>
    </row>
    <row r="166" spans="1:22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5">
        <f t="shared" si="12"/>
        <v>41841.762743055559</v>
      </c>
      <c r="L166" s="15">
        <f t="shared" si="13"/>
        <v>41901.762743055559</v>
      </c>
      <c r="M166" s="13" t="str">
        <f t="shared" si="14"/>
        <v>Jul</v>
      </c>
      <c r="N166" s="11">
        <f t="shared" si="15"/>
        <v>2014</v>
      </c>
      <c r="O166" t="b">
        <v>0</v>
      </c>
      <c r="P166">
        <v>7</v>
      </c>
      <c r="Q166" t="b">
        <v>0</v>
      </c>
      <c r="R166" t="s">
        <v>8268</v>
      </c>
      <c r="S166" s="7">
        <f>E166/D166</f>
        <v>5.3333333333333332E-3</v>
      </c>
      <c r="T166" s="8">
        <f>E166/P166</f>
        <v>91.428571428571431</v>
      </c>
      <c r="U166" t="str">
        <f t="shared" si="16"/>
        <v>film &amp; video</v>
      </c>
      <c r="V166" t="str">
        <f t="shared" si="17"/>
        <v>drama</v>
      </c>
    </row>
    <row r="167" spans="1:22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5">
        <f t="shared" si="12"/>
        <v>42351.658842592587</v>
      </c>
      <c r="L167" s="15">
        <f t="shared" si="13"/>
        <v>42381.658842592587</v>
      </c>
      <c r="M167" s="13" t="str">
        <f t="shared" si="14"/>
        <v>Dec</v>
      </c>
      <c r="N167" s="11">
        <f t="shared" si="15"/>
        <v>2015</v>
      </c>
      <c r="O167" t="b">
        <v>0</v>
      </c>
      <c r="P167">
        <v>0</v>
      </c>
      <c r="Q167" t="b">
        <v>0</v>
      </c>
      <c r="R167" t="s">
        <v>8268</v>
      </c>
      <c r="S167" s="7">
        <f>E167/D167</f>
        <v>0</v>
      </c>
      <c r="T167" s="8" t="e">
        <f>E167/P167</f>
        <v>#DIV/0!</v>
      </c>
      <c r="U167" t="str">
        <f t="shared" si="16"/>
        <v>film &amp; video</v>
      </c>
      <c r="V167" t="str">
        <f t="shared" si="17"/>
        <v>drama</v>
      </c>
    </row>
    <row r="168" spans="1:22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5">
        <f t="shared" si="12"/>
        <v>42721.075949074075</v>
      </c>
      <c r="L168" s="15">
        <f t="shared" si="13"/>
        <v>42751.075949074075</v>
      </c>
      <c r="M168" s="13" t="str">
        <f t="shared" si="14"/>
        <v>Dec</v>
      </c>
      <c r="N168" s="11">
        <f t="shared" si="15"/>
        <v>2016</v>
      </c>
      <c r="O168" t="b">
        <v>0</v>
      </c>
      <c r="P168">
        <v>1</v>
      </c>
      <c r="Q168" t="b">
        <v>0</v>
      </c>
      <c r="R168" t="s">
        <v>8268</v>
      </c>
      <c r="S168" s="7">
        <f>E168/D168</f>
        <v>0.6</v>
      </c>
      <c r="T168" s="8">
        <f>E168/P168</f>
        <v>3000</v>
      </c>
      <c r="U168" t="str">
        <f t="shared" si="16"/>
        <v>film &amp; video</v>
      </c>
      <c r="V168" t="str">
        <f t="shared" si="17"/>
        <v>drama</v>
      </c>
    </row>
    <row r="169" spans="1:22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5">
        <f t="shared" si="12"/>
        <v>42160.927488425921</v>
      </c>
      <c r="L169" s="15">
        <f t="shared" si="13"/>
        <v>42220.927488425921</v>
      </c>
      <c r="M169" s="13" t="str">
        <f t="shared" si="14"/>
        <v>Jun</v>
      </c>
      <c r="N169" s="11">
        <f t="shared" si="15"/>
        <v>2015</v>
      </c>
      <c r="O169" t="b">
        <v>0</v>
      </c>
      <c r="P169">
        <v>2</v>
      </c>
      <c r="Q169" t="b">
        <v>0</v>
      </c>
      <c r="R169" t="s">
        <v>8268</v>
      </c>
      <c r="S169" s="7">
        <f>E169/D169</f>
        <v>1E-4</v>
      </c>
      <c r="T169" s="8">
        <f>E169/P169</f>
        <v>5.5</v>
      </c>
      <c r="U169" t="str">
        <f t="shared" si="16"/>
        <v>film &amp; video</v>
      </c>
      <c r="V169" t="str">
        <f t="shared" si="17"/>
        <v>drama</v>
      </c>
    </row>
    <row r="170" spans="1:22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5">
        <f t="shared" si="12"/>
        <v>42052.83530092593</v>
      </c>
      <c r="L170" s="15">
        <f t="shared" si="13"/>
        <v>42082.793634259258</v>
      </c>
      <c r="M170" s="13" t="str">
        <f t="shared" si="14"/>
        <v>Feb</v>
      </c>
      <c r="N170" s="11">
        <f t="shared" si="15"/>
        <v>2015</v>
      </c>
      <c r="O170" t="b">
        <v>0</v>
      </c>
      <c r="P170">
        <v>3</v>
      </c>
      <c r="Q170" t="b">
        <v>0</v>
      </c>
      <c r="R170" t="s">
        <v>8268</v>
      </c>
      <c r="S170" s="7">
        <f>E170/D170</f>
        <v>4.0625000000000001E-2</v>
      </c>
      <c r="T170" s="8">
        <f>E170/P170</f>
        <v>108.33333333333333</v>
      </c>
      <c r="U170" t="str">
        <f t="shared" si="16"/>
        <v>film &amp; video</v>
      </c>
      <c r="V170" t="str">
        <f t="shared" si="17"/>
        <v>drama</v>
      </c>
    </row>
    <row r="171" spans="1:22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5">
        <f t="shared" si="12"/>
        <v>41900.505312499998</v>
      </c>
      <c r="L171" s="15">
        <f t="shared" si="13"/>
        <v>41930.505312499998</v>
      </c>
      <c r="M171" s="13" t="str">
        <f t="shared" si="14"/>
        <v>Sep</v>
      </c>
      <c r="N171" s="11">
        <f t="shared" si="15"/>
        <v>2014</v>
      </c>
      <c r="O171" t="b">
        <v>0</v>
      </c>
      <c r="P171">
        <v>10</v>
      </c>
      <c r="Q171" t="b">
        <v>0</v>
      </c>
      <c r="R171" t="s">
        <v>8268</v>
      </c>
      <c r="S171" s="7">
        <f>E171/D171</f>
        <v>0.224</v>
      </c>
      <c r="T171" s="8">
        <f>E171/P171</f>
        <v>56</v>
      </c>
      <c r="U171" t="str">
        <f t="shared" si="16"/>
        <v>film &amp; video</v>
      </c>
      <c r="V171" t="str">
        <f t="shared" si="17"/>
        <v>drama</v>
      </c>
    </row>
    <row r="172" spans="1:22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5">
        <f t="shared" si="12"/>
        <v>42216.977812500001</v>
      </c>
      <c r="L172" s="15">
        <f t="shared" si="13"/>
        <v>42246.227777777778</v>
      </c>
      <c r="M172" s="13" t="str">
        <f t="shared" si="14"/>
        <v>Jul</v>
      </c>
      <c r="N172" s="11">
        <f t="shared" si="15"/>
        <v>2015</v>
      </c>
      <c r="O172" t="b">
        <v>0</v>
      </c>
      <c r="P172">
        <v>10</v>
      </c>
      <c r="Q172" t="b">
        <v>0</v>
      </c>
      <c r="R172" t="s">
        <v>8268</v>
      </c>
      <c r="S172" s="7">
        <f>E172/D172</f>
        <v>3.2500000000000001E-2</v>
      </c>
      <c r="T172" s="8">
        <f>E172/P172</f>
        <v>32.5</v>
      </c>
      <c r="U172" t="str">
        <f t="shared" si="16"/>
        <v>film &amp; video</v>
      </c>
      <c r="V172" t="str">
        <f t="shared" si="17"/>
        <v>drama</v>
      </c>
    </row>
    <row r="173" spans="1:22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5">
        <f t="shared" si="12"/>
        <v>42534.180717592593</v>
      </c>
      <c r="L173" s="15">
        <f t="shared" si="13"/>
        <v>42594.180717592593</v>
      </c>
      <c r="M173" s="13" t="str">
        <f t="shared" si="14"/>
        <v>Jun</v>
      </c>
      <c r="N173" s="11">
        <f t="shared" si="15"/>
        <v>2016</v>
      </c>
      <c r="O173" t="b">
        <v>0</v>
      </c>
      <c r="P173">
        <v>1</v>
      </c>
      <c r="Q173" t="b">
        <v>0</v>
      </c>
      <c r="R173" t="s">
        <v>8268</v>
      </c>
      <c r="S173" s="7">
        <f>E173/D173</f>
        <v>2.0000000000000002E-5</v>
      </c>
      <c r="T173" s="8">
        <f>E173/P173</f>
        <v>1</v>
      </c>
      <c r="U173" t="str">
        <f t="shared" si="16"/>
        <v>film &amp; video</v>
      </c>
      <c r="V173" t="str">
        <f t="shared" si="17"/>
        <v>drama</v>
      </c>
    </row>
    <row r="174" spans="1:22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5">
        <f t="shared" si="12"/>
        <v>42047.394942129627</v>
      </c>
      <c r="L174" s="15">
        <f t="shared" si="13"/>
        <v>42082.353275462956</v>
      </c>
      <c r="M174" s="13" t="str">
        <f t="shared" si="14"/>
        <v>Feb</v>
      </c>
      <c r="N174" s="11">
        <f t="shared" si="15"/>
        <v>2015</v>
      </c>
      <c r="O174" t="b">
        <v>0</v>
      </c>
      <c r="P174">
        <v>0</v>
      </c>
      <c r="Q174" t="b">
        <v>0</v>
      </c>
      <c r="R174" t="s">
        <v>8268</v>
      </c>
      <c r="S174" s="7">
        <f>E174/D174</f>
        <v>0</v>
      </c>
      <c r="T174" s="8" t="e">
        <f>E174/P174</f>
        <v>#DIV/0!</v>
      </c>
      <c r="U174" t="str">
        <f t="shared" si="16"/>
        <v>film &amp; video</v>
      </c>
      <c r="V174" t="str">
        <f t="shared" si="17"/>
        <v>drama</v>
      </c>
    </row>
    <row r="175" spans="1:22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5">
        <f t="shared" si="12"/>
        <v>42033.573009259257</v>
      </c>
      <c r="L175" s="15">
        <f t="shared" si="13"/>
        <v>42063.573009259257</v>
      </c>
      <c r="M175" s="13" t="str">
        <f t="shared" si="14"/>
        <v>Jan</v>
      </c>
      <c r="N175" s="11">
        <f t="shared" si="15"/>
        <v>2015</v>
      </c>
      <c r="O175" t="b">
        <v>0</v>
      </c>
      <c r="P175">
        <v>0</v>
      </c>
      <c r="Q175" t="b">
        <v>0</v>
      </c>
      <c r="R175" t="s">
        <v>8268</v>
      </c>
      <c r="S175" s="7">
        <f>E175/D175</f>
        <v>0</v>
      </c>
      <c r="T175" s="8" t="e">
        <f>E175/P175</f>
        <v>#DIV/0!</v>
      </c>
      <c r="U175" t="str">
        <f t="shared" si="16"/>
        <v>film &amp; video</v>
      </c>
      <c r="V175" t="str">
        <f t="shared" si="17"/>
        <v>drama</v>
      </c>
    </row>
    <row r="176" spans="1:22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5">
        <f t="shared" si="12"/>
        <v>42072.758981481486</v>
      </c>
      <c r="L176" s="15">
        <f t="shared" si="13"/>
        <v>42132.758981481486</v>
      </c>
      <c r="M176" s="13" t="str">
        <f t="shared" si="14"/>
        <v>Mar</v>
      </c>
      <c r="N176" s="11">
        <f t="shared" si="15"/>
        <v>2015</v>
      </c>
      <c r="O176" t="b">
        <v>0</v>
      </c>
      <c r="P176">
        <v>0</v>
      </c>
      <c r="Q176" t="b">
        <v>0</v>
      </c>
      <c r="R176" t="s">
        <v>8268</v>
      </c>
      <c r="S176" s="7">
        <f>E176/D176</f>
        <v>0</v>
      </c>
      <c r="T176" s="8" t="e">
        <f>E176/P176</f>
        <v>#DIV/0!</v>
      </c>
      <c r="U176" t="str">
        <f t="shared" si="16"/>
        <v>film &amp; video</v>
      </c>
      <c r="V176" t="str">
        <f t="shared" si="17"/>
        <v>drama</v>
      </c>
    </row>
    <row r="177" spans="1:22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5">
        <f t="shared" si="12"/>
        <v>41855.777905092589</v>
      </c>
      <c r="L177" s="15">
        <f t="shared" si="13"/>
        <v>41880.777905092589</v>
      </c>
      <c r="M177" s="13" t="str">
        <f t="shared" si="14"/>
        <v>Aug</v>
      </c>
      <c r="N177" s="11">
        <f t="shared" si="15"/>
        <v>2014</v>
      </c>
      <c r="O177" t="b">
        <v>0</v>
      </c>
      <c r="P177">
        <v>26</v>
      </c>
      <c r="Q177" t="b">
        <v>0</v>
      </c>
      <c r="R177" t="s">
        <v>8268</v>
      </c>
      <c r="S177" s="7">
        <f>E177/D177</f>
        <v>6.4850000000000005E-2</v>
      </c>
      <c r="T177" s="8">
        <f>E177/P177</f>
        <v>49.884615384615387</v>
      </c>
      <c r="U177" t="str">
        <f t="shared" si="16"/>
        <v>film &amp; video</v>
      </c>
      <c r="V177" t="str">
        <f t="shared" si="17"/>
        <v>drama</v>
      </c>
    </row>
    <row r="178" spans="1:22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5">
        <f t="shared" si="12"/>
        <v>42191.824062500003</v>
      </c>
      <c r="L178" s="15">
        <f t="shared" si="13"/>
        <v>42221.824062500003</v>
      </c>
      <c r="M178" s="13" t="str">
        <f t="shared" si="14"/>
        <v>Jul</v>
      </c>
      <c r="N178" s="11">
        <f t="shared" si="15"/>
        <v>2015</v>
      </c>
      <c r="O178" t="b">
        <v>0</v>
      </c>
      <c r="P178">
        <v>0</v>
      </c>
      <c r="Q178" t="b">
        <v>0</v>
      </c>
      <c r="R178" t="s">
        <v>8268</v>
      </c>
      <c r="S178" s="7">
        <f>E178/D178</f>
        <v>0</v>
      </c>
      <c r="T178" s="8" t="e">
        <f>E178/P178</f>
        <v>#DIV/0!</v>
      </c>
      <c r="U178" t="str">
        <f t="shared" si="16"/>
        <v>film &amp; video</v>
      </c>
      <c r="V178" t="str">
        <f t="shared" si="17"/>
        <v>drama</v>
      </c>
    </row>
    <row r="179" spans="1:22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5">
        <f t="shared" si="12"/>
        <v>42070.047754629632</v>
      </c>
      <c r="L179" s="15">
        <f t="shared" si="13"/>
        <v>42087.00608796296</v>
      </c>
      <c r="M179" s="13" t="str">
        <f t="shared" si="14"/>
        <v>Mar</v>
      </c>
      <c r="N179" s="11">
        <f t="shared" si="15"/>
        <v>2015</v>
      </c>
      <c r="O179" t="b">
        <v>0</v>
      </c>
      <c r="P179">
        <v>7</v>
      </c>
      <c r="Q179" t="b">
        <v>0</v>
      </c>
      <c r="R179" t="s">
        <v>8268</v>
      </c>
      <c r="S179" s="7">
        <f>E179/D179</f>
        <v>0.4</v>
      </c>
      <c r="T179" s="8">
        <f>E179/P179</f>
        <v>25.714285714285715</v>
      </c>
      <c r="U179" t="str">
        <f t="shared" si="16"/>
        <v>film &amp; video</v>
      </c>
      <c r="V179" t="str">
        <f t="shared" si="17"/>
        <v>drama</v>
      </c>
    </row>
    <row r="180" spans="1:22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5">
        <f t="shared" si="12"/>
        <v>42304.955381944441</v>
      </c>
      <c r="L180" s="15">
        <f t="shared" si="13"/>
        <v>42334.997048611112</v>
      </c>
      <c r="M180" s="13" t="str">
        <f t="shared" si="14"/>
        <v>Oct</v>
      </c>
      <c r="N180" s="11">
        <f t="shared" si="15"/>
        <v>2015</v>
      </c>
      <c r="O180" t="b">
        <v>0</v>
      </c>
      <c r="P180">
        <v>0</v>
      </c>
      <c r="Q180" t="b">
        <v>0</v>
      </c>
      <c r="R180" t="s">
        <v>8268</v>
      </c>
      <c r="S180" s="7">
        <f>E180/D180</f>
        <v>0</v>
      </c>
      <c r="T180" s="8" t="e">
        <f>E180/P180</f>
        <v>#DIV/0!</v>
      </c>
      <c r="U180" t="str">
        <f t="shared" si="16"/>
        <v>film &amp; video</v>
      </c>
      <c r="V180" t="str">
        <f t="shared" si="17"/>
        <v>drama</v>
      </c>
    </row>
    <row r="181" spans="1:22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5">
        <f t="shared" si="12"/>
        <v>42403.080497685187</v>
      </c>
      <c r="L181" s="15">
        <f t="shared" si="13"/>
        <v>42433.080497685187</v>
      </c>
      <c r="M181" s="13" t="str">
        <f t="shared" si="14"/>
        <v>Feb</v>
      </c>
      <c r="N181" s="11">
        <f t="shared" si="15"/>
        <v>2016</v>
      </c>
      <c r="O181" t="b">
        <v>0</v>
      </c>
      <c r="P181">
        <v>2</v>
      </c>
      <c r="Q181" t="b">
        <v>0</v>
      </c>
      <c r="R181" t="s">
        <v>8268</v>
      </c>
      <c r="S181" s="7">
        <f>E181/D181</f>
        <v>0.2</v>
      </c>
      <c r="T181" s="8">
        <f>E181/P181</f>
        <v>100</v>
      </c>
      <c r="U181" t="str">
        <f t="shared" si="16"/>
        <v>film &amp; video</v>
      </c>
      <c r="V181" t="str">
        <f t="shared" si="17"/>
        <v>drama</v>
      </c>
    </row>
    <row r="182" spans="1:22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5">
        <f t="shared" si="12"/>
        <v>42067.991238425922</v>
      </c>
      <c r="L182" s="15">
        <f t="shared" si="13"/>
        <v>42107.791666666672</v>
      </c>
      <c r="M182" s="13" t="str">
        <f t="shared" si="14"/>
        <v>Mar</v>
      </c>
      <c r="N182" s="11">
        <f t="shared" si="15"/>
        <v>2015</v>
      </c>
      <c r="O182" t="b">
        <v>0</v>
      </c>
      <c r="P182">
        <v>13</v>
      </c>
      <c r="Q182" t="b">
        <v>0</v>
      </c>
      <c r="R182" t="s">
        <v>8268</v>
      </c>
      <c r="S182" s="7">
        <f>E182/D182</f>
        <v>0.33416666666666667</v>
      </c>
      <c r="T182" s="8">
        <f>E182/P182</f>
        <v>30.846153846153847</v>
      </c>
      <c r="U182" t="str">
        <f t="shared" si="16"/>
        <v>film &amp; video</v>
      </c>
      <c r="V182" t="str">
        <f t="shared" si="17"/>
        <v>drama</v>
      </c>
    </row>
    <row r="183" spans="1:22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5">
        <f t="shared" si="12"/>
        <v>42147.741840277777</v>
      </c>
      <c r="L183" s="15">
        <f t="shared" si="13"/>
        <v>42177.741840277777</v>
      </c>
      <c r="M183" s="13" t="str">
        <f t="shared" si="14"/>
        <v>May</v>
      </c>
      <c r="N183" s="11">
        <f t="shared" si="15"/>
        <v>2015</v>
      </c>
      <c r="O183" t="b">
        <v>0</v>
      </c>
      <c r="P183">
        <v>4</v>
      </c>
      <c r="Q183" t="b">
        <v>0</v>
      </c>
      <c r="R183" t="s">
        <v>8268</v>
      </c>
      <c r="S183" s="7">
        <f>E183/D183</f>
        <v>0.21092608822670172</v>
      </c>
      <c r="T183" s="8">
        <f>E183/P183</f>
        <v>180.5</v>
      </c>
      <c r="U183" t="str">
        <f t="shared" si="16"/>
        <v>film &amp; video</v>
      </c>
      <c r="V183" t="str">
        <f t="shared" si="17"/>
        <v>drama</v>
      </c>
    </row>
    <row r="184" spans="1:22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5">
        <f t="shared" si="12"/>
        <v>42712.011944444443</v>
      </c>
      <c r="L184" s="15">
        <f t="shared" si="13"/>
        <v>42742.011944444443</v>
      </c>
      <c r="M184" s="13" t="str">
        <f t="shared" si="14"/>
        <v>Dec</v>
      </c>
      <c r="N184" s="11">
        <f t="shared" si="15"/>
        <v>2016</v>
      </c>
      <c r="O184" t="b">
        <v>0</v>
      </c>
      <c r="P184">
        <v>0</v>
      </c>
      <c r="Q184" t="b">
        <v>0</v>
      </c>
      <c r="R184" t="s">
        <v>8268</v>
      </c>
      <c r="S184" s="7">
        <f>E184/D184</f>
        <v>0</v>
      </c>
      <c r="T184" s="8" t="e">
        <f>E184/P184</f>
        <v>#DIV/0!</v>
      </c>
      <c r="U184" t="str">
        <f t="shared" si="16"/>
        <v>film &amp; video</v>
      </c>
      <c r="V184" t="str">
        <f t="shared" si="17"/>
        <v>drama</v>
      </c>
    </row>
    <row r="185" spans="1:2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5">
        <f t="shared" si="12"/>
        <v>41939.810300925928</v>
      </c>
      <c r="L185" s="15">
        <f t="shared" si="13"/>
        <v>41969.851967592593</v>
      </c>
      <c r="M185" s="13" t="str">
        <f t="shared" si="14"/>
        <v>Oct</v>
      </c>
      <c r="N185" s="11">
        <f t="shared" si="15"/>
        <v>2014</v>
      </c>
      <c r="O185" t="b">
        <v>0</v>
      </c>
      <c r="P185">
        <v>12</v>
      </c>
      <c r="Q185" t="b">
        <v>0</v>
      </c>
      <c r="R185" t="s">
        <v>8268</v>
      </c>
      <c r="S185" s="7">
        <f>E185/D185</f>
        <v>0.35855999999999999</v>
      </c>
      <c r="T185" s="8">
        <f>E185/P185</f>
        <v>373.5</v>
      </c>
      <c r="U185" t="str">
        <f t="shared" si="16"/>
        <v>film &amp; video</v>
      </c>
      <c r="V185" t="str">
        <f t="shared" si="17"/>
        <v>drama</v>
      </c>
    </row>
    <row r="186" spans="1:22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5">
        <f t="shared" si="12"/>
        <v>41825.791226851856</v>
      </c>
      <c r="L186" s="15">
        <f t="shared" si="13"/>
        <v>41883.165972222225</v>
      </c>
      <c r="M186" s="13" t="str">
        <f t="shared" si="14"/>
        <v>Jul</v>
      </c>
      <c r="N186" s="11">
        <f t="shared" si="15"/>
        <v>2014</v>
      </c>
      <c r="O186" t="b">
        <v>0</v>
      </c>
      <c r="P186">
        <v>2</v>
      </c>
      <c r="Q186" t="b">
        <v>0</v>
      </c>
      <c r="R186" t="s">
        <v>8268</v>
      </c>
      <c r="S186" s="7">
        <f>E186/D186</f>
        <v>3.4000000000000002E-2</v>
      </c>
      <c r="T186" s="8">
        <f>E186/P186</f>
        <v>25.5</v>
      </c>
      <c r="U186" t="str">
        <f t="shared" si="16"/>
        <v>film &amp; video</v>
      </c>
      <c r="V186" t="str">
        <f t="shared" si="17"/>
        <v>drama</v>
      </c>
    </row>
    <row r="187" spans="1:2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5">
        <f t="shared" si="12"/>
        <v>42570.91133101852</v>
      </c>
      <c r="L187" s="15">
        <f t="shared" si="13"/>
        <v>42600.91133101852</v>
      </c>
      <c r="M187" s="13" t="str">
        <f t="shared" si="14"/>
        <v>Jul</v>
      </c>
      <c r="N187" s="11">
        <f t="shared" si="15"/>
        <v>2016</v>
      </c>
      <c r="O187" t="b">
        <v>0</v>
      </c>
      <c r="P187">
        <v>10</v>
      </c>
      <c r="Q187" t="b">
        <v>0</v>
      </c>
      <c r="R187" t="s">
        <v>8268</v>
      </c>
      <c r="S187" s="7">
        <f>E187/D187</f>
        <v>5.5E-2</v>
      </c>
      <c r="T187" s="8">
        <f>E187/P187</f>
        <v>220</v>
      </c>
      <c r="U187" t="str">
        <f t="shared" si="16"/>
        <v>film &amp; video</v>
      </c>
      <c r="V187" t="str">
        <f t="shared" si="17"/>
        <v>drama</v>
      </c>
    </row>
    <row r="188" spans="1:22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5">
        <f t="shared" si="12"/>
        <v>42767.812893518523</v>
      </c>
      <c r="L188" s="15">
        <f t="shared" si="13"/>
        <v>42797.833333333328</v>
      </c>
      <c r="M188" s="13" t="str">
        <f t="shared" si="14"/>
        <v>Feb</v>
      </c>
      <c r="N188" s="11">
        <f t="shared" si="15"/>
        <v>2017</v>
      </c>
      <c r="O188" t="b">
        <v>0</v>
      </c>
      <c r="P188">
        <v>0</v>
      </c>
      <c r="Q188" t="b">
        <v>0</v>
      </c>
      <c r="R188" t="s">
        <v>8268</v>
      </c>
      <c r="S188" s="7">
        <f>E188/D188</f>
        <v>0</v>
      </c>
      <c r="T188" s="8" t="e">
        <f>E188/P188</f>
        <v>#DIV/0!</v>
      </c>
      <c r="U188" t="str">
        <f t="shared" si="16"/>
        <v>film &amp; video</v>
      </c>
      <c r="V188" t="str">
        <f t="shared" si="17"/>
        <v>drama</v>
      </c>
    </row>
    <row r="189" spans="1:22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5">
        <f t="shared" si="12"/>
        <v>42182.234456018516</v>
      </c>
      <c r="L189" s="15">
        <f t="shared" si="13"/>
        <v>42206.290972222225</v>
      </c>
      <c r="M189" s="13" t="str">
        <f t="shared" si="14"/>
        <v>Jun</v>
      </c>
      <c r="N189" s="11">
        <f t="shared" si="15"/>
        <v>2015</v>
      </c>
      <c r="O189" t="b">
        <v>0</v>
      </c>
      <c r="P189">
        <v>5</v>
      </c>
      <c r="Q189" t="b">
        <v>0</v>
      </c>
      <c r="R189" t="s">
        <v>8268</v>
      </c>
      <c r="S189" s="7">
        <f>E189/D189</f>
        <v>0.16</v>
      </c>
      <c r="T189" s="8">
        <f>E189/P189</f>
        <v>160</v>
      </c>
      <c r="U189" t="str">
        <f t="shared" si="16"/>
        <v>film &amp; video</v>
      </c>
      <c r="V189" t="str">
        <f t="shared" si="17"/>
        <v>drama</v>
      </c>
    </row>
    <row r="190" spans="1:22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5">
        <f t="shared" si="12"/>
        <v>41857.18304398148</v>
      </c>
      <c r="L190" s="15">
        <f t="shared" si="13"/>
        <v>41887.18304398148</v>
      </c>
      <c r="M190" s="13" t="str">
        <f t="shared" si="14"/>
        <v>Aug</v>
      </c>
      <c r="N190" s="11">
        <f t="shared" si="15"/>
        <v>2014</v>
      </c>
      <c r="O190" t="b">
        <v>0</v>
      </c>
      <c r="P190">
        <v>0</v>
      </c>
      <c r="Q190" t="b">
        <v>0</v>
      </c>
      <c r="R190" t="s">
        <v>8268</v>
      </c>
      <c r="S190" s="7">
        <f>E190/D190</f>
        <v>0</v>
      </c>
      <c r="T190" s="8" t="e">
        <f>E190/P190</f>
        <v>#DIV/0!</v>
      </c>
      <c r="U190" t="str">
        <f t="shared" si="16"/>
        <v>film &amp; video</v>
      </c>
      <c r="V190" t="str">
        <f t="shared" si="17"/>
        <v>drama</v>
      </c>
    </row>
    <row r="191" spans="1:22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5">
        <f t="shared" si="12"/>
        <v>42556.690706018519</v>
      </c>
      <c r="L191" s="15">
        <f t="shared" si="13"/>
        <v>42616.690706018519</v>
      </c>
      <c r="M191" s="13" t="str">
        <f t="shared" si="14"/>
        <v>Jul</v>
      </c>
      <c r="N191" s="11">
        <f t="shared" si="15"/>
        <v>2016</v>
      </c>
      <c r="O191" t="b">
        <v>0</v>
      </c>
      <c r="P191">
        <v>5</v>
      </c>
      <c r="Q191" t="b">
        <v>0</v>
      </c>
      <c r="R191" t="s">
        <v>8268</v>
      </c>
      <c r="S191" s="7">
        <f>E191/D191</f>
        <v>6.8999999999999997E-4</v>
      </c>
      <c r="T191" s="8">
        <f>E191/P191</f>
        <v>69</v>
      </c>
      <c r="U191" t="str">
        <f t="shared" si="16"/>
        <v>film &amp; video</v>
      </c>
      <c r="V191" t="str">
        <f t="shared" si="17"/>
        <v>drama</v>
      </c>
    </row>
    <row r="192" spans="1:2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5">
        <f t="shared" si="12"/>
        <v>42527.650995370372</v>
      </c>
      <c r="L192" s="15">
        <f t="shared" si="13"/>
        <v>42537.650995370372</v>
      </c>
      <c r="M192" s="13" t="str">
        <f t="shared" si="14"/>
        <v>Jun</v>
      </c>
      <c r="N192" s="11">
        <f t="shared" si="15"/>
        <v>2016</v>
      </c>
      <c r="O192" t="b">
        <v>0</v>
      </c>
      <c r="P192">
        <v>1</v>
      </c>
      <c r="Q192" t="b">
        <v>0</v>
      </c>
      <c r="R192" t="s">
        <v>8268</v>
      </c>
      <c r="S192" s="7">
        <f>E192/D192</f>
        <v>4.1666666666666666E-3</v>
      </c>
      <c r="T192" s="8">
        <f>E192/P192</f>
        <v>50</v>
      </c>
      <c r="U192" t="str">
        <f t="shared" si="16"/>
        <v>film &amp; video</v>
      </c>
      <c r="V192" t="str">
        <f t="shared" si="17"/>
        <v>drama</v>
      </c>
    </row>
    <row r="193" spans="1:22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5">
        <f t="shared" si="12"/>
        <v>42239.441412037035</v>
      </c>
      <c r="L193" s="15">
        <f t="shared" si="13"/>
        <v>42279.441412037035</v>
      </c>
      <c r="M193" s="13" t="str">
        <f t="shared" si="14"/>
        <v>Aug</v>
      </c>
      <c r="N193" s="11">
        <f t="shared" si="15"/>
        <v>2015</v>
      </c>
      <c r="O193" t="b">
        <v>0</v>
      </c>
      <c r="P193">
        <v>3</v>
      </c>
      <c r="Q193" t="b">
        <v>0</v>
      </c>
      <c r="R193" t="s">
        <v>8268</v>
      </c>
      <c r="S193" s="7">
        <f>E193/D193</f>
        <v>0.05</v>
      </c>
      <c r="T193" s="8">
        <f>E193/P193</f>
        <v>83.333333333333329</v>
      </c>
      <c r="U193" t="str">
        <f t="shared" si="16"/>
        <v>film &amp; video</v>
      </c>
      <c r="V193" t="str">
        <f t="shared" si="17"/>
        <v>drama</v>
      </c>
    </row>
    <row r="194" spans="1:22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5">
        <f t="shared" si="12"/>
        <v>41899.792037037041</v>
      </c>
      <c r="L194" s="15">
        <f t="shared" si="13"/>
        <v>41929.792037037041</v>
      </c>
      <c r="M194" s="13" t="str">
        <f t="shared" si="14"/>
        <v>Sep</v>
      </c>
      <c r="N194" s="11">
        <f t="shared" si="15"/>
        <v>2014</v>
      </c>
      <c r="O194" t="b">
        <v>0</v>
      </c>
      <c r="P194">
        <v>3</v>
      </c>
      <c r="Q194" t="b">
        <v>0</v>
      </c>
      <c r="R194" t="s">
        <v>8268</v>
      </c>
      <c r="S194" s="7">
        <f>E194/D194</f>
        <v>1.7E-5</v>
      </c>
      <c r="T194" s="8">
        <f>E194/P194</f>
        <v>5.666666666666667</v>
      </c>
      <c r="U194" t="str">
        <f t="shared" si="16"/>
        <v>film &amp; video</v>
      </c>
      <c r="V194" t="str">
        <f t="shared" si="17"/>
        <v>drama</v>
      </c>
    </row>
    <row r="195" spans="1:22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5">
        <f t="shared" ref="K195:K258" si="18">(((J195/60)/60)/24+DATE(1970,1,1))</f>
        <v>41911.934791666667</v>
      </c>
      <c r="L195" s="15">
        <f t="shared" ref="L195:L258" si="19">(((I195/60)/60)/24+DATE(1970,1,1))</f>
        <v>41971.976458333331</v>
      </c>
      <c r="M195" s="13" t="str">
        <f t="shared" ref="M195:M258" si="20">TEXT(K195,"mmm")</f>
        <v>Sep</v>
      </c>
      <c r="N195" s="11">
        <f t="shared" ref="N195:N258" si="21">YEAR(K195)</f>
        <v>2014</v>
      </c>
      <c r="O195" t="b">
        <v>0</v>
      </c>
      <c r="P195">
        <v>0</v>
      </c>
      <c r="Q195" t="b">
        <v>0</v>
      </c>
      <c r="R195" t="s">
        <v>8268</v>
      </c>
      <c r="S195" s="7">
        <f>E195/D195</f>
        <v>0</v>
      </c>
      <c r="T195" s="8" t="e">
        <f>E195/P195</f>
        <v>#DIV/0!</v>
      </c>
      <c r="U195" t="str">
        <f t="shared" ref="U195:U258" si="22">LEFT(R195,(FIND("/",R195,1)-1))</f>
        <v>film &amp; video</v>
      </c>
      <c r="V195" t="str">
        <f t="shared" ref="V195:V258" si="23">MID(R195,FIND("/",R195)+1,256)</f>
        <v>drama</v>
      </c>
    </row>
    <row r="196" spans="1:22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5">
        <f t="shared" si="18"/>
        <v>42375.996886574074</v>
      </c>
      <c r="L196" s="15">
        <f t="shared" si="19"/>
        <v>42435.996886574074</v>
      </c>
      <c r="M196" s="13" t="str">
        <f t="shared" si="20"/>
        <v>Jan</v>
      </c>
      <c r="N196" s="11">
        <f t="shared" si="21"/>
        <v>2016</v>
      </c>
      <c r="O196" t="b">
        <v>0</v>
      </c>
      <c r="P196">
        <v>3</v>
      </c>
      <c r="Q196" t="b">
        <v>0</v>
      </c>
      <c r="R196" t="s">
        <v>8268</v>
      </c>
      <c r="S196" s="7">
        <f>E196/D196</f>
        <v>1.1999999999999999E-3</v>
      </c>
      <c r="T196" s="8">
        <f>E196/P196</f>
        <v>1</v>
      </c>
      <c r="U196" t="str">
        <f t="shared" si="22"/>
        <v>film &amp; video</v>
      </c>
      <c r="V196" t="str">
        <f t="shared" si="23"/>
        <v>drama</v>
      </c>
    </row>
    <row r="197" spans="1:22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5">
        <f t="shared" si="18"/>
        <v>42135.67050925926</v>
      </c>
      <c r="L197" s="15">
        <f t="shared" si="19"/>
        <v>42195.67050925926</v>
      </c>
      <c r="M197" s="13" t="str">
        <f t="shared" si="20"/>
        <v>May</v>
      </c>
      <c r="N197" s="11">
        <f t="shared" si="21"/>
        <v>2015</v>
      </c>
      <c r="O197" t="b">
        <v>0</v>
      </c>
      <c r="P197">
        <v>0</v>
      </c>
      <c r="Q197" t="b">
        <v>0</v>
      </c>
      <c r="R197" t="s">
        <v>8268</v>
      </c>
      <c r="S197" s="7">
        <f>E197/D197</f>
        <v>0</v>
      </c>
      <c r="T197" s="8" t="e">
        <f>E197/P197</f>
        <v>#DIV/0!</v>
      </c>
      <c r="U197" t="str">
        <f t="shared" si="22"/>
        <v>film &amp; video</v>
      </c>
      <c r="V197" t="str">
        <f t="shared" si="23"/>
        <v>drama</v>
      </c>
    </row>
    <row r="198" spans="1:22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5">
        <f t="shared" si="18"/>
        <v>42259.542800925927</v>
      </c>
      <c r="L198" s="15">
        <f t="shared" si="19"/>
        <v>42287.875</v>
      </c>
      <c r="M198" s="13" t="str">
        <f t="shared" si="20"/>
        <v>Sep</v>
      </c>
      <c r="N198" s="11">
        <f t="shared" si="21"/>
        <v>2015</v>
      </c>
      <c r="O198" t="b">
        <v>0</v>
      </c>
      <c r="P198">
        <v>19</v>
      </c>
      <c r="Q198" t="b">
        <v>0</v>
      </c>
      <c r="R198" t="s">
        <v>8268</v>
      </c>
      <c r="S198" s="7">
        <f>E198/D198</f>
        <v>0.41857142857142859</v>
      </c>
      <c r="T198" s="8">
        <f>E198/P198</f>
        <v>77.10526315789474</v>
      </c>
      <c r="U198" t="str">
        <f t="shared" si="22"/>
        <v>film &amp; video</v>
      </c>
      <c r="V198" t="str">
        <f t="shared" si="23"/>
        <v>drama</v>
      </c>
    </row>
    <row r="199" spans="1:22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5">
        <f t="shared" si="18"/>
        <v>42741.848379629635</v>
      </c>
      <c r="L199" s="15">
        <f t="shared" si="19"/>
        <v>42783.875</v>
      </c>
      <c r="M199" s="13" t="str">
        <f t="shared" si="20"/>
        <v>Jan</v>
      </c>
      <c r="N199" s="11">
        <f t="shared" si="21"/>
        <v>2017</v>
      </c>
      <c r="O199" t="b">
        <v>0</v>
      </c>
      <c r="P199">
        <v>8</v>
      </c>
      <c r="Q199" t="b">
        <v>0</v>
      </c>
      <c r="R199" t="s">
        <v>8268</v>
      </c>
      <c r="S199" s="7">
        <f>E199/D199</f>
        <v>0.1048</v>
      </c>
      <c r="T199" s="8">
        <f>E199/P199</f>
        <v>32.75</v>
      </c>
      <c r="U199" t="str">
        <f t="shared" si="22"/>
        <v>film &amp; video</v>
      </c>
      <c r="V199" t="str">
        <f t="shared" si="23"/>
        <v>drama</v>
      </c>
    </row>
    <row r="200" spans="1:22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5">
        <f t="shared" si="18"/>
        <v>41887.383356481485</v>
      </c>
      <c r="L200" s="15">
        <f t="shared" si="19"/>
        <v>41917.383356481485</v>
      </c>
      <c r="M200" s="13" t="str">
        <f t="shared" si="20"/>
        <v>Sep</v>
      </c>
      <c r="N200" s="11">
        <f t="shared" si="21"/>
        <v>2014</v>
      </c>
      <c r="O200" t="b">
        <v>0</v>
      </c>
      <c r="P200">
        <v>6</v>
      </c>
      <c r="Q200" t="b">
        <v>0</v>
      </c>
      <c r="R200" t="s">
        <v>8268</v>
      </c>
      <c r="S200" s="7">
        <f>E200/D200</f>
        <v>1.116E-2</v>
      </c>
      <c r="T200" s="8">
        <f>E200/P200</f>
        <v>46.5</v>
      </c>
      <c r="U200" t="str">
        <f t="shared" si="22"/>
        <v>film &amp; video</v>
      </c>
      <c r="V200" t="str">
        <f t="shared" si="23"/>
        <v>drama</v>
      </c>
    </row>
    <row r="201" spans="1:22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5">
        <f t="shared" si="18"/>
        <v>42584.123865740738</v>
      </c>
      <c r="L201" s="15">
        <f t="shared" si="19"/>
        <v>42614.123865740738</v>
      </c>
      <c r="M201" s="13" t="str">
        <f t="shared" si="20"/>
        <v>Aug</v>
      </c>
      <c r="N201" s="11">
        <f t="shared" si="21"/>
        <v>2016</v>
      </c>
      <c r="O201" t="b">
        <v>0</v>
      </c>
      <c r="P201">
        <v>0</v>
      </c>
      <c r="Q201" t="b">
        <v>0</v>
      </c>
      <c r="R201" t="s">
        <v>8268</v>
      </c>
      <c r="S201" s="7">
        <f>E201/D201</f>
        <v>0</v>
      </c>
      <c r="T201" s="8" t="e">
        <f>E201/P201</f>
        <v>#DIV/0!</v>
      </c>
      <c r="U201" t="str">
        <f t="shared" si="22"/>
        <v>film &amp; video</v>
      </c>
      <c r="V201" t="str">
        <f t="shared" si="23"/>
        <v>drama</v>
      </c>
    </row>
    <row r="202" spans="1:22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5">
        <f t="shared" si="18"/>
        <v>41867.083368055559</v>
      </c>
      <c r="L202" s="15">
        <f t="shared" si="19"/>
        <v>41897.083368055559</v>
      </c>
      <c r="M202" s="13" t="str">
        <f t="shared" si="20"/>
        <v>Aug</v>
      </c>
      <c r="N202" s="11">
        <f t="shared" si="21"/>
        <v>2014</v>
      </c>
      <c r="O202" t="b">
        <v>0</v>
      </c>
      <c r="P202">
        <v>18</v>
      </c>
      <c r="Q202" t="b">
        <v>0</v>
      </c>
      <c r="R202" t="s">
        <v>8268</v>
      </c>
      <c r="S202" s="7">
        <f>E202/D202</f>
        <v>0.26192500000000002</v>
      </c>
      <c r="T202" s="8">
        <f>E202/P202</f>
        <v>87.308333333333337</v>
      </c>
      <c r="U202" t="str">
        <f t="shared" si="22"/>
        <v>film &amp; video</v>
      </c>
      <c r="V202" t="str">
        <f t="shared" si="23"/>
        <v>drama</v>
      </c>
    </row>
    <row r="203" spans="1:22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5">
        <f t="shared" si="18"/>
        <v>42023.818622685183</v>
      </c>
      <c r="L203" s="15">
        <f t="shared" si="19"/>
        <v>42043.818622685183</v>
      </c>
      <c r="M203" s="13" t="str">
        <f t="shared" si="20"/>
        <v>Jan</v>
      </c>
      <c r="N203" s="11">
        <f t="shared" si="21"/>
        <v>2015</v>
      </c>
      <c r="O203" t="b">
        <v>0</v>
      </c>
      <c r="P203">
        <v>7</v>
      </c>
      <c r="Q203" t="b">
        <v>0</v>
      </c>
      <c r="R203" t="s">
        <v>8268</v>
      </c>
      <c r="S203" s="7">
        <f>E203/D203</f>
        <v>0.58461538461538465</v>
      </c>
      <c r="T203" s="8">
        <f>E203/P203</f>
        <v>54.285714285714285</v>
      </c>
      <c r="U203" t="str">
        <f t="shared" si="22"/>
        <v>film &amp; video</v>
      </c>
      <c r="V203" t="str">
        <f t="shared" si="23"/>
        <v>drama</v>
      </c>
    </row>
    <row r="204" spans="1:2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5">
        <f t="shared" si="18"/>
        <v>42255.927824074075</v>
      </c>
      <c r="L204" s="15">
        <f t="shared" si="19"/>
        <v>42285.874305555553</v>
      </c>
      <c r="M204" s="13" t="str">
        <f t="shared" si="20"/>
        <v>Sep</v>
      </c>
      <c r="N204" s="11">
        <f t="shared" si="21"/>
        <v>2015</v>
      </c>
      <c r="O204" t="b">
        <v>0</v>
      </c>
      <c r="P204">
        <v>0</v>
      </c>
      <c r="Q204" t="b">
        <v>0</v>
      </c>
      <c r="R204" t="s">
        <v>8268</v>
      </c>
      <c r="S204" s="7">
        <f>E204/D204</f>
        <v>0</v>
      </c>
      <c r="T204" s="8" t="e">
        <f>E204/P204</f>
        <v>#DIV/0!</v>
      </c>
      <c r="U204" t="str">
        <f t="shared" si="22"/>
        <v>film &amp; video</v>
      </c>
      <c r="V204" t="str">
        <f t="shared" si="23"/>
        <v>drama</v>
      </c>
    </row>
    <row r="205" spans="1:22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5">
        <f t="shared" si="18"/>
        <v>41973.847962962958</v>
      </c>
      <c r="L205" s="15">
        <f t="shared" si="19"/>
        <v>42033.847962962958</v>
      </c>
      <c r="M205" s="13" t="str">
        <f t="shared" si="20"/>
        <v>Nov</v>
      </c>
      <c r="N205" s="11">
        <f t="shared" si="21"/>
        <v>2014</v>
      </c>
      <c r="O205" t="b">
        <v>0</v>
      </c>
      <c r="P205">
        <v>8</v>
      </c>
      <c r="Q205" t="b">
        <v>0</v>
      </c>
      <c r="R205" t="s">
        <v>8268</v>
      </c>
      <c r="S205" s="7">
        <f>E205/D205</f>
        <v>0.2984</v>
      </c>
      <c r="T205" s="8">
        <f>E205/P205</f>
        <v>93.25</v>
      </c>
      <c r="U205" t="str">
        <f t="shared" si="22"/>
        <v>film &amp; video</v>
      </c>
      <c r="V205" t="str">
        <f t="shared" si="23"/>
        <v>drama</v>
      </c>
    </row>
    <row r="206" spans="1:22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5">
        <f t="shared" si="18"/>
        <v>42556.583368055552</v>
      </c>
      <c r="L206" s="15">
        <f t="shared" si="19"/>
        <v>42586.583368055552</v>
      </c>
      <c r="M206" s="13" t="str">
        <f t="shared" si="20"/>
        <v>Jul</v>
      </c>
      <c r="N206" s="11">
        <f t="shared" si="21"/>
        <v>2016</v>
      </c>
      <c r="O206" t="b">
        <v>0</v>
      </c>
      <c r="P206">
        <v>1293</v>
      </c>
      <c r="Q206" t="b">
        <v>0</v>
      </c>
      <c r="R206" t="s">
        <v>8268</v>
      </c>
      <c r="S206" s="7">
        <f>E206/D206</f>
        <v>0.50721666666666665</v>
      </c>
      <c r="T206" s="8">
        <f>E206/P206</f>
        <v>117.68368136117556</v>
      </c>
      <c r="U206" t="str">
        <f t="shared" si="22"/>
        <v>film &amp; video</v>
      </c>
      <c r="V206" t="str">
        <f t="shared" si="23"/>
        <v>drama</v>
      </c>
    </row>
    <row r="207" spans="1:22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5">
        <f t="shared" si="18"/>
        <v>42248.632199074069</v>
      </c>
      <c r="L207" s="15">
        <f t="shared" si="19"/>
        <v>42283.632199074069</v>
      </c>
      <c r="M207" s="13" t="str">
        <f t="shared" si="20"/>
        <v>Sep</v>
      </c>
      <c r="N207" s="11">
        <f t="shared" si="21"/>
        <v>2015</v>
      </c>
      <c r="O207" t="b">
        <v>0</v>
      </c>
      <c r="P207">
        <v>17</v>
      </c>
      <c r="Q207" t="b">
        <v>0</v>
      </c>
      <c r="R207" t="s">
        <v>8268</v>
      </c>
      <c r="S207" s="7">
        <f>E207/D207</f>
        <v>0.16250000000000001</v>
      </c>
      <c r="T207" s="8">
        <f>E207/P207</f>
        <v>76.470588235294116</v>
      </c>
      <c r="U207" t="str">
        <f t="shared" si="22"/>
        <v>film &amp; video</v>
      </c>
      <c r="V207" t="str">
        <f t="shared" si="23"/>
        <v>drama</v>
      </c>
    </row>
    <row r="208" spans="1:22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5">
        <f t="shared" si="18"/>
        <v>42567.004432870366</v>
      </c>
      <c r="L208" s="15">
        <f t="shared" si="19"/>
        <v>42588.004432870366</v>
      </c>
      <c r="M208" s="13" t="str">
        <f t="shared" si="20"/>
        <v>Jul</v>
      </c>
      <c r="N208" s="11">
        <f t="shared" si="21"/>
        <v>2016</v>
      </c>
      <c r="O208" t="b">
        <v>0</v>
      </c>
      <c r="P208">
        <v>0</v>
      </c>
      <c r="Q208" t="b">
        <v>0</v>
      </c>
      <c r="R208" t="s">
        <v>8268</v>
      </c>
      <c r="S208" s="7">
        <f>E208/D208</f>
        <v>0</v>
      </c>
      <c r="T208" s="8" t="e">
        <f>E208/P208</f>
        <v>#DIV/0!</v>
      </c>
      <c r="U208" t="str">
        <f t="shared" si="22"/>
        <v>film &amp; video</v>
      </c>
      <c r="V208" t="str">
        <f t="shared" si="23"/>
        <v>drama</v>
      </c>
    </row>
    <row r="209" spans="1:22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5">
        <f t="shared" si="18"/>
        <v>41978.197199074071</v>
      </c>
      <c r="L209" s="15">
        <f t="shared" si="19"/>
        <v>42008.197199074071</v>
      </c>
      <c r="M209" s="13" t="str">
        <f t="shared" si="20"/>
        <v>Dec</v>
      </c>
      <c r="N209" s="11">
        <f t="shared" si="21"/>
        <v>2014</v>
      </c>
      <c r="O209" t="b">
        <v>0</v>
      </c>
      <c r="P209">
        <v>13</v>
      </c>
      <c r="Q209" t="b">
        <v>0</v>
      </c>
      <c r="R209" t="s">
        <v>8268</v>
      </c>
      <c r="S209" s="7">
        <f>E209/D209</f>
        <v>0.15214285714285714</v>
      </c>
      <c r="T209" s="8">
        <f>E209/P209</f>
        <v>163.84615384615384</v>
      </c>
      <c r="U209" t="str">
        <f t="shared" si="22"/>
        <v>film &amp; video</v>
      </c>
      <c r="V209" t="str">
        <f t="shared" si="23"/>
        <v>drama</v>
      </c>
    </row>
    <row r="210" spans="1:22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5">
        <f t="shared" si="18"/>
        <v>41959.369988425926</v>
      </c>
      <c r="L210" s="15">
        <f t="shared" si="19"/>
        <v>41989.369988425926</v>
      </c>
      <c r="M210" s="13" t="str">
        <f t="shared" si="20"/>
        <v>Nov</v>
      </c>
      <c r="N210" s="11">
        <f t="shared" si="21"/>
        <v>2014</v>
      </c>
      <c r="O210" t="b">
        <v>0</v>
      </c>
      <c r="P210">
        <v>0</v>
      </c>
      <c r="Q210" t="b">
        <v>0</v>
      </c>
      <c r="R210" t="s">
        <v>8268</v>
      </c>
      <c r="S210" s="7">
        <f>E210/D210</f>
        <v>0</v>
      </c>
      <c r="T210" s="8" t="e">
        <f>E210/P210</f>
        <v>#DIV/0!</v>
      </c>
      <c r="U210" t="str">
        <f t="shared" si="22"/>
        <v>film &amp; video</v>
      </c>
      <c r="V210" t="str">
        <f t="shared" si="23"/>
        <v>drama</v>
      </c>
    </row>
    <row r="211" spans="1:22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5">
        <f t="shared" si="18"/>
        <v>42165.922858796301</v>
      </c>
      <c r="L211" s="15">
        <f t="shared" si="19"/>
        <v>42195.922858796301</v>
      </c>
      <c r="M211" s="13" t="str">
        <f t="shared" si="20"/>
        <v>Jun</v>
      </c>
      <c r="N211" s="11">
        <f t="shared" si="21"/>
        <v>2015</v>
      </c>
      <c r="O211" t="b">
        <v>0</v>
      </c>
      <c r="P211">
        <v>0</v>
      </c>
      <c r="Q211" t="b">
        <v>0</v>
      </c>
      <c r="R211" t="s">
        <v>8268</v>
      </c>
      <c r="S211" s="7">
        <f>E211/D211</f>
        <v>0</v>
      </c>
      <c r="T211" s="8" t="e">
        <f>E211/P211</f>
        <v>#DIV/0!</v>
      </c>
      <c r="U211" t="str">
        <f t="shared" si="22"/>
        <v>film &amp; video</v>
      </c>
      <c r="V211" t="str">
        <f t="shared" si="23"/>
        <v>drama</v>
      </c>
    </row>
    <row r="212" spans="1:22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5">
        <f t="shared" si="18"/>
        <v>42249.064722222218</v>
      </c>
      <c r="L212" s="15">
        <f t="shared" si="19"/>
        <v>42278.208333333328</v>
      </c>
      <c r="M212" s="13" t="str">
        <f t="shared" si="20"/>
        <v>Sep</v>
      </c>
      <c r="N212" s="11">
        <f t="shared" si="21"/>
        <v>2015</v>
      </c>
      <c r="O212" t="b">
        <v>0</v>
      </c>
      <c r="P212">
        <v>33</v>
      </c>
      <c r="Q212" t="b">
        <v>0</v>
      </c>
      <c r="R212" t="s">
        <v>8268</v>
      </c>
      <c r="S212" s="7">
        <f>E212/D212</f>
        <v>0.2525</v>
      </c>
      <c r="T212" s="8">
        <f>E212/P212</f>
        <v>91.818181818181813</v>
      </c>
      <c r="U212" t="str">
        <f t="shared" si="22"/>
        <v>film &amp; video</v>
      </c>
      <c r="V212" t="str">
        <f t="shared" si="23"/>
        <v>drama</v>
      </c>
    </row>
    <row r="213" spans="1:22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5">
        <f t="shared" si="18"/>
        <v>42236.159918981488</v>
      </c>
      <c r="L213" s="15">
        <f t="shared" si="19"/>
        <v>42266.159918981488</v>
      </c>
      <c r="M213" s="13" t="str">
        <f t="shared" si="20"/>
        <v>Aug</v>
      </c>
      <c r="N213" s="11">
        <f t="shared" si="21"/>
        <v>2015</v>
      </c>
      <c r="O213" t="b">
        <v>0</v>
      </c>
      <c r="P213">
        <v>12</v>
      </c>
      <c r="Q213" t="b">
        <v>0</v>
      </c>
      <c r="R213" t="s">
        <v>8268</v>
      </c>
      <c r="S213" s="7">
        <f>E213/D213</f>
        <v>0.44600000000000001</v>
      </c>
      <c r="T213" s="8">
        <f>E213/P213</f>
        <v>185.83333333333334</v>
      </c>
      <c r="U213" t="str">
        <f t="shared" si="22"/>
        <v>film &amp; video</v>
      </c>
      <c r="V213" t="str">
        <f t="shared" si="23"/>
        <v>drama</v>
      </c>
    </row>
    <row r="214" spans="1:22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5">
        <f t="shared" si="18"/>
        <v>42416.881018518514</v>
      </c>
      <c r="L214" s="15">
        <f t="shared" si="19"/>
        <v>42476.839351851857</v>
      </c>
      <c r="M214" s="13" t="str">
        <f t="shared" si="20"/>
        <v>Feb</v>
      </c>
      <c r="N214" s="11">
        <f t="shared" si="21"/>
        <v>2016</v>
      </c>
      <c r="O214" t="b">
        <v>0</v>
      </c>
      <c r="P214">
        <v>1</v>
      </c>
      <c r="Q214" t="b">
        <v>0</v>
      </c>
      <c r="R214" t="s">
        <v>8268</v>
      </c>
      <c r="S214" s="7">
        <f>E214/D214</f>
        <v>1.5873015873015873E-4</v>
      </c>
      <c r="T214" s="8">
        <f>E214/P214</f>
        <v>1</v>
      </c>
      <c r="U214" t="str">
        <f t="shared" si="22"/>
        <v>film &amp; video</v>
      </c>
      <c r="V214" t="str">
        <f t="shared" si="23"/>
        <v>drama</v>
      </c>
    </row>
    <row r="215" spans="1:22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5">
        <f t="shared" si="18"/>
        <v>42202.594293981485</v>
      </c>
      <c r="L215" s="15">
        <f t="shared" si="19"/>
        <v>42232.587974537033</v>
      </c>
      <c r="M215" s="13" t="str">
        <f t="shared" si="20"/>
        <v>Jul</v>
      </c>
      <c r="N215" s="11">
        <f t="shared" si="21"/>
        <v>2015</v>
      </c>
      <c r="O215" t="b">
        <v>0</v>
      </c>
      <c r="P215">
        <v>1</v>
      </c>
      <c r="Q215" t="b">
        <v>0</v>
      </c>
      <c r="R215" t="s">
        <v>8268</v>
      </c>
      <c r="S215" s="7">
        <f>E215/D215</f>
        <v>4.0000000000000002E-4</v>
      </c>
      <c r="T215" s="8">
        <f>E215/P215</f>
        <v>20</v>
      </c>
      <c r="U215" t="str">
        <f t="shared" si="22"/>
        <v>film &amp; video</v>
      </c>
      <c r="V215" t="str">
        <f t="shared" si="23"/>
        <v>drama</v>
      </c>
    </row>
    <row r="216" spans="1:22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5">
        <f t="shared" si="18"/>
        <v>42009.64061342593</v>
      </c>
      <c r="L216" s="15">
        <f t="shared" si="19"/>
        <v>42069.64061342593</v>
      </c>
      <c r="M216" s="13" t="str">
        <f t="shared" si="20"/>
        <v>Jan</v>
      </c>
      <c r="N216" s="11">
        <f t="shared" si="21"/>
        <v>2015</v>
      </c>
      <c r="O216" t="b">
        <v>0</v>
      </c>
      <c r="P216">
        <v>1</v>
      </c>
      <c r="Q216" t="b">
        <v>0</v>
      </c>
      <c r="R216" t="s">
        <v>8268</v>
      </c>
      <c r="S216" s="7">
        <f>E216/D216</f>
        <v>8.0000000000000007E-5</v>
      </c>
      <c r="T216" s="8">
        <f>E216/P216</f>
        <v>1</v>
      </c>
      <c r="U216" t="str">
        <f t="shared" si="22"/>
        <v>film &amp; video</v>
      </c>
      <c r="V216" t="str">
        <f t="shared" si="23"/>
        <v>drama</v>
      </c>
    </row>
    <row r="217" spans="1:22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5">
        <f t="shared" si="18"/>
        <v>42375.230115740742</v>
      </c>
      <c r="L217" s="15">
        <f t="shared" si="19"/>
        <v>42417.999305555553</v>
      </c>
      <c r="M217" s="13" t="str">
        <f t="shared" si="20"/>
        <v>Jan</v>
      </c>
      <c r="N217" s="11">
        <f t="shared" si="21"/>
        <v>2016</v>
      </c>
      <c r="O217" t="b">
        <v>0</v>
      </c>
      <c r="P217">
        <v>1</v>
      </c>
      <c r="Q217" t="b">
        <v>0</v>
      </c>
      <c r="R217" t="s">
        <v>8268</v>
      </c>
      <c r="S217" s="7">
        <f>E217/D217</f>
        <v>2.2727272727272726E-3</v>
      </c>
      <c r="T217" s="8">
        <f>E217/P217</f>
        <v>10</v>
      </c>
      <c r="U217" t="str">
        <f t="shared" si="22"/>
        <v>film &amp; video</v>
      </c>
      <c r="V217" t="str">
        <f t="shared" si="23"/>
        <v>drama</v>
      </c>
    </row>
    <row r="218" spans="1:22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5">
        <f t="shared" si="18"/>
        <v>42066.958761574075</v>
      </c>
      <c r="L218" s="15">
        <f t="shared" si="19"/>
        <v>42116.917094907403</v>
      </c>
      <c r="M218" s="13" t="str">
        <f t="shared" si="20"/>
        <v>Mar</v>
      </c>
      <c r="N218" s="11">
        <f t="shared" si="21"/>
        <v>2015</v>
      </c>
      <c r="O218" t="b">
        <v>0</v>
      </c>
      <c r="P218">
        <v>84</v>
      </c>
      <c r="Q218" t="b">
        <v>0</v>
      </c>
      <c r="R218" t="s">
        <v>8268</v>
      </c>
      <c r="S218" s="7">
        <f>E218/D218</f>
        <v>0.55698440000000005</v>
      </c>
      <c r="T218" s="8">
        <f>E218/P218</f>
        <v>331.53833333333336</v>
      </c>
      <c r="U218" t="str">
        <f t="shared" si="22"/>
        <v>film &amp; video</v>
      </c>
      <c r="V218" t="str">
        <f t="shared" si="23"/>
        <v>drama</v>
      </c>
    </row>
    <row r="219" spans="1:2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5">
        <f t="shared" si="18"/>
        <v>41970.64061342593</v>
      </c>
      <c r="L219" s="15">
        <f t="shared" si="19"/>
        <v>42001.64061342593</v>
      </c>
      <c r="M219" s="13" t="str">
        <f t="shared" si="20"/>
        <v>Nov</v>
      </c>
      <c r="N219" s="11">
        <f t="shared" si="21"/>
        <v>2014</v>
      </c>
      <c r="O219" t="b">
        <v>0</v>
      </c>
      <c r="P219">
        <v>38</v>
      </c>
      <c r="Q219" t="b">
        <v>0</v>
      </c>
      <c r="R219" t="s">
        <v>8268</v>
      </c>
      <c r="S219" s="7">
        <f>E219/D219</f>
        <v>0.11942999999999999</v>
      </c>
      <c r="T219" s="8">
        <f>E219/P219</f>
        <v>314.28947368421052</v>
      </c>
      <c r="U219" t="str">
        <f t="shared" si="22"/>
        <v>film &amp; video</v>
      </c>
      <c r="V219" t="str">
        <f t="shared" si="23"/>
        <v>drama</v>
      </c>
    </row>
    <row r="220" spans="1:22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5">
        <f t="shared" si="18"/>
        <v>42079.628344907411</v>
      </c>
      <c r="L220" s="15">
        <f t="shared" si="19"/>
        <v>42139.628344907411</v>
      </c>
      <c r="M220" s="13" t="str">
        <f t="shared" si="20"/>
        <v>Mar</v>
      </c>
      <c r="N220" s="11">
        <f t="shared" si="21"/>
        <v>2015</v>
      </c>
      <c r="O220" t="b">
        <v>0</v>
      </c>
      <c r="P220">
        <v>1</v>
      </c>
      <c r="Q220" t="b">
        <v>0</v>
      </c>
      <c r="R220" t="s">
        <v>8268</v>
      </c>
      <c r="S220" s="7">
        <f>E220/D220</f>
        <v>0.02</v>
      </c>
      <c r="T220" s="8">
        <f>E220/P220</f>
        <v>100</v>
      </c>
      <c r="U220" t="str">
        <f t="shared" si="22"/>
        <v>film &amp; video</v>
      </c>
      <c r="V220" t="str">
        <f t="shared" si="23"/>
        <v>drama</v>
      </c>
    </row>
    <row r="221" spans="1:22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5">
        <f t="shared" si="18"/>
        <v>42429.326678240745</v>
      </c>
      <c r="L221" s="15">
        <f t="shared" si="19"/>
        <v>42461.290972222225</v>
      </c>
      <c r="M221" s="13" t="str">
        <f t="shared" si="20"/>
        <v>Feb</v>
      </c>
      <c r="N221" s="11">
        <f t="shared" si="21"/>
        <v>2016</v>
      </c>
      <c r="O221" t="b">
        <v>0</v>
      </c>
      <c r="P221">
        <v>76</v>
      </c>
      <c r="Q221" t="b">
        <v>0</v>
      </c>
      <c r="R221" t="s">
        <v>8268</v>
      </c>
      <c r="S221" s="7">
        <f>E221/D221</f>
        <v>0.17630000000000001</v>
      </c>
      <c r="T221" s="8">
        <f>E221/P221</f>
        <v>115.98684210526316</v>
      </c>
      <c r="U221" t="str">
        <f t="shared" si="22"/>
        <v>film &amp; video</v>
      </c>
      <c r="V221" t="str">
        <f t="shared" si="23"/>
        <v>drama</v>
      </c>
    </row>
    <row r="222" spans="1:22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5">
        <f t="shared" si="18"/>
        <v>42195.643865740742</v>
      </c>
      <c r="L222" s="15">
        <f t="shared" si="19"/>
        <v>42236.837499999994</v>
      </c>
      <c r="M222" s="13" t="str">
        <f t="shared" si="20"/>
        <v>Jul</v>
      </c>
      <c r="N222" s="11">
        <f t="shared" si="21"/>
        <v>2015</v>
      </c>
      <c r="O222" t="b">
        <v>0</v>
      </c>
      <c r="P222">
        <v>3</v>
      </c>
      <c r="Q222" t="b">
        <v>0</v>
      </c>
      <c r="R222" t="s">
        <v>8268</v>
      </c>
      <c r="S222" s="7">
        <f>E222/D222</f>
        <v>7.1999999999999998E-3</v>
      </c>
      <c r="T222" s="8">
        <f>E222/P222</f>
        <v>120</v>
      </c>
      <c r="U222" t="str">
        <f t="shared" si="22"/>
        <v>film &amp; video</v>
      </c>
      <c r="V222" t="str">
        <f t="shared" si="23"/>
        <v>drama</v>
      </c>
    </row>
    <row r="223" spans="1:2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5">
        <f t="shared" si="18"/>
        <v>42031.837546296301</v>
      </c>
      <c r="L223" s="15">
        <f t="shared" si="19"/>
        <v>42091.79587962963</v>
      </c>
      <c r="M223" s="13" t="str">
        <f t="shared" si="20"/>
        <v>Jan</v>
      </c>
      <c r="N223" s="11">
        <f t="shared" si="21"/>
        <v>2015</v>
      </c>
      <c r="O223" t="b">
        <v>0</v>
      </c>
      <c r="P223">
        <v>0</v>
      </c>
      <c r="Q223" t="b">
        <v>0</v>
      </c>
      <c r="R223" t="s">
        <v>8268</v>
      </c>
      <c r="S223" s="7">
        <f>E223/D223</f>
        <v>0</v>
      </c>
      <c r="T223" s="8" t="e">
        <f>E223/P223</f>
        <v>#DIV/0!</v>
      </c>
      <c r="U223" t="str">
        <f t="shared" si="22"/>
        <v>film &amp; video</v>
      </c>
      <c r="V223" t="str">
        <f t="shared" si="23"/>
        <v>drama</v>
      </c>
    </row>
    <row r="224" spans="1:22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5">
        <f t="shared" si="18"/>
        <v>42031.769884259258</v>
      </c>
      <c r="L224" s="15">
        <f t="shared" si="19"/>
        <v>42090.110416666663</v>
      </c>
      <c r="M224" s="13" t="str">
        <f t="shared" si="20"/>
        <v>Jan</v>
      </c>
      <c r="N224" s="11">
        <f t="shared" si="21"/>
        <v>2015</v>
      </c>
      <c r="O224" t="b">
        <v>0</v>
      </c>
      <c r="P224">
        <v>2</v>
      </c>
      <c r="Q224" t="b">
        <v>0</v>
      </c>
      <c r="R224" t="s">
        <v>8268</v>
      </c>
      <c r="S224" s="7">
        <f>E224/D224</f>
        <v>0.13</v>
      </c>
      <c r="T224" s="8">
        <f>E224/P224</f>
        <v>65</v>
      </c>
      <c r="U224" t="str">
        <f t="shared" si="22"/>
        <v>film &amp; video</v>
      </c>
      <c r="V224" t="str">
        <f t="shared" si="23"/>
        <v>drama</v>
      </c>
    </row>
    <row r="225" spans="1:22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5">
        <f t="shared" si="18"/>
        <v>42482.048032407409</v>
      </c>
      <c r="L225" s="15">
        <f t="shared" si="19"/>
        <v>42512.045138888891</v>
      </c>
      <c r="M225" s="13" t="str">
        <f t="shared" si="20"/>
        <v>Apr</v>
      </c>
      <c r="N225" s="11">
        <f t="shared" si="21"/>
        <v>2016</v>
      </c>
      <c r="O225" t="b">
        <v>0</v>
      </c>
      <c r="P225">
        <v>0</v>
      </c>
      <c r="Q225" t="b">
        <v>0</v>
      </c>
      <c r="R225" t="s">
        <v>8268</v>
      </c>
      <c r="S225" s="7">
        <f>E225/D225</f>
        <v>0</v>
      </c>
      <c r="T225" s="8" t="e">
        <f>E225/P225</f>
        <v>#DIV/0!</v>
      </c>
      <c r="U225" t="str">
        <f t="shared" si="22"/>
        <v>film &amp; video</v>
      </c>
      <c r="V225" t="str">
        <f t="shared" si="23"/>
        <v>drama</v>
      </c>
    </row>
    <row r="226" spans="1:22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5">
        <f t="shared" si="18"/>
        <v>42135.235254629632</v>
      </c>
      <c r="L226" s="15">
        <f t="shared" si="19"/>
        <v>42195.235254629632</v>
      </c>
      <c r="M226" s="13" t="str">
        <f t="shared" si="20"/>
        <v>May</v>
      </c>
      <c r="N226" s="11">
        <f t="shared" si="21"/>
        <v>2015</v>
      </c>
      <c r="O226" t="b">
        <v>0</v>
      </c>
      <c r="P226">
        <v>0</v>
      </c>
      <c r="Q226" t="b">
        <v>0</v>
      </c>
      <c r="R226" t="s">
        <v>8268</v>
      </c>
      <c r="S226" s="7">
        <f>E226/D226</f>
        <v>0</v>
      </c>
      <c r="T226" s="8" t="e">
        <f>E226/P226</f>
        <v>#DIV/0!</v>
      </c>
      <c r="U226" t="str">
        <f t="shared" si="22"/>
        <v>film &amp; video</v>
      </c>
      <c r="V226" t="str">
        <f t="shared" si="23"/>
        <v>drama</v>
      </c>
    </row>
    <row r="227" spans="1:22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5">
        <f t="shared" si="18"/>
        <v>42438.961273148147</v>
      </c>
      <c r="L227" s="15">
        <f t="shared" si="19"/>
        <v>42468.919606481482</v>
      </c>
      <c r="M227" s="13" t="str">
        <f t="shared" si="20"/>
        <v>Mar</v>
      </c>
      <c r="N227" s="11">
        <f t="shared" si="21"/>
        <v>2016</v>
      </c>
      <c r="O227" t="b">
        <v>0</v>
      </c>
      <c r="P227">
        <v>0</v>
      </c>
      <c r="Q227" t="b">
        <v>0</v>
      </c>
      <c r="R227" t="s">
        <v>8268</v>
      </c>
      <c r="S227" s="7">
        <f>E227/D227</f>
        <v>0</v>
      </c>
      <c r="T227" s="8" t="e">
        <f>E227/P227</f>
        <v>#DIV/0!</v>
      </c>
      <c r="U227" t="str">
        <f t="shared" si="22"/>
        <v>film &amp; video</v>
      </c>
      <c r="V227" t="str">
        <f t="shared" si="23"/>
        <v>drama</v>
      </c>
    </row>
    <row r="228" spans="1:22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5">
        <f t="shared" si="18"/>
        <v>42106.666018518517</v>
      </c>
      <c r="L228" s="15">
        <f t="shared" si="19"/>
        <v>42155.395138888889</v>
      </c>
      <c r="M228" s="13" t="str">
        <f t="shared" si="20"/>
        <v>Apr</v>
      </c>
      <c r="N228" s="11">
        <f t="shared" si="21"/>
        <v>2015</v>
      </c>
      <c r="O228" t="b">
        <v>0</v>
      </c>
      <c r="P228">
        <v>2</v>
      </c>
      <c r="Q228" t="b">
        <v>0</v>
      </c>
      <c r="R228" t="s">
        <v>8268</v>
      </c>
      <c r="S228" s="7">
        <f>E228/D228</f>
        <v>8.6206896551724137E-3</v>
      </c>
      <c r="T228" s="8">
        <f>E228/P228</f>
        <v>125</v>
      </c>
      <c r="U228" t="str">
        <f t="shared" si="22"/>
        <v>film &amp; video</v>
      </c>
      <c r="V228" t="str">
        <f t="shared" si="23"/>
        <v>drama</v>
      </c>
    </row>
    <row r="229" spans="1:22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5">
        <f t="shared" si="18"/>
        <v>42164.893993055557</v>
      </c>
      <c r="L229" s="15">
        <f t="shared" si="19"/>
        <v>42194.893993055557</v>
      </c>
      <c r="M229" s="13" t="str">
        <f t="shared" si="20"/>
        <v>Jun</v>
      </c>
      <c r="N229" s="11">
        <f t="shared" si="21"/>
        <v>2015</v>
      </c>
      <c r="O229" t="b">
        <v>0</v>
      </c>
      <c r="P229">
        <v>0</v>
      </c>
      <c r="Q229" t="b">
        <v>0</v>
      </c>
      <c r="R229" t="s">
        <v>8268</v>
      </c>
      <c r="S229" s="7">
        <f>E229/D229</f>
        <v>0</v>
      </c>
      <c r="T229" s="8" t="e">
        <f>E229/P229</f>
        <v>#DIV/0!</v>
      </c>
      <c r="U229" t="str">
        <f t="shared" si="22"/>
        <v>film &amp; video</v>
      </c>
      <c r="V229" t="str">
        <f t="shared" si="23"/>
        <v>drama</v>
      </c>
    </row>
    <row r="230" spans="1:22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5">
        <f t="shared" si="18"/>
        <v>42096.686400462961</v>
      </c>
      <c r="L230" s="15">
        <f t="shared" si="19"/>
        <v>42156.686400462961</v>
      </c>
      <c r="M230" s="13" t="str">
        <f t="shared" si="20"/>
        <v>Apr</v>
      </c>
      <c r="N230" s="11">
        <f t="shared" si="21"/>
        <v>2015</v>
      </c>
      <c r="O230" t="b">
        <v>0</v>
      </c>
      <c r="P230">
        <v>0</v>
      </c>
      <c r="Q230" t="b">
        <v>0</v>
      </c>
      <c r="R230" t="s">
        <v>8268</v>
      </c>
      <c r="S230" s="7">
        <f>E230/D230</f>
        <v>0</v>
      </c>
      <c r="T230" s="8" t="e">
        <f>E230/P230</f>
        <v>#DIV/0!</v>
      </c>
      <c r="U230" t="str">
        <f t="shared" si="22"/>
        <v>film &amp; video</v>
      </c>
      <c r="V230" t="str">
        <f t="shared" si="23"/>
        <v>drama</v>
      </c>
    </row>
    <row r="231" spans="1:22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5">
        <f t="shared" si="18"/>
        <v>42383.933993055558</v>
      </c>
      <c r="L231" s="15">
        <f t="shared" si="19"/>
        <v>42413.933993055558</v>
      </c>
      <c r="M231" s="13" t="str">
        <f t="shared" si="20"/>
        <v>Jan</v>
      </c>
      <c r="N231" s="11">
        <f t="shared" si="21"/>
        <v>2016</v>
      </c>
      <c r="O231" t="b">
        <v>0</v>
      </c>
      <c r="P231">
        <v>0</v>
      </c>
      <c r="Q231" t="b">
        <v>0</v>
      </c>
      <c r="R231" t="s">
        <v>8268</v>
      </c>
      <c r="S231" s="7">
        <f>E231/D231</f>
        <v>0</v>
      </c>
      <c r="T231" s="8" t="e">
        <f>E231/P231</f>
        <v>#DIV/0!</v>
      </c>
      <c r="U231" t="str">
        <f t="shared" si="22"/>
        <v>film &amp; video</v>
      </c>
      <c r="V231" t="str">
        <f t="shared" si="23"/>
        <v>drama</v>
      </c>
    </row>
    <row r="232" spans="1:22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5">
        <f t="shared" si="18"/>
        <v>42129.777210648142</v>
      </c>
      <c r="L232" s="15">
        <f t="shared" si="19"/>
        <v>42159.777210648142</v>
      </c>
      <c r="M232" s="13" t="str">
        <f t="shared" si="20"/>
        <v>May</v>
      </c>
      <c r="N232" s="11">
        <f t="shared" si="21"/>
        <v>2015</v>
      </c>
      <c r="O232" t="b">
        <v>0</v>
      </c>
      <c r="P232">
        <v>2</v>
      </c>
      <c r="Q232" t="b">
        <v>0</v>
      </c>
      <c r="R232" t="s">
        <v>8268</v>
      </c>
      <c r="S232" s="7">
        <f>E232/D232</f>
        <v>4.0000000000000001E-3</v>
      </c>
      <c r="T232" s="8">
        <f>E232/P232</f>
        <v>30</v>
      </c>
      <c r="U232" t="str">
        <f t="shared" si="22"/>
        <v>film &amp; video</v>
      </c>
      <c r="V232" t="str">
        <f t="shared" si="23"/>
        <v>drama</v>
      </c>
    </row>
    <row r="233" spans="1:22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5">
        <f t="shared" si="18"/>
        <v>42341.958923611113</v>
      </c>
      <c r="L233" s="15">
        <f t="shared" si="19"/>
        <v>42371.958923611113</v>
      </c>
      <c r="M233" s="13" t="str">
        <f t="shared" si="20"/>
        <v>Dec</v>
      </c>
      <c r="N233" s="11">
        <f t="shared" si="21"/>
        <v>2015</v>
      </c>
      <c r="O233" t="b">
        <v>0</v>
      </c>
      <c r="P233">
        <v>0</v>
      </c>
      <c r="Q233" t="b">
        <v>0</v>
      </c>
      <c r="R233" t="s">
        <v>8268</v>
      </c>
      <c r="S233" s="7">
        <f>E233/D233</f>
        <v>0</v>
      </c>
      <c r="T233" s="8" t="e">
        <f>E233/P233</f>
        <v>#DIV/0!</v>
      </c>
      <c r="U233" t="str">
        <f t="shared" si="22"/>
        <v>film &amp; video</v>
      </c>
      <c r="V233" t="str">
        <f t="shared" si="23"/>
        <v>drama</v>
      </c>
    </row>
    <row r="234" spans="1:22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5">
        <f t="shared" si="18"/>
        <v>42032.82576388889</v>
      </c>
      <c r="L234" s="15">
        <f t="shared" si="19"/>
        <v>42062.82576388889</v>
      </c>
      <c r="M234" s="13" t="str">
        <f t="shared" si="20"/>
        <v>Jan</v>
      </c>
      <c r="N234" s="11">
        <f t="shared" si="21"/>
        <v>2015</v>
      </c>
      <c r="O234" t="b">
        <v>0</v>
      </c>
      <c r="P234">
        <v>7</v>
      </c>
      <c r="Q234" t="b">
        <v>0</v>
      </c>
      <c r="R234" t="s">
        <v>8268</v>
      </c>
      <c r="S234" s="7">
        <f>E234/D234</f>
        <v>2.75E-2</v>
      </c>
      <c r="T234" s="8">
        <f>E234/P234</f>
        <v>15.714285714285714</v>
      </c>
      <c r="U234" t="str">
        <f t="shared" si="22"/>
        <v>film &amp; video</v>
      </c>
      <c r="V234" t="str">
        <f t="shared" si="23"/>
        <v>drama</v>
      </c>
    </row>
    <row r="235" spans="1:22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5">
        <f t="shared" si="18"/>
        <v>42612.911712962959</v>
      </c>
      <c r="L235" s="15">
        <f t="shared" si="19"/>
        <v>42642.911712962959</v>
      </c>
      <c r="M235" s="13" t="str">
        <f t="shared" si="20"/>
        <v>Aug</v>
      </c>
      <c r="N235" s="11">
        <f t="shared" si="21"/>
        <v>2016</v>
      </c>
      <c r="O235" t="b">
        <v>0</v>
      </c>
      <c r="P235">
        <v>0</v>
      </c>
      <c r="Q235" t="b">
        <v>0</v>
      </c>
      <c r="R235" t="s">
        <v>8268</v>
      </c>
      <c r="S235" s="7">
        <f>E235/D235</f>
        <v>0</v>
      </c>
      <c r="T235" s="8" t="e">
        <f>E235/P235</f>
        <v>#DIV/0!</v>
      </c>
      <c r="U235" t="str">
        <f t="shared" si="22"/>
        <v>film &amp; video</v>
      </c>
      <c r="V235" t="str">
        <f t="shared" si="23"/>
        <v>drama</v>
      </c>
    </row>
    <row r="236" spans="1:22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5">
        <f t="shared" si="18"/>
        <v>42136.035405092596</v>
      </c>
      <c r="L236" s="15">
        <f t="shared" si="19"/>
        <v>42176.035405092596</v>
      </c>
      <c r="M236" s="13" t="str">
        <f t="shared" si="20"/>
        <v>May</v>
      </c>
      <c r="N236" s="11">
        <f t="shared" si="21"/>
        <v>2015</v>
      </c>
      <c r="O236" t="b">
        <v>0</v>
      </c>
      <c r="P236">
        <v>5</v>
      </c>
      <c r="Q236" t="b">
        <v>0</v>
      </c>
      <c r="R236" t="s">
        <v>8268</v>
      </c>
      <c r="S236" s="7">
        <f>E236/D236</f>
        <v>0.40100000000000002</v>
      </c>
      <c r="T236" s="8">
        <f>E236/P236</f>
        <v>80.2</v>
      </c>
      <c r="U236" t="str">
        <f t="shared" si="22"/>
        <v>film &amp; video</v>
      </c>
      <c r="V236" t="str">
        <f t="shared" si="23"/>
        <v>drama</v>
      </c>
    </row>
    <row r="237" spans="1:22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5">
        <f t="shared" si="18"/>
        <v>42164.908530092594</v>
      </c>
      <c r="L237" s="15">
        <f t="shared" si="19"/>
        <v>42194.908530092594</v>
      </c>
      <c r="M237" s="13" t="str">
        <f t="shared" si="20"/>
        <v>Jun</v>
      </c>
      <c r="N237" s="11">
        <f t="shared" si="21"/>
        <v>2015</v>
      </c>
      <c r="O237" t="b">
        <v>0</v>
      </c>
      <c r="P237">
        <v>0</v>
      </c>
      <c r="Q237" t="b">
        <v>0</v>
      </c>
      <c r="R237" t="s">
        <v>8268</v>
      </c>
      <c r="S237" s="7">
        <f>E237/D237</f>
        <v>0</v>
      </c>
      <c r="T237" s="8" t="e">
        <f>E237/P237</f>
        <v>#DIV/0!</v>
      </c>
      <c r="U237" t="str">
        <f t="shared" si="22"/>
        <v>film &amp; video</v>
      </c>
      <c r="V237" t="str">
        <f t="shared" si="23"/>
        <v>drama</v>
      </c>
    </row>
    <row r="238" spans="1:22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5">
        <f t="shared" si="18"/>
        <v>42321.08447916666</v>
      </c>
      <c r="L238" s="15">
        <f t="shared" si="19"/>
        <v>42374</v>
      </c>
      <c r="M238" s="13" t="str">
        <f t="shared" si="20"/>
        <v>Nov</v>
      </c>
      <c r="N238" s="11">
        <f t="shared" si="21"/>
        <v>2015</v>
      </c>
      <c r="O238" t="b">
        <v>0</v>
      </c>
      <c r="P238">
        <v>0</v>
      </c>
      <c r="Q238" t="b">
        <v>0</v>
      </c>
      <c r="R238" t="s">
        <v>8268</v>
      </c>
      <c r="S238" s="7">
        <f>E238/D238</f>
        <v>0</v>
      </c>
      <c r="T238" s="8" t="e">
        <f>E238/P238</f>
        <v>#DIV/0!</v>
      </c>
      <c r="U238" t="str">
        <f t="shared" si="22"/>
        <v>film &amp; video</v>
      </c>
      <c r="V238" t="str">
        <f t="shared" si="23"/>
        <v>drama</v>
      </c>
    </row>
    <row r="239" spans="1:22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5">
        <f t="shared" si="18"/>
        <v>42377.577187499999</v>
      </c>
      <c r="L239" s="15">
        <f t="shared" si="19"/>
        <v>42437.577187499999</v>
      </c>
      <c r="M239" s="13" t="str">
        <f t="shared" si="20"/>
        <v>Jan</v>
      </c>
      <c r="N239" s="11">
        <f t="shared" si="21"/>
        <v>2016</v>
      </c>
      <c r="O239" t="b">
        <v>0</v>
      </c>
      <c r="P239">
        <v>1</v>
      </c>
      <c r="Q239" t="b">
        <v>0</v>
      </c>
      <c r="R239" t="s">
        <v>8268</v>
      </c>
      <c r="S239" s="7">
        <f>E239/D239</f>
        <v>3.3333333333333335E-3</v>
      </c>
      <c r="T239" s="8">
        <f>E239/P239</f>
        <v>50</v>
      </c>
      <c r="U239" t="str">
        <f t="shared" si="22"/>
        <v>film &amp; video</v>
      </c>
      <c r="V239" t="str">
        <f t="shared" si="23"/>
        <v>drama</v>
      </c>
    </row>
    <row r="240" spans="1:22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5">
        <f t="shared" si="18"/>
        <v>42713.962499999994</v>
      </c>
      <c r="L240" s="15">
        <f t="shared" si="19"/>
        <v>42734.375</v>
      </c>
      <c r="M240" s="13" t="str">
        <f t="shared" si="20"/>
        <v>Dec</v>
      </c>
      <c r="N240" s="11">
        <f t="shared" si="21"/>
        <v>2016</v>
      </c>
      <c r="O240" t="b">
        <v>0</v>
      </c>
      <c r="P240">
        <v>0</v>
      </c>
      <c r="Q240" t="b">
        <v>0</v>
      </c>
      <c r="R240" t="s">
        <v>8268</v>
      </c>
      <c r="S240" s="7">
        <f>E240/D240</f>
        <v>0</v>
      </c>
      <c r="T240" s="8" t="e">
        <f>E240/P240</f>
        <v>#DIV/0!</v>
      </c>
      <c r="U240" t="str">
        <f t="shared" si="22"/>
        <v>film &amp; video</v>
      </c>
      <c r="V240" t="str">
        <f t="shared" si="23"/>
        <v>drama</v>
      </c>
    </row>
    <row r="241" spans="1:22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5">
        <f t="shared" si="18"/>
        <v>42297.110300925924</v>
      </c>
      <c r="L241" s="15">
        <f t="shared" si="19"/>
        <v>42316.5</v>
      </c>
      <c r="M241" s="13" t="str">
        <f t="shared" si="20"/>
        <v>Oct</v>
      </c>
      <c r="N241" s="11">
        <f t="shared" si="21"/>
        <v>2015</v>
      </c>
      <c r="O241" t="b">
        <v>0</v>
      </c>
      <c r="P241">
        <v>5</v>
      </c>
      <c r="Q241" t="b">
        <v>0</v>
      </c>
      <c r="R241" t="s">
        <v>8268</v>
      </c>
      <c r="S241" s="7">
        <f>E241/D241</f>
        <v>0.25</v>
      </c>
      <c r="T241" s="8">
        <f>E241/P241</f>
        <v>50</v>
      </c>
      <c r="U241" t="str">
        <f t="shared" si="22"/>
        <v>film &amp; video</v>
      </c>
      <c r="V241" t="str">
        <f t="shared" si="23"/>
        <v>drama</v>
      </c>
    </row>
    <row r="242" spans="1:22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5">
        <f t="shared" si="18"/>
        <v>41354.708460648151</v>
      </c>
      <c r="L242" s="15">
        <f t="shared" si="19"/>
        <v>41399.708460648151</v>
      </c>
      <c r="M242" s="13" t="str">
        <f t="shared" si="20"/>
        <v>Mar</v>
      </c>
      <c r="N242" s="11">
        <f t="shared" si="21"/>
        <v>2013</v>
      </c>
      <c r="O242" t="b">
        <v>1</v>
      </c>
      <c r="P242">
        <v>137</v>
      </c>
      <c r="Q242" t="b">
        <v>1</v>
      </c>
      <c r="R242" t="s">
        <v>8269</v>
      </c>
      <c r="S242" s="7">
        <f>E242/D242</f>
        <v>1.0763413333333334</v>
      </c>
      <c r="T242" s="8">
        <f>E242/P242</f>
        <v>117.84759124087591</v>
      </c>
      <c r="U242" t="str">
        <f t="shared" si="22"/>
        <v>film &amp; video</v>
      </c>
      <c r="V242" t="str">
        <f t="shared" si="23"/>
        <v>documentary</v>
      </c>
    </row>
    <row r="243" spans="1:22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5">
        <f t="shared" si="18"/>
        <v>41949.697962962964</v>
      </c>
      <c r="L243" s="15">
        <f t="shared" si="19"/>
        <v>41994.697962962964</v>
      </c>
      <c r="M243" s="13" t="str">
        <f t="shared" si="20"/>
        <v>Nov</v>
      </c>
      <c r="N243" s="11">
        <f t="shared" si="21"/>
        <v>2014</v>
      </c>
      <c r="O243" t="b">
        <v>1</v>
      </c>
      <c r="P243">
        <v>376</v>
      </c>
      <c r="Q243" t="b">
        <v>1</v>
      </c>
      <c r="R243" t="s">
        <v>8269</v>
      </c>
      <c r="S243" s="7">
        <f>E243/D243</f>
        <v>1.1263736263736264</v>
      </c>
      <c r="T243" s="8">
        <f>E243/P243</f>
        <v>109.04255319148936</v>
      </c>
      <c r="U243" t="str">
        <f t="shared" si="22"/>
        <v>film &amp; video</v>
      </c>
      <c r="V243" t="str">
        <f t="shared" si="23"/>
        <v>documentary</v>
      </c>
    </row>
    <row r="244" spans="1:22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5">
        <f t="shared" si="18"/>
        <v>40862.492939814816</v>
      </c>
      <c r="L244" s="15">
        <f t="shared" si="19"/>
        <v>40897.492939814816</v>
      </c>
      <c r="M244" s="13" t="str">
        <f t="shared" si="20"/>
        <v>Nov</v>
      </c>
      <c r="N244" s="11">
        <f t="shared" si="21"/>
        <v>2011</v>
      </c>
      <c r="O244" t="b">
        <v>1</v>
      </c>
      <c r="P244">
        <v>202</v>
      </c>
      <c r="Q244" t="b">
        <v>1</v>
      </c>
      <c r="R244" t="s">
        <v>8269</v>
      </c>
      <c r="S244" s="7">
        <f>E244/D244</f>
        <v>1.1346153846153846</v>
      </c>
      <c r="T244" s="8">
        <f>E244/P244</f>
        <v>73.019801980198025</v>
      </c>
      <c r="U244" t="str">
        <f t="shared" si="22"/>
        <v>film &amp; video</v>
      </c>
      <c r="V244" t="str">
        <f t="shared" si="23"/>
        <v>documentary</v>
      </c>
    </row>
    <row r="245" spans="1:22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5">
        <f t="shared" si="18"/>
        <v>41662.047500000001</v>
      </c>
      <c r="L245" s="15">
        <f t="shared" si="19"/>
        <v>41692.047500000001</v>
      </c>
      <c r="M245" s="13" t="str">
        <f t="shared" si="20"/>
        <v>Jan</v>
      </c>
      <c r="N245" s="11">
        <f t="shared" si="21"/>
        <v>2014</v>
      </c>
      <c r="O245" t="b">
        <v>1</v>
      </c>
      <c r="P245">
        <v>328</v>
      </c>
      <c r="Q245" t="b">
        <v>1</v>
      </c>
      <c r="R245" t="s">
        <v>8269</v>
      </c>
      <c r="S245" s="7">
        <f>E245/D245</f>
        <v>1.0259199999999999</v>
      </c>
      <c r="T245" s="8">
        <f>E245/P245</f>
        <v>78.195121951219505</v>
      </c>
      <c r="U245" t="str">
        <f t="shared" si="22"/>
        <v>film &amp; video</v>
      </c>
      <c r="V245" t="str">
        <f t="shared" si="23"/>
        <v>documentary</v>
      </c>
    </row>
    <row r="246" spans="1:22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5">
        <f t="shared" si="18"/>
        <v>40213.323599537034</v>
      </c>
      <c r="L246" s="15">
        <f t="shared" si="19"/>
        <v>40253.29583333333</v>
      </c>
      <c r="M246" s="13" t="str">
        <f t="shared" si="20"/>
        <v>Feb</v>
      </c>
      <c r="N246" s="11">
        <f t="shared" si="21"/>
        <v>2010</v>
      </c>
      <c r="O246" t="b">
        <v>1</v>
      </c>
      <c r="P246">
        <v>84</v>
      </c>
      <c r="Q246" t="b">
        <v>1</v>
      </c>
      <c r="R246" t="s">
        <v>8269</v>
      </c>
      <c r="S246" s="7">
        <f>E246/D246</f>
        <v>1.1375714285714287</v>
      </c>
      <c r="T246" s="8">
        <f>E246/P246</f>
        <v>47.398809523809526</v>
      </c>
      <c r="U246" t="str">
        <f t="shared" si="22"/>
        <v>film &amp; video</v>
      </c>
      <c r="V246" t="str">
        <f t="shared" si="23"/>
        <v>documentary</v>
      </c>
    </row>
    <row r="247" spans="1:22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5">
        <f t="shared" si="18"/>
        <v>41107.053067129629</v>
      </c>
      <c r="L247" s="15">
        <f t="shared" si="19"/>
        <v>41137.053067129629</v>
      </c>
      <c r="M247" s="13" t="str">
        <f t="shared" si="20"/>
        <v>Jul</v>
      </c>
      <c r="N247" s="11">
        <f t="shared" si="21"/>
        <v>2012</v>
      </c>
      <c r="O247" t="b">
        <v>1</v>
      </c>
      <c r="P247">
        <v>96</v>
      </c>
      <c r="Q247" t="b">
        <v>1</v>
      </c>
      <c r="R247" t="s">
        <v>8269</v>
      </c>
      <c r="S247" s="7">
        <f>E247/D247</f>
        <v>1.0371999999999999</v>
      </c>
      <c r="T247" s="8">
        <f>E247/P247</f>
        <v>54.020833333333336</v>
      </c>
      <c r="U247" t="str">
        <f t="shared" si="22"/>
        <v>film &amp; video</v>
      </c>
      <c r="V247" t="str">
        <f t="shared" si="23"/>
        <v>documentary</v>
      </c>
    </row>
    <row r="248" spans="1:22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5">
        <f t="shared" si="18"/>
        <v>40480.363483796296</v>
      </c>
      <c r="L248" s="15">
        <f t="shared" si="19"/>
        <v>40530.405150462961</v>
      </c>
      <c r="M248" s="13" t="str">
        <f t="shared" si="20"/>
        <v>Oct</v>
      </c>
      <c r="N248" s="11">
        <f t="shared" si="21"/>
        <v>2010</v>
      </c>
      <c r="O248" t="b">
        <v>1</v>
      </c>
      <c r="P248">
        <v>223</v>
      </c>
      <c r="Q248" t="b">
        <v>1</v>
      </c>
      <c r="R248" t="s">
        <v>8269</v>
      </c>
      <c r="S248" s="7">
        <f>E248/D248</f>
        <v>3.0546000000000002</v>
      </c>
      <c r="T248" s="8">
        <f>E248/P248</f>
        <v>68.488789237668158</v>
      </c>
      <c r="U248" t="str">
        <f t="shared" si="22"/>
        <v>film &amp; video</v>
      </c>
      <c r="V248" t="str">
        <f t="shared" si="23"/>
        <v>documentary</v>
      </c>
    </row>
    <row r="249" spans="1:22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5">
        <f t="shared" si="18"/>
        <v>40430.604328703703</v>
      </c>
      <c r="L249" s="15">
        <f t="shared" si="19"/>
        <v>40467.152083333334</v>
      </c>
      <c r="M249" s="13" t="str">
        <f t="shared" si="20"/>
        <v>Sep</v>
      </c>
      <c r="N249" s="11">
        <f t="shared" si="21"/>
        <v>2010</v>
      </c>
      <c r="O249" t="b">
        <v>1</v>
      </c>
      <c r="P249">
        <v>62</v>
      </c>
      <c r="Q249" t="b">
        <v>1</v>
      </c>
      <c r="R249" t="s">
        <v>8269</v>
      </c>
      <c r="S249" s="7">
        <f>E249/D249</f>
        <v>1.341</v>
      </c>
      <c r="T249" s="8">
        <f>E249/P249</f>
        <v>108.14516129032258</v>
      </c>
      <c r="U249" t="str">
        <f t="shared" si="22"/>
        <v>film &amp; video</v>
      </c>
      <c r="V249" t="str">
        <f t="shared" si="23"/>
        <v>documentary</v>
      </c>
    </row>
    <row r="250" spans="1:22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5">
        <f t="shared" si="18"/>
        <v>40870.774409722224</v>
      </c>
      <c r="L250" s="15">
        <f t="shared" si="19"/>
        <v>40915.774409722224</v>
      </c>
      <c r="M250" s="13" t="str">
        <f t="shared" si="20"/>
        <v>Nov</v>
      </c>
      <c r="N250" s="11">
        <f t="shared" si="21"/>
        <v>2011</v>
      </c>
      <c r="O250" t="b">
        <v>1</v>
      </c>
      <c r="P250">
        <v>146</v>
      </c>
      <c r="Q250" t="b">
        <v>1</v>
      </c>
      <c r="R250" t="s">
        <v>8269</v>
      </c>
      <c r="S250" s="7">
        <f>E250/D250</f>
        <v>1.0133294117647058</v>
      </c>
      <c r="T250" s="8">
        <f>E250/P250</f>
        <v>589.95205479452056</v>
      </c>
      <c r="U250" t="str">
        <f t="shared" si="22"/>
        <v>film &amp; video</v>
      </c>
      <c r="V250" t="str">
        <f t="shared" si="23"/>
        <v>documentary</v>
      </c>
    </row>
    <row r="251" spans="1:22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5">
        <f t="shared" si="18"/>
        <v>40332.923842592594</v>
      </c>
      <c r="L251" s="15">
        <f t="shared" si="19"/>
        <v>40412.736111111109</v>
      </c>
      <c r="M251" s="13" t="str">
        <f t="shared" si="20"/>
        <v>Jun</v>
      </c>
      <c r="N251" s="11">
        <f t="shared" si="21"/>
        <v>2010</v>
      </c>
      <c r="O251" t="b">
        <v>1</v>
      </c>
      <c r="P251">
        <v>235</v>
      </c>
      <c r="Q251" t="b">
        <v>1</v>
      </c>
      <c r="R251" t="s">
        <v>8269</v>
      </c>
      <c r="S251" s="7">
        <f>E251/D251</f>
        <v>1.1292</v>
      </c>
      <c r="T251" s="8">
        <f>E251/P251</f>
        <v>48.051063829787232</v>
      </c>
      <c r="U251" t="str">
        <f t="shared" si="22"/>
        <v>film &amp; video</v>
      </c>
      <c r="V251" t="str">
        <f t="shared" si="23"/>
        <v>documentary</v>
      </c>
    </row>
    <row r="252" spans="1:22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5">
        <f t="shared" si="18"/>
        <v>41401.565868055557</v>
      </c>
      <c r="L252" s="15">
        <f t="shared" si="19"/>
        <v>41431.565868055557</v>
      </c>
      <c r="M252" s="13" t="str">
        <f t="shared" si="20"/>
        <v>May</v>
      </c>
      <c r="N252" s="11">
        <f t="shared" si="21"/>
        <v>2013</v>
      </c>
      <c r="O252" t="b">
        <v>1</v>
      </c>
      <c r="P252">
        <v>437</v>
      </c>
      <c r="Q252" t="b">
        <v>1</v>
      </c>
      <c r="R252" t="s">
        <v>8269</v>
      </c>
      <c r="S252" s="7">
        <f>E252/D252</f>
        <v>1.0558333333333334</v>
      </c>
      <c r="T252" s="8">
        <f>E252/P252</f>
        <v>72.482837528604122</v>
      </c>
      <c r="U252" t="str">
        <f t="shared" si="22"/>
        <v>film &amp; video</v>
      </c>
      <c r="V252" t="str">
        <f t="shared" si="23"/>
        <v>documentary</v>
      </c>
    </row>
    <row r="253" spans="1:22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5">
        <f t="shared" si="18"/>
        <v>41013.787569444445</v>
      </c>
      <c r="L253" s="15">
        <f t="shared" si="19"/>
        <v>41045.791666666664</v>
      </c>
      <c r="M253" s="13" t="str">
        <f t="shared" si="20"/>
        <v>Apr</v>
      </c>
      <c r="N253" s="11">
        <f t="shared" si="21"/>
        <v>2012</v>
      </c>
      <c r="O253" t="b">
        <v>1</v>
      </c>
      <c r="P253">
        <v>77</v>
      </c>
      <c r="Q253" t="b">
        <v>1</v>
      </c>
      <c r="R253" t="s">
        <v>8269</v>
      </c>
      <c r="S253" s="7">
        <f>E253/D253</f>
        <v>1.2557142857142858</v>
      </c>
      <c r="T253" s="8">
        <f>E253/P253</f>
        <v>57.077922077922075</v>
      </c>
      <c r="U253" t="str">
        <f t="shared" si="22"/>
        <v>film &amp; video</v>
      </c>
      <c r="V253" t="str">
        <f t="shared" si="23"/>
        <v>documentary</v>
      </c>
    </row>
    <row r="254" spans="1:22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5">
        <f t="shared" si="18"/>
        <v>40266.662708333337</v>
      </c>
      <c r="L254" s="15">
        <f t="shared" si="19"/>
        <v>40330.165972222225</v>
      </c>
      <c r="M254" s="13" t="str">
        <f t="shared" si="20"/>
        <v>Mar</v>
      </c>
      <c r="N254" s="11">
        <f t="shared" si="21"/>
        <v>2010</v>
      </c>
      <c r="O254" t="b">
        <v>1</v>
      </c>
      <c r="P254">
        <v>108</v>
      </c>
      <c r="Q254" t="b">
        <v>1</v>
      </c>
      <c r="R254" t="s">
        <v>8269</v>
      </c>
      <c r="S254" s="7">
        <f>E254/D254</f>
        <v>1.8455999999999999</v>
      </c>
      <c r="T254" s="8">
        <f>E254/P254</f>
        <v>85.444444444444443</v>
      </c>
      <c r="U254" t="str">
        <f t="shared" si="22"/>
        <v>film &amp; video</v>
      </c>
      <c r="V254" t="str">
        <f t="shared" si="23"/>
        <v>documentary</v>
      </c>
    </row>
    <row r="255" spans="1:22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5">
        <f t="shared" si="18"/>
        <v>40924.650868055556</v>
      </c>
      <c r="L255" s="15">
        <f t="shared" si="19"/>
        <v>40954.650868055556</v>
      </c>
      <c r="M255" s="13" t="str">
        <f t="shared" si="20"/>
        <v>Jan</v>
      </c>
      <c r="N255" s="11">
        <f t="shared" si="21"/>
        <v>2012</v>
      </c>
      <c r="O255" t="b">
        <v>1</v>
      </c>
      <c r="P255">
        <v>7</v>
      </c>
      <c r="Q255" t="b">
        <v>1</v>
      </c>
      <c r="R255" t="s">
        <v>8269</v>
      </c>
      <c r="S255" s="7">
        <f>E255/D255</f>
        <v>1.0073333333333334</v>
      </c>
      <c r="T255" s="8">
        <f>E255/P255</f>
        <v>215.85714285714286</v>
      </c>
      <c r="U255" t="str">
        <f t="shared" si="22"/>
        <v>film &amp; video</v>
      </c>
      <c r="V255" t="str">
        <f t="shared" si="23"/>
        <v>documentary</v>
      </c>
    </row>
    <row r="256" spans="1:22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5">
        <f t="shared" si="18"/>
        <v>42263.952662037031</v>
      </c>
      <c r="L256" s="15">
        <f t="shared" si="19"/>
        <v>42294.083333333328</v>
      </c>
      <c r="M256" s="13" t="str">
        <f t="shared" si="20"/>
        <v>Sep</v>
      </c>
      <c r="N256" s="11">
        <f t="shared" si="21"/>
        <v>2015</v>
      </c>
      <c r="O256" t="b">
        <v>1</v>
      </c>
      <c r="P256">
        <v>314</v>
      </c>
      <c r="Q256" t="b">
        <v>1</v>
      </c>
      <c r="R256" t="s">
        <v>8269</v>
      </c>
      <c r="S256" s="7">
        <f>E256/D256</f>
        <v>1.1694724999999999</v>
      </c>
      <c r="T256" s="8">
        <f>E256/P256</f>
        <v>89.38643312101911</v>
      </c>
      <c r="U256" t="str">
        <f t="shared" si="22"/>
        <v>film &amp; video</v>
      </c>
      <c r="V256" t="str">
        <f t="shared" si="23"/>
        <v>documentary</v>
      </c>
    </row>
    <row r="257" spans="1:22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5">
        <f t="shared" si="18"/>
        <v>40588.526412037041</v>
      </c>
      <c r="L257" s="15">
        <f t="shared" si="19"/>
        <v>40618.48474537037</v>
      </c>
      <c r="M257" s="13" t="str">
        <f t="shared" si="20"/>
        <v>Feb</v>
      </c>
      <c r="N257" s="11">
        <f t="shared" si="21"/>
        <v>2011</v>
      </c>
      <c r="O257" t="b">
        <v>1</v>
      </c>
      <c r="P257">
        <v>188</v>
      </c>
      <c r="Q257" t="b">
        <v>1</v>
      </c>
      <c r="R257" t="s">
        <v>8269</v>
      </c>
      <c r="S257" s="7">
        <f>E257/D257</f>
        <v>1.0673325</v>
      </c>
      <c r="T257" s="8">
        <f>E257/P257</f>
        <v>45.418404255319146</v>
      </c>
      <c r="U257" t="str">
        <f t="shared" si="22"/>
        <v>film &amp; video</v>
      </c>
      <c r="V257" t="str">
        <f t="shared" si="23"/>
        <v>documentary</v>
      </c>
    </row>
    <row r="258" spans="1:22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5">
        <f t="shared" si="18"/>
        <v>41319.769293981481</v>
      </c>
      <c r="L258" s="15">
        <f t="shared" si="19"/>
        <v>41349.769293981481</v>
      </c>
      <c r="M258" s="13" t="str">
        <f t="shared" si="20"/>
        <v>Feb</v>
      </c>
      <c r="N258" s="11">
        <f t="shared" si="21"/>
        <v>2013</v>
      </c>
      <c r="O258" t="b">
        <v>1</v>
      </c>
      <c r="P258">
        <v>275</v>
      </c>
      <c r="Q258" t="b">
        <v>1</v>
      </c>
      <c r="R258" t="s">
        <v>8269</v>
      </c>
      <c r="S258" s="7">
        <f>E258/D258</f>
        <v>1.391</v>
      </c>
      <c r="T258" s="8">
        <f>E258/P258</f>
        <v>65.756363636363631</v>
      </c>
      <c r="U258" t="str">
        <f t="shared" si="22"/>
        <v>film &amp; video</v>
      </c>
      <c r="V258" t="str">
        <f t="shared" si="23"/>
        <v>documentary</v>
      </c>
    </row>
    <row r="259" spans="1:22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5">
        <f t="shared" ref="K259:K322" si="24">(((J259/60)/60)/24+DATE(1970,1,1))</f>
        <v>42479.626875000002</v>
      </c>
      <c r="L259" s="15">
        <f t="shared" ref="L259:L322" si="25">(((I259/60)/60)/24+DATE(1970,1,1))</f>
        <v>42509.626875000002</v>
      </c>
      <c r="M259" s="13" t="str">
        <f t="shared" ref="M259:M322" si="26">TEXT(K259,"mmm")</f>
        <v>Apr</v>
      </c>
      <c r="N259" s="11">
        <f t="shared" ref="N259:N322" si="27">YEAR(K259)</f>
        <v>2016</v>
      </c>
      <c r="O259" t="b">
        <v>1</v>
      </c>
      <c r="P259">
        <v>560</v>
      </c>
      <c r="Q259" t="b">
        <v>1</v>
      </c>
      <c r="R259" t="s">
        <v>8269</v>
      </c>
      <c r="S259" s="7">
        <f>E259/D259</f>
        <v>1.0672648571428571</v>
      </c>
      <c r="T259" s="8">
        <f>E259/P259</f>
        <v>66.70405357142856</v>
      </c>
      <c r="U259" t="str">
        <f t="shared" ref="U259:U322" si="28">LEFT(R259,(FIND("/",R259,1)-1))</f>
        <v>film &amp; video</v>
      </c>
      <c r="V259" t="str">
        <f t="shared" ref="V259:V322" si="29">MID(R259,FIND("/",R259)+1,256)</f>
        <v>documentary</v>
      </c>
    </row>
    <row r="260" spans="1:22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5">
        <f t="shared" si="24"/>
        <v>40682.051689814813</v>
      </c>
      <c r="L260" s="15">
        <f t="shared" si="25"/>
        <v>40712.051689814813</v>
      </c>
      <c r="M260" s="13" t="str">
        <f t="shared" si="26"/>
        <v>May</v>
      </c>
      <c r="N260" s="11">
        <f t="shared" si="27"/>
        <v>2011</v>
      </c>
      <c r="O260" t="b">
        <v>1</v>
      </c>
      <c r="P260">
        <v>688</v>
      </c>
      <c r="Q260" t="b">
        <v>1</v>
      </c>
      <c r="R260" t="s">
        <v>8269</v>
      </c>
      <c r="S260" s="7">
        <f>E260/D260</f>
        <v>1.9114</v>
      </c>
      <c r="T260" s="8">
        <f>E260/P260</f>
        <v>83.345930232558146</v>
      </c>
      <c r="U260" t="str">
        <f t="shared" si="28"/>
        <v>film &amp; video</v>
      </c>
      <c r="V260" t="str">
        <f t="shared" si="29"/>
        <v>documentary</v>
      </c>
    </row>
    <row r="261" spans="1:22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5">
        <f t="shared" si="24"/>
        <v>42072.738067129627</v>
      </c>
      <c r="L261" s="15">
        <f t="shared" si="25"/>
        <v>42102.738067129627</v>
      </c>
      <c r="M261" s="13" t="str">
        <f t="shared" si="26"/>
        <v>Mar</v>
      </c>
      <c r="N261" s="11">
        <f t="shared" si="27"/>
        <v>2015</v>
      </c>
      <c r="O261" t="b">
        <v>1</v>
      </c>
      <c r="P261">
        <v>942</v>
      </c>
      <c r="Q261" t="b">
        <v>1</v>
      </c>
      <c r="R261" t="s">
        <v>8269</v>
      </c>
      <c r="S261" s="7">
        <f>E261/D261</f>
        <v>1.3193789333333332</v>
      </c>
      <c r="T261" s="8">
        <f>E261/P261</f>
        <v>105.04609341825902</v>
      </c>
      <c r="U261" t="str">
        <f t="shared" si="28"/>
        <v>film &amp; video</v>
      </c>
      <c r="V261" t="str">
        <f t="shared" si="29"/>
        <v>documentary</v>
      </c>
    </row>
    <row r="262" spans="1:22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5">
        <f t="shared" si="24"/>
        <v>40330.755543981482</v>
      </c>
      <c r="L262" s="15">
        <f t="shared" si="25"/>
        <v>40376.415972222225</v>
      </c>
      <c r="M262" s="13" t="str">
        <f t="shared" si="26"/>
        <v>Jun</v>
      </c>
      <c r="N262" s="11">
        <f t="shared" si="27"/>
        <v>2010</v>
      </c>
      <c r="O262" t="b">
        <v>1</v>
      </c>
      <c r="P262">
        <v>88</v>
      </c>
      <c r="Q262" t="b">
        <v>1</v>
      </c>
      <c r="R262" t="s">
        <v>8269</v>
      </c>
      <c r="S262" s="7">
        <f>E262/D262</f>
        <v>1.0640000000000001</v>
      </c>
      <c r="T262" s="8">
        <f>E262/P262</f>
        <v>120.90909090909091</v>
      </c>
      <c r="U262" t="str">
        <f t="shared" si="28"/>
        <v>film &amp; video</v>
      </c>
      <c r="V262" t="str">
        <f t="shared" si="29"/>
        <v>documentary</v>
      </c>
    </row>
    <row r="263" spans="1:22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5">
        <f t="shared" si="24"/>
        <v>41017.885462962964</v>
      </c>
      <c r="L263" s="15">
        <f t="shared" si="25"/>
        <v>41067.621527777781</v>
      </c>
      <c r="M263" s="13" t="str">
        <f t="shared" si="26"/>
        <v>Apr</v>
      </c>
      <c r="N263" s="11">
        <f t="shared" si="27"/>
        <v>2012</v>
      </c>
      <c r="O263" t="b">
        <v>1</v>
      </c>
      <c r="P263">
        <v>220</v>
      </c>
      <c r="Q263" t="b">
        <v>1</v>
      </c>
      <c r="R263" t="s">
        <v>8269</v>
      </c>
      <c r="S263" s="7">
        <f>E263/D263</f>
        <v>1.0740000000000001</v>
      </c>
      <c r="T263" s="8">
        <f>E263/P263</f>
        <v>97.63636363636364</v>
      </c>
      <c r="U263" t="str">
        <f t="shared" si="28"/>
        <v>film &amp; video</v>
      </c>
      <c r="V263" t="str">
        <f t="shared" si="29"/>
        <v>documentary</v>
      </c>
    </row>
    <row r="264" spans="1:22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5">
        <f t="shared" si="24"/>
        <v>40555.24800925926</v>
      </c>
      <c r="L264" s="15">
        <f t="shared" si="25"/>
        <v>40600.24800925926</v>
      </c>
      <c r="M264" s="13" t="str">
        <f t="shared" si="26"/>
        <v>Jan</v>
      </c>
      <c r="N264" s="11">
        <f t="shared" si="27"/>
        <v>2011</v>
      </c>
      <c r="O264" t="b">
        <v>1</v>
      </c>
      <c r="P264">
        <v>145</v>
      </c>
      <c r="Q264" t="b">
        <v>1</v>
      </c>
      <c r="R264" t="s">
        <v>8269</v>
      </c>
      <c r="S264" s="7">
        <f>E264/D264</f>
        <v>2.4</v>
      </c>
      <c r="T264" s="8">
        <f>E264/P264</f>
        <v>41.379310344827587</v>
      </c>
      <c r="U264" t="str">
        <f t="shared" si="28"/>
        <v>film &amp; video</v>
      </c>
      <c r="V264" t="str">
        <f t="shared" si="29"/>
        <v>documentary</v>
      </c>
    </row>
    <row r="265" spans="1:22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5">
        <f t="shared" si="24"/>
        <v>41149.954791666663</v>
      </c>
      <c r="L265" s="15">
        <f t="shared" si="25"/>
        <v>41179.954791666663</v>
      </c>
      <c r="M265" s="13" t="str">
        <f t="shared" si="26"/>
        <v>Aug</v>
      </c>
      <c r="N265" s="11">
        <f t="shared" si="27"/>
        <v>2012</v>
      </c>
      <c r="O265" t="b">
        <v>1</v>
      </c>
      <c r="P265">
        <v>963</v>
      </c>
      <c r="Q265" t="b">
        <v>1</v>
      </c>
      <c r="R265" t="s">
        <v>8269</v>
      </c>
      <c r="S265" s="7">
        <f>E265/D265</f>
        <v>1.1808107999999999</v>
      </c>
      <c r="T265" s="8">
        <f>E265/P265</f>
        <v>30.654485981308412</v>
      </c>
      <c r="U265" t="str">
        <f t="shared" si="28"/>
        <v>film &amp; video</v>
      </c>
      <c r="V265" t="str">
        <f t="shared" si="29"/>
        <v>documentary</v>
      </c>
    </row>
    <row r="266" spans="1:22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5">
        <f t="shared" si="24"/>
        <v>41010.620312500003</v>
      </c>
      <c r="L266" s="15">
        <f t="shared" si="25"/>
        <v>41040.620312500003</v>
      </c>
      <c r="M266" s="13" t="str">
        <f t="shared" si="26"/>
        <v>Apr</v>
      </c>
      <c r="N266" s="11">
        <f t="shared" si="27"/>
        <v>2012</v>
      </c>
      <c r="O266" t="b">
        <v>1</v>
      </c>
      <c r="P266">
        <v>91</v>
      </c>
      <c r="Q266" t="b">
        <v>1</v>
      </c>
      <c r="R266" t="s">
        <v>8269</v>
      </c>
      <c r="S266" s="7">
        <f>E266/D266</f>
        <v>1.1819999999999999</v>
      </c>
      <c r="T266" s="8">
        <f>E266/P266</f>
        <v>64.945054945054949</v>
      </c>
      <c r="U266" t="str">
        <f t="shared" si="28"/>
        <v>film &amp; video</v>
      </c>
      <c r="V266" t="str">
        <f t="shared" si="29"/>
        <v>documentary</v>
      </c>
    </row>
    <row r="267" spans="1:22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5">
        <f t="shared" si="24"/>
        <v>40267.245717592588</v>
      </c>
      <c r="L267" s="15">
        <f t="shared" si="25"/>
        <v>40308.844444444447</v>
      </c>
      <c r="M267" s="13" t="str">
        <f t="shared" si="26"/>
        <v>Mar</v>
      </c>
      <c r="N267" s="11">
        <f t="shared" si="27"/>
        <v>2010</v>
      </c>
      <c r="O267" t="b">
        <v>1</v>
      </c>
      <c r="P267">
        <v>58</v>
      </c>
      <c r="Q267" t="b">
        <v>1</v>
      </c>
      <c r="R267" t="s">
        <v>8269</v>
      </c>
      <c r="S267" s="7">
        <f>E267/D267</f>
        <v>1.111</v>
      </c>
      <c r="T267" s="8">
        <f>E267/P267</f>
        <v>95.775862068965523</v>
      </c>
      <c r="U267" t="str">
        <f t="shared" si="28"/>
        <v>film &amp; video</v>
      </c>
      <c r="V267" t="str">
        <f t="shared" si="29"/>
        <v>documentary</v>
      </c>
    </row>
    <row r="268" spans="1:22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5">
        <f t="shared" si="24"/>
        <v>40205.174849537041</v>
      </c>
      <c r="L268" s="15">
        <f t="shared" si="25"/>
        <v>40291.160416666666</v>
      </c>
      <c r="M268" s="13" t="str">
        <f t="shared" si="26"/>
        <v>Jan</v>
      </c>
      <c r="N268" s="11">
        <f t="shared" si="27"/>
        <v>2010</v>
      </c>
      <c r="O268" t="b">
        <v>1</v>
      </c>
      <c r="P268">
        <v>36</v>
      </c>
      <c r="Q268" t="b">
        <v>1</v>
      </c>
      <c r="R268" t="s">
        <v>8269</v>
      </c>
      <c r="S268" s="7">
        <f>E268/D268</f>
        <v>1.4550000000000001</v>
      </c>
      <c r="T268" s="8">
        <f>E268/P268</f>
        <v>40.416666666666664</v>
      </c>
      <c r="U268" t="str">
        <f t="shared" si="28"/>
        <v>film &amp; video</v>
      </c>
      <c r="V268" t="str">
        <f t="shared" si="29"/>
        <v>documentary</v>
      </c>
    </row>
    <row r="269" spans="1:22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5">
        <f t="shared" si="24"/>
        <v>41785.452534722222</v>
      </c>
      <c r="L269" s="15">
        <f t="shared" si="25"/>
        <v>41815.452534722222</v>
      </c>
      <c r="M269" s="13" t="str">
        <f t="shared" si="26"/>
        <v>May</v>
      </c>
      <c r="N269" s="11">
        <f t="shared" si="27"/>
        <v>2014</v>
      </c>
      <c r="O269" t="b">
        <v>1</v>
      </c>
      <c r="P269">
        <v>165</v>
      </c>
      <c r="Q269" t="b">
        <v>1</v>
      </c>
      <c r="R269" t="s">
        <v>8269</v>
      </c>
      <c r="S269" s="7">
        <f>E269/D269</f>
        <v>1.3162883248730965</v>
      </c>
      <c r="T269" s="8">
        <f>E269/P269</f>
        <v>78.578424242424248</v>
      </c>
      <c r="U269" t="str">
        <f t="shared" si="28"/>
        <v>film &amp; video</v>
      </c>
      <c r="V269" t="str">
        <f t="shared" si="29"/>
        <v>documentary</v>
      </c>
    </row>
    <row r="270" spans="1:22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5">
        <f t="shared" si="24"/>
        <v>40809.15252314815</v>
      </c>
      <c r="L270" s="15">
        <f t="shared" si="25"/>
        <v>40854.194189814814</v>
      </c>
      <c r="M270" s="13" t="str">
        <f t="shared" si="26"/>
        <v>Sep</v>
      </c>
      <c r="N270" s="11">
        <f t="shared" si="27"/>
        <v>2011</v>
      </c>
      <c r="O270" t="b">
        <v>1</v>
      </c>
      <c r="P270">
        <v>111</v>
      </c>
      <c r="Q270" t="b">
        <v>1</v>
      </c>
      <c r="R270" t="s">
        <v>8269</v>
      </c>
      <c r="S270" s="7">
        <f>E270/D270</f>
        <v>1.1140000000000001</v>
      </c>
      <c r="T270" s="8">
        <f>E270/P270</f>
        <v>50.18018018018018</v>
      </c>
      <c r="U270" t="str">
        <f t="shared" si="28"/>
        <v>film &amp; video</v>
      </c>
      <c r="V270" t="str">
        <f t="shared" si="29"/>
        <v>documentary</v>
      </c>
    </row>
    <row r="271" spans="1:22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5">
        <f t="shared" si="24"/>
        <v>42758.197013888886</v>
      </c>
      <c r="L271" s="15">
        <f t="shared" si="25"/>
        <v>42788.197013888886</v>
      </c>
      <c r="M271" s="13" t="str">
        <f t="shared" si="26"/>
        <v>Jan</v>
      </c>
      <c r="N271" s="11">
        <f t="shared" si="27"/>
        <v>2017</v>
      </c>
      <c r="O271" t="b">
        <v>1</v>
      </c>
      <c r="P271">
        <v>1596</v>
      </c>
      <c r="Q271" t="b">
        <v>1</v>
      </c>
      <c r="R271" t="s">
        <v>8269</v>
      </c>
      <c r="S271" s="7">
        <f>E271/D271</f>
        <v>1.4723377</v>
      </c>
      <c r="T271" s="8">
        <f>E271/P271</f>
        <v>92.251735588972423</v>
      </c>
      <c r="U271" t="str">
        <f t="shared" si="28"/>
        <v>film &amp; video</v>
      </c>
      <c r="V271" t="str">
        <f t="shared" si="29"/>
        <v>documentary</v>
      </c>
    </row>
    <row r="272" spans="1:22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5">
        <f t="shared" si="24"/>
        <v>40637.866550925923</v>
      </c>
      <c r="L272" s="15">
        <f t="shared" si="25"/>
        <v>40688.166666666664</v>
      </c>
      <c r="M272" s="13" t="str">
        <f t="shared" si="26"/>
        <v>Apr</v>
      </c>
      <c r="N272" s="11">
        <f t="shared" si="27"/>
        <v>2011</v>
      </c>
      <c r="O272" t="b">
        <v>1</v>
      </c>
      <c r="P272">
        <v>61</v>
      </c>
      <c r="Q272" t="b">
        <v>1</v>
      </c>
      <c r="R272" t="s">
        <v>8269</v>
      </c>
      <c r="S272" s="7">
        <f>E272/D272</f>
        <v>1.5260869565217392</v>
      </c>
      <c r="T272" s="8">
        <f>E272/P272</f>
        <v>57.540983606557376</v>
      </c>
      <c r="U272" t="str">
        <f t="shared" si="28"/>
        <v>film &amp; video</v>
      </c>
      <c r="V272" t="str">
        <f t="shared" si="29"/>
        <v>documentary</v>
      </c>
    </row>
    <row r="273" spans="1:22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5">
        <f t="shared" si="24"/>
        <v>41612.10024305556</v>
      </c>
      <c r="L273" s="15">
        <f t="shared" si="25"/>
        <v>41641.333333333336</v>
      </c>
      <c r="M273" s="13" t="str">
        <f t="shared" si="26"/>
        <v>Dec</v>
      </c>
      <c r="N273" s="11">
        <f t="shared" si="27"/>
        <v>2013</v>
      </c>
      <c r="O273" t="b">
        <v>1</v>
      </c>
      <c r="P273">
        <v>287</v>
      </c>
      <c r="Q273" t="b">
        <v>1</v>
      </c>
      <c r="R273" t="s">
        <v>8269</v>
      </c>
      <c r="S273" s="7">
        <f>E273/D273</f>
        <v>1.0468</v>
      </c>
      <c r="T273" s="8">
        <f>E273/P273</f>
        <v>109.42160278745645</v>
      </c>
      <c r="U273" t="str">
        <f t="shared" si="28"/>
        <v>film &amp; video</v>
      </c>
      <c r="V273" t="str">
        <f t="shared" si="29"/>
        <v>documentary</v>
      </c>
    </row>
    <row r="274" spans="1:22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5">
        <f t="shared" si="24"/>
        <v>40235.900358796294</v>
      </c>
      <c r="L274" s="15">
        <f t="shared" si="25"/>
        <v>40296.78402777778</v>
      </c>
      <c r="M274" s="13" t="str">
        <f t="shared" si="26"/>
        <v>Feb</v>
      </c>
      <c r="N274" s="11">
        <f t="shared" si="27"/>
        <v>2010</v>
      </c>
      <c r="O274" t="b">
        <v>1</v>
      </c>
      <c r="P274">
        <v>65</v>
      </c>
      <c r="Q274" t="b">
        <v>1</v>
      </c>
      <c r="R274" t="s">
        <v>8269</v>
      </c>
      <c r="S274" s="7">
        <f>E274/D274</f>
        <v>1.7743366666666667</v>
      </c>
      <c r="T274" s="8">
        <f>E274/P274</f>
        <v>81.892461538461546</v>
      </c>
      <c r="U274" t="str">
        <f t="shared" si="28"/>
        <v>film &amp; video</v>
      </c>
      <c r="V274" t="str">
        <f t="shared" si="29"/>
        <v>documentary</v>
      </c>
    </row>
    <row r="275" spans="1:22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5">
        <f t="shared" si="24"/>
        <v>40697.498449074075</v>
      </c>
      <c r="L275" s="15">
        <f t="shared" si="25"/>
        <v>40727.498449074075</v>
      </c>
      <c r="M275" s="13" t="str">
        <f t="shared" si="26"/>
        <v>Jun</v>
      </c>
      <c r="N275" s="11">
        <f t="shared" si="27"/>
        <v>2011</v>
      </c>
      <c r="O275" t="b">
        <v>1</v>
      </c>
      <c r="P275">
        <v>118</v>
      </c>
      <c r="Q275" t="b">
        <v>1</v>
      </c>
      <c r="R275" t="s">
        <v>8269</v>
      </c>
      <c r="S275" s="7">
        <f>E275/D275</f>
        <v>1.077758</v>
      </c>
      <c r="T275" s="8">
        <f>E275/P275</f>
        <v>45.667711864406776</v>
      </c>
      <c r="U275" t="str">
        <f t="shared" si="28"/>
        <v>film &amp; video</v>
      </c>
      <c r="V275" t="str">
        <f t="shared" si="29"/>
        <v>documentary</v>
      </c>
    </row>
    <row r="276" spans="1:22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5">
        <f t="shared" si="24"/>
        <v>40969.912372685183</v>
      </c>
      <c r="L276" s="15">
        <f t="shared" si="25"/>
        <v>41004.290972222225</v>
      </c>
      <c r="M276" s="13" t="str">
        <f t="shared" si="26"/>
        <v>Mar</v>
      </c>
      <c r="N276" s="11">
        <f t="shared" si="27"/>
        <v>2012</v>
      </c>
      <c r="O276" t="b">
        <v>1</v>
      </c>
      <c r="P276">
        <v>113</v>
      </c>
      <c r="Q276" t="b">
        <v>1</v>
      </c>
      <c r="R276" t="s">
        <v>8269</v>
      </c>
      <c r="S276" s="7">
        <f>E276/D276</f>
        <v>1.56</v>
      </c>
      <c r="T276" s="8">
        <f>E276/P276</f>
        <v>55.221238938053098</v>
      </c>
      <c r="U276" t="str">
        <f t="shared" si="28"/>
        <v>film &amp; video</v>
      </c>
      <c r="V276" t="str">
        <f t="shared" si="29"/>
        <v>documentary</v>
      </c>
    </row>
    <row r="277" spans="1:22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5">
        <f t="shared" si="24"/>
        <v>41193.032013888893</v>
      </c>
      <c r="L277" s="15">
        <f t="shared" si="25"/>
        <v>41223.073680555557</v>
      </c>
      <c r="M277" s="13" t="str">
        <f t="shared" si="26"/>
        <v>Oct</v>
      </c>
      <c r="N277" s="11">
        <f t="shared" si="27"/>
        <v>2012</v>
      </c>
      <c r="O277" t="b">
        <v>1</v>
      </c>
      <c r="P277">
        <v>332</v>
      </c>
      <c r="Q277" t="b">
        <v>1</v>
      </c>
      <c r="R277" t="s">
        <v>8269</v>
      </c>
      <c r="S277" s="7">
        <f>E277/D277</f>
        <v>1.08395</v>
      </c>
      <c r="T277" s="8">
        <f>E277/P277</f>
        <v>65.298192771084331</v>
      </c>
      <c r="U277" t="str">
        <f t="shared" si="28"/>
        <v>film &amp; video</v>
      </c>
      <c r="V277" t="str">
        <f t="shared" si="29"/>
        <v>documentary</v>
      </c>
    </row>
    <row r="278" spans="1:22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5">
        <f t="shared" si="24"/>
        <v>40967.081874999996</v>
      </c>
      <c r="L278" s="15">
        <f t="shared" si="25"/>
        <v>41027.040208333332</v>
      </c>
      <c r="M278" s="13" t="str">
        <f t="shared" si="26"/>
        <v>Feb</v>
      </c>
      <c r="N278" s="11">
        <f t="shared" si="27"/>
        <v>2012</v>
      </c>
      <c r="O278" t="b">
        <v>1</v>
      </c>
      <c r="P278">
        <v>62</v>
      </c>
      <c r="Q278" t="b">
        <v>1</v>
      </c>
      <c r="R278" t="s">
        <v>8269</v>
      </c>
      <c r="S278" s="7">
        <f>E278/D278</f>
        <v>1.476</v>
      </c>
      <c r="T278" s="8">
        <f>E278/P278</f>
        <v>95.225806451612897</v>
      </c>
      <c r="U278" t="str">
        <f t="shared" si="28"/>
        <v>film &amp; video</v>
      </c>
      <c r="V278" t="str">
        <f t="shared" si="29"/>
        <v>documentary</v>
      </c>
    </row>
    <row r="279" spans="1:22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5">
        <f t="shared" si="24"/>
        <v>42117.891423611116</v>
      </c>
      <c r="L279" s="15">
        <f t="shared" si="25"/>
        <v>42147.891423611116</v>
      </c>
      <c r="M279" s="13" t="str">
        <f t="shared" si="26"/>
        <v>Apr</v>
      </c>
      <c r="N279" s="11">
        <f t="shared" si="27"/>
        <v>2015</v>
      </c>
      <c r="O279" t="b">
        <v>1</v>
      </c>
      <c r="P279">
        <v>951</v>
      </c>
      <c r="Q279" t="b">
        <v>1</v>
      </c>
      <c r="R279" t="s">
        <v>8269</v>
      </c>
      <c r="S279" s="7">
        <f>E279/D279</f>
        <v>1.1038153846153846</v>
      </c>
      <c r="T279" s="8">
        <f>E279/P279</f>
        <v>75.444794952681391</v>
      </c>
      <c r="U279" t="str">
        <f t="shared" si="28"/>
        <v>film &amp; video</v>
      </c>
      <c r="V279" t="str">
        <f t="shared" si="29"/>
        <v>documentary</v>
      </c>
    </row>
    <row r="280" spans="1:22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5">
        <f t="shared" si="24"/>
        <v>41164.040960648148</v>
      </c>
      <c r="L280" s="15">
        <f t="shared" si="25"/>
        <v>41194.040960648148</v>
      </c>
      <c r="M280" s="13" t="str">
        <f t="shared" si="26"/>
        <v>Sep</v>
      </c>
      <c r="N280" s="11">
        <f t="shared" si="27"/>
        <v>2012</v>
      </c>
      <c r="O280" t="b">
        <v>1</v>
      </c>
      <c r="P280">
        <v>415</v>
      </c>
      <c r="Q280" t="b">
        <v>1</v>
      </c>
      <c r="R280" t="s">
        <v>8269</v>
      </c>
      <c r="S280" s="7">
        <f>E280/D280</f>
        <v>1.5034814814814814</v>
      </c>
      <c r="T280" s="8">
        <f>E280/P280</f>
        <v>97.816867469879512</v>
      </c>
      <c r="U280" t="str">
        <f t="shared" si="28"/>
        <v>film &amp; video</v>
      </c>
      <c r="V280" t="str">
        <f t="shared" si="29"/>
        <v>documentary</v>
      </c>
    </row>
    <row r="281" spans="1:22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5">
        <f t="shared" si="24"/>
        <v>42759.244166666671</v>
      </c>
      <c r="L281" s="15">
        <f t="shared" si="25"/>
        <v>42793.084027777775</v>
      </c>
      <c r="M281" s="13" t="str">
        <f t="shared" si="26"/>
        <v>Jan</v>
      </c>
      <c r="N281" s="11">
        <f t="shared" si="27"/>
        <v>2017</v>
      </c>
      <c r="O281" t="b">
        <v>1</v>
      </c>
      <c r="P281">
        <v>305</v>
      </c>
      <c r="Q281" t="b">
        <v>1</v>
      </c>
      <c r="R281" t="s">
        <v>8269</v>
      </c>
      <c r="S281" s="7">
        <f>E281/D281</f>
        <v>1.5731829411764706</v>
      </c>
      <c r="T281" s="8">
        <f>E281/P281</f>
        <v>87.685606557377056</v>
      </c>
      <c r="U281" t="str">
        <f t="shared" si="28"/>
        <v>film &amp; video</v>
      </c>
      <c r="V281" t="str">
        <f t="shared" si="29"/>
        <v>documentary</v>
      </c>
    </row>
    <row r="282" spans="1:22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5">
        <f t="shared" si="24"/>
        <v>41744.590682870366</v>
      </c>
      <c r="L282" s="15">
        <f t="shared" si="25"/>
        <v>41789.590682870366</v>
      </c>
      <c r="M282" s="13" t="str">
        <f t="shared" si="26"/>
        <v>Apr</v>
      </c>
      <c r="N282" s="11">
        <f t="shared" si="27"/>
        <v>2014</v>
      </c>
      <c r="O282" t="b">
        <v>1</v>
      </c>
      <c r="P282">
        <v>2139</v>
      </c>
      <c r="Q282" t="b">
        <v>1</v>
      </c>
      <c r="R282" t="s">
        <v>8269</v>
      </c>
      <c r="S282" s="7">
        <f>E282/D282</f>
        <v>1.5614399999999999</v>
      </c>
      <c r="T282" s="8">
        <f>E282/P282</f>
        <v>54.748948106591868</v>
      </c>
      <c r="U282" t="str">
        <f t="shared" si="28"/>
        <v>film &amp; video</v>
      </c>
      <c r="V282" t="str">
        <f t="shared" si="29"/>
        <v>documentary</v>
      </c>
    </row>
    <row r="283" spans="1:22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5">
        <f t="shared" si="24"/>
        <v>39950.163344907407</v>
      </c>
      <c r="L283" s="15">
        <f t="shared" si="25"/>
        <v>40035.80972222222</v>
      </c>
      <c r="M283" s="13" t="str">
        <f t="shared" si="26"/>
        <v>May</v>
      </c>
      <c r="N283" s="11">
        <f t="shared" si="27"/>
        <v>2009</v>
      </c>
      <c r="O283" t="b">
        <v>1</v>
      </c>
      <c r="P283">
        <v>79</v>
      </c>
      <c r="Q283" t="b">
        <v>1</v>
      </c>
      <c r="R283" t="s">
        <v>8269</v>
      </c>
      <c r="S283" s="7">
        <f>E283/D283</f>
        <v>1.2058763636363636</v>
      </c>
      <c r="T283" s="8">
        <f>E283/P283</f>
        <v>83.953417721518989</v>
      </c>
      <c r="U283" t="str">
        <f t="shared" si="28"/>
        <v>film &amp; video</v>
      </c>
      <c r="V283" t="str">
        <f t="shared" si="29"/>
        <v>documentary</v>
      </c>
    </row>
    <row r="284" spans="1:22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5">
        <f t="shared" si="24"/>
        <v>40194.920046296298</v>
      </c>
      <c r="L284" s="15">
        <f t="shared" si="25"/>
        <v>40231.916666666664</v>
      </c>
      <c r="M284" s="13" t="str">
        <f t="shared" si="26"/>
        <v>Jan</v>
      </c>
      <c r="N284" s="11">
        <f t="shared" si="27"/>
        <v>2010</v>
      </c>
      <c r="O284" t="b">
        <v>1</v>
      </c>
      <c r="P284">
        <v>179</v>
      </c>
      <c r="Q284" t="b">
        <v>1</v>
      </c>
      <c r="R284" t="s">
        <v>8269</v>
      </c>
      <c r="S284" s="7">
        <f>E284/D284</f>
        <v>1.0118888888888888</v>
      </c>
      <c r="T284" s="8">
        <f>E284/P284</f>
        <v>254.38547486033519</v>
      </c>
      <c r="U284" t="str">
        <f t="shared" si="28"/>
        <v>film &amp; video</v>
      </c>
      <c r="V284" t="str">
        <f t="shared" si="29"/>
        <v>documentary</v>
      </c>
    </row>
    <row r="285" spans="1:22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5">
        <f t="shared" si="24"/>
        <v>40675.71</v>
      </c>
      <c r="L285" s="15">
        <f t="shared" si="25"/>
        <v>40695.207638888889</v>
      </c>
      <c r="M285" s="13" t="str">
        <f t="shared" si="26"/>
        <v>May</v>
      </c>
      <c r="N285" s="11">
        <f t="shared" si="27"/>
        <v>2011</v>
      </c>
      <c r="O285" t="b">
        <v>1</v>
      </c>
      <c r="P285">
        <v>202</v>
      </c>
      <c r="Q285" t="b">
        <v>1</v>
      </c>
      <c r="R285" t="s">
        <v>8269</v>
      </c>
      <c r="S285" s="7">
        <f>E285/D285</f>
        <v>1.142725</v>
      </c>
      <c r="T285" s="8">
        <f>E285/P285</f>
        <v>101.8269801980198</v>
      </c>
      <c r="U285" t="str">
        <f t="shared" si="28"/>
        <v>film &amp; video</v>
      </c>
      <c r="V285" t="str">
        <f t="shared" si="29"/>
        <v>documentary</v>
      </c>
    </row>
    <row r="286" spans="1:22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5">
        <f t="shared" si="24"/>
        <v>40904.738194444442</v>
      </c>
      <c r="L286" s="15">
        <f t="shared" si="25"/>
        <v>40929.738194444442</v>
      </c>
      <c r="M286" s="13" t="str">
        <f t="shared" si="26"/>
        <v>Dec</v>
      </c>
      <c r="N286" s="11">
        <f t="shared" si="27"/>
        <v>2011</v>
      </c>
      <c r="O286" t="b">
        <v>1</v>
      </c>
      <c r="P286">
        <v>760</v>
      </c>
      <c r="Q286" t="b">
        <v>1</v>
      </c>
      <c r="R286" t="s">
        <v>8269</v>
      </c>
      <c r="S286" s="7">
        <f>E286/D286</f>
        <v>1.0462615</v>
      </c>
      <c r="T286" s="8">
        <f>E286/P286</f>
        <v>55.066394736842106</v>
      </c>
      <c r="U286" t="str">
        <f t="shared" si="28"/>
        <v>film &amp; video</v>
      </c>
      <c r="V286" t="str">
        <f t="shared" si="29"/>
        <v>documentary</v>
      </c>
    </row>
    <row r="287" spans="1:22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5">
        <f t="shared" si="24"/>
        <v>41506.756111111114</v>
      </c>
      <c r="L287" s="15">
        <f t="shared" si="25"/>
        <v>41536.756111111114</v>
      </c>
      <c r="M287" s="13" t="str">
        <f t="shared" si="26"/>
        <v>Aug</v>
      </c>
      <c r="N287" s="11">
        <f t="shared" si="27"/>
        <v>2013</v>
      </c>
      <c r="O287" t="b">
        <v>1</v>
      </c>
      <c r="P287">
        <v>563</v>
      </c>
      <c r="Q287" t="b">
        <v>1</v>
      </c>
      <c r="R287" t="s">
        <v>8269</v>
      </c>
      <c r="S287" s="7">
        <f>E287/D287</f>
        <v>2.2882507142857142</v>
      </c>
      <c r="T287" s="8">
        <f>E287/P287</f>
        <v>56.901438721136763</v>
      </c>
      <c r="U287" t="str">
        <f t="shared" si="28"/>
        <v>film &amp; video</v>
      </c>
      <c r="V287" t="str">
        <f t="shared" si="29"/>
        <v>documentary</v>
      </c>
    </row>
    <row r="288" spans="1:22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5">
        <f t="shared" si="24"/>
        <v>41313.816249999996</v>
      </c>
      <c r="L288" s="15">
        <f t="shared" si="25"/>
        <v>41358.774583333332</v>
      </c>
      <c r="M288" s="13" t="str">
        <f t="shared" si="26"/>
        <v>Feb</v>
      </c>
      <c r="N288" s="11">
        <f t="shared" si="27"/>
        <v>2013</v>
      </c>
      <c r="O288" t="b">
        <v>1</v>
      </c>
      <c r="P288">
        <v>135</v>
      </c>
      <c r="Q288" t="b">
        <v>1</v>
      </c>
      <c r="R288" t="s">
        <v>8269</v>
      </c>
      <c r="S288" s="7">
        <f>E288/D288</f>
        <v>1.0915333333333332</v>
      </c>
      <c r="T288" s="8">
        <f>E288/P288</f>
        <v>121.28148148148148</v>
      </c>
      <c r="U288" t="str">
        <f t="shared" si="28"/>
        <v>film &amp; video</v>
      </c>
      <c r="V288" t="str">
        <f t="shared" si="29"/>
        <v>documentary</v>
      </c>
    </row>
    <row r="289" spans="1:22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5">
        <f t="shared" si="24"/>
        <v>41184.277986111112</v>
      </c>
      <c r="L289" s="15">
        <f t="shared" si="25"/>
        <v>41215.166666666664</v>
      </c>
      <c r="M289" s="13" t="str">
        <f t="shared" si="26"/>
        <v>Oct</v>
      </c>
      <c r="N289" s="11">
        <f t="shared" si="27"/>
        <v>2012</v>
      </c>
      <c r="O289" t="b">
        <v>1</v>
      </c>
      <c r="P289">
        <v>290</v>
      </c>
      <c r="Q289" t="b">
        <v>1</v>
      </c>
      <c r="R289" t="s">
        <v>8269</v>
      </c>
      <c r="S289" s="7">
        <f>E289/D289</f>
        <v>1.7629999999999999</v>
      </c>
      <c r="T289" s="8">
        <f>E289/P289</f>
        <v>91.189655172413794</v>
      </c>
      <c r="U289" t="str">
        <f t="shared" si="28"/>
        <v>film &amp; video</v>
      </c>
      <c r="V289" t="str">
        <f t="shared" si="29"/>
        <v>documentary</v>
      </c>
    </row>
    <row r="290" spans="1:22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5">
        <f t="shared" si="24"/>
        <v>41051.168900462959</v>
      </c>
      <c r="L290" s="15">
        <f t="shared" si="25"/>
        <v>41086.168900462959</v>
      </c>
      <c r="M290" s="13" t="str">
        <f t="shared" si="26"/>
        <v>May</v>
      </c>
      <c r="N290" s="11">
        <f t="shared" si="27"/>
        <v>2012</v>
      </c>
      <c r="O290" t="b">
        <v>1</v>
      </c>
      <c r="P290">
        <v>447</v>
      </c>
      <c r="Q290" t="b">
        <v>1</v>
      </c>
      <c r="R290" t="s">
        <v>8269</v>
      </c>
      <c r="S290" s="7">
        <f>E290/D290</f>
        <v>1.0321061999999999</v>
      </c>
      <c r="T290" s="8">
        <f>E290/P290</f>
        <v>115.44812080536913</v>
      </c>
      <c r="U290" t="str">
        <f t="shared" si="28"/>
        <v>film &amp; video</v>
      </c>
      <c r="V290" t="str">
        <f t="shared" si="29"/>
        <v>documentary</v>
      </c>
    </row>
    <row r="291" spans="1:22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5">
        <f t="shared" si="24"/>
        <v>41550.456412037034</v>
      </c>
      <c r="L291" s="15">
        <f t="shared" si="25"/>
        <v>41580.456412037034</v>
      </c>
      <c r="M291" s="13" t="str">
        <f t="shared" si="26"/>
        <v>Oct</v>
      </c>
      <c r="N291" s="11">
        <f t="shared" si="27"/>
        <v>2013</v>
      </c>
      <c r="O291" t="b">
        <v>1</v>
      </c>
      <c r="P291">
        <v>232</v>
      </c>
      <c r="Q291" t="b">
        <v>1</v>
      </c>
      <c r="R291" t="s">
        <v>8269</v>
      </c>
      <c r="S291" s="7">
        <f>E291/D291</f>
        <v>1.0482</v>
      </c>
      <c r="T291" s="8">
        <f>E291/P291</f>
        <v>67.771551724137936</v>
      </c>
      <c r="U291" t="str">
        <f t="shared" si="28"/>
        <v>film &amp; video</v>
      </c>
      <c r="V291" t="str">
        <f t="shared" si="29"/>
        <v>documentary</v>
      </c>
    </row>
    <row r="292" spans="1:22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5">
        <f t="shared" si="24"/>
        <v>40526.36917824074</v>
      </c>
      <c r="L292" s="15">
        <f t="shared" si="25"/>
        <v>40576.332638888889</v>
      </c>
      <c r="M292" s="13" t="str">
        <f t="shared" si="26"/>
        <v>Dec</v>
      </c>
      <c r="N292" s="11">
        <f t="shared" si="27"/>
        <v>2010</v>
      </c>
      <c r="O292" t="b">
        <v>1</v>
      </c>
      <c r="P292">
        <v>168</v>
      </c>
      <c r="Q292" t="b">
        <v>1</v>
      </c>
      <c r="R292" t="s">
        <v>8269</v>
      </c>
      <c r="S292" s="7">
        <f>E292/D292</f>
        <v>1.0668444444444445</v>
      </c>
      <c r="T292" s="8">
        <f>E292/P292</f>
        <v>28.576190476190476</v>
      </c>
      <c r="U292" t="str">
        <f t="shared" si="28"/>
        <v>film &amp; video</v>
      </c>
      <c r="V292" t="str">
        <f t="shared" si="29"/>
        <v>documentary</v>
      </c>
    </row>
    <row r="293" spans="1:22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5">
        <f t="shared" si="24"/>
        <v>41376.769050925926</v>
      </c>
      <c r="L293" s="15">
        <f t="shared" si="25"/>
        <v>41395.000694444447</v>
      </c>
      <c r="M293" s="13" t="str">
        <f t="shared" si="26"/>
        <v>Apr</v>
      </c>
      <c r="N293" s="11">
        <f t="shared" si="27"/>
        <v>2013</v>
      </c>
      <c r="O293" t="b">
        <v>1</v>
      </c>
      <c r="P293">
        <v>128</v>
      </c>
      <c r="Q293" t="b">
        <v>1</v>
      </c>
      <c r="R293" t="s">
        <v>8269</v>
      </c>
      <c r="S293" s="7">
        <f>E293/D293</f>
        <v>1.2001999999999999</v>
      </c>
      <c r="T293" s="8">
        <f>E293/P293</f>
        <v>46.8828125</v>
      </c>
      <c r="U293" t="str">
        <f t="shared" si="28"/>
        <v>film &amp; video</v>
      </c>
      <c r="V293" t="str">
        <f t="shared" si="29"/>
        <v>documentary</v>
      </c>
    </row>
    <row r="294" spans="1:22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5">
        <f t="shared" si="24"/>
        <v>40812.803229166668</v>
      </c>
      <c r="L294" s="15">
        <f t="shared" si="25"/>
        <v>40845.165972222225</v>
      </c>
      <c r="M294" s="13" t="str">
        <f t="shared" si="26"/>
        <v>Sep</v>
      </c>
      <c r="N294" s="11">
        <f t="shared" si="27"/>
        <v>2011</v>
      </c>
      <c r="O294" t="b">
        <v>1</v>
      </c>
      <c r="P294">
        <v>493</v>
      </c>
      <c r="Q294" t="b">
        <v>1</v>
      </c>
      <c r="R294" t="s">
        <v>8269</v>
      </c>
      <c r="S294" s="7">
        <f>E294/D294</f>
        <v>1.0150693333333334</v>
      </c>
      <c r="T294" s="8">
        <f>E294/P294</f>
        <v>154.42231237322514</v>
      </c>
      <c r="U294" t="str">
        <f t="shared" si="28"/>
        <v>film &amp; video</v>
      </c>
      <c r="V294" t="str">
        <f t="shared" si="29"/>
        <v>documentary</v>
      </c>
    </row>
    <row r="295" spans="1:22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5">
        <f t="shared" si="24"/>
        <v>41719.667986111112</v>
      </c>
      <c r="L295" s="15">
        <f t="shared" si="25"/>
        <v>41749.667986111112</v>
      </c>
      <c r="M295" s="13" t="str">
        <f t="shared" si="26"/>
        <v>Mar</v>
      </c>
      <c r="N295" s="11">
        <f t="shared" si="27"/>
        <v>2014</v>
      </c>
      <c r="O295" t="b">
        <v>1</v>
      </c>
      <c r="P295">
        <v>131</v>
      </c>
      <c r="Q295" t="b">
        <v>1</v>
      </c>
      <c r="R295" t="s">
        <v>8269</v>
      </c>
      <c r="S295" s="7">
        <f>E295/D295</f>
        <v>1.0138461538461538</v>
      </c>
      <c r="T295" s="8">
        <f>E295/P295</f>
        <v>201.22137404580153</v>
      </c>
      <c r="U295" t="str">
        <f t="shared" si="28"/>
        <v>film &amp; video</v>
      </c>
      <c r="V295" t="str">
        <f t="shared" si="29"/>
        <v>documentary</v>
      </c>
    </row>
    <row r="296" spans="1:22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5">
        <f t="shared" si="24"/>
        <v>40343.084421296298</v>
      </c>
      <c r="L296" s="15">
        <f t="shared" si="25"/>
        <v>40378.666666666664</v>
      </c>
      <c r="M296" s="13" t="str">
        <f t="shared" si="26"/>
        <v>Jun</v>
      </c>
      <c r="N296" s="11">
        <f t="shared" si="27"/>
        <v>2010</v>
      </c>
      <c r="O296" t="b">
        <v>1</v>
      </c>
      <c r="P296">
        <v>50</v>
      </c>
      <c r="Q296" t="b">
        <v>1</v>
      </c>
      <c r="R296" t="s">
        <v>8269</v>
      </c>
      <c r="S296" s="7">
        <f>E296/D296</f>
        <v>1</v>
      </c>
      <c r="T296" s="8">
        <f>E296/P296</f>
        <v>100</v>
      </c>
      <c r="U296" t="str">
        <f t="shared" si="28"/>
        <v>film &amp; video</v>
      </c>
      <c r="V296" t="str">
        <f t="shared" si="29"/>
        <v>documentary</v>
      </c>
    </row>
    <row r="297" spans="1:22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5">
        <f t="shared" si="24"/>
        <v>41519.004733796297</v>
      </c>
      <c r="L297" s="15">
        <f t="shared" si="25"/>
        <v>41579</v>
      </c>
      <c r="M297" s="13" t="str">
        <f t="shared" si="26"/>
        <v>Sep</v>
      </c>
      <c r="N297" s="11">
        <f t="shared" si="27"/>
        <v>2013</v>
      </c>
      <c r="O297" t="b">
        <v>1</v>
      </c>
      <c r="P297">
        <v>665</v>
      </c>
      <c r="Q297" t="b">
        <v>1</v>
      </c>
      <c r="R297" t="s">
        <v>8269</v>
      </c>
      <c r="S297" s="7">
        <f>E297/D297</f>
        <v>1.3310911999999999</v>
      </c>
      <c r="T297" s="8">
        <f>E297/P297</f>
        <v>100.08204511278196</v>
      </c>
      <c r="U297" t="str">
        <f t="shared" si="28"/>
        <v>film &amp; video</v>
      </c>
      <c r="V297" t="str">
        <f t="shared" si="29"/>
        <v>documentary</v>
      </c>
    </row>
    <row r="298" spans="1:22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5">
        <f t="shared" si="24"/>
        <v>41134.475497685184</v>
      </c>
      <c r="L298" s="15">
        <f t="shared" si="25"/>
        <v>41159.475497685184</v>
      </c>
      <c r="M298" s="13" t="str">
        <f t="shared" si="26"/>
        <v>Aug</v>
      </c>
      <c r="N298" s="11">
        <f t="shared" si="27"/>
        <v>2012</v>
      </c>
      <c r="O298" t="b">
        <v>1</v>
      </c>
      <c r="P298">
        <v>129</v>
      </c>
      <c r="Q298" t="b">
        <v>1</v>
      </c>
      <c r="R298" t="s">
        <v>8269</v>
      </c>
      <c r="S298" s="7">
        <f>E298/D298</f>
        <v>1.187262</v>
      </c>
      <c r="T298" s="8">
        <f>E298/P298</f>
        <v>230.08953488372092</v>
      </c>
      <c r="U298" t="str">
        <f t="shared" si="28"/>
        <v>film &amp; video</v>
      </c>
      <c r="V298" t="str">
        <f t="shared" si="29"/>
        <v>documentary</v>
      </c>
    </row>
    <row r="299" spans="1:22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5">
        <f t="shared" si="24"/>
        <v>42089.72802083334</v>
      </c>
      <c r="L299" s="15">
        <f t="shared" si="25"/>
        <v>42125.165972222225</v>
      </c>
      <c r="M299" s="13" t="str">
        <f t="shared" si="26"/>
        <v>Mar</v>
      </c>
      <c r="N299" s="11">
        <f t="shared" si="27"/>
        <v>2015</v>
      </c>
      <c r="O299" t="b">
        <v>1</v>
      </c>
      <c r="P299">
        <v>142</v>
      </c>
      <c r="Q299" t="b">
        <v>1</v>
      </c>
      <c r="R299" t="s">
        <v>8269</v>
      </c>
      <c r="S299" s="7">
        <f>E299/D299</f>
        <v>1.0064</v>
      </c>
      <c r="T299" s="8">
        <f>E299/P299</f>
        <v>141.74647887323943</v>
      </c>
      <c r="U299" t="str">
        <f t="shared" si="28"/>
        <v>film &amp; video</v>
      </c>
      <c r="V299" t="str">
        <f t="shared" si="29"/>
        <v>documentary</v>
      </c>
    </row>
    <row r="300" spans="1:22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5">
        <f t="shared" si="24"/>
        <v>41709.463518518518</v>
      </c>
      <c r="L300" s="15">
        <f t="shared" si="25"/>
        <v>41768.875</v>
      </c>
      <c r="M300" s="13" t="str">
        <f t="shared" si="26"/>
        <v>Mar</v>
      </c>
      <c r="N300" s="11">
        <f t="shared" si="27"/>
        <v>2014</v>
      </c>
      <c r="O300" t="b">
        <v>1</v>
      </c>
      <c r="P300">
        <v>2436</v>
      </c>
      <c r="Q300" t="b">
        <v>1</v>
      </c>
      <c r="R300" t="s">
        <v>8269</v>
      </c>
      <c r="S300" s="7">
        <f>E300/D300</f>
        <v>1.089324126984127</v>
      </c>
      <c r="T300" s="8">
        <f>E300/P300</f>
        <v>56.344351395730705</v>
      </c>
      <c r="U300" t="str">
        <f t="shared" si="28"/>
        <v>film &amp; video</v>
      </c>
      <c r="V300" t="str">
        <f t="shared" si="29"/>
        <v>documentary</v>
      </c>
    </row>
    <row r="301" spans="1:22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5">
        <f t="shared" si="24"/>
        <v>40469.225231481483</v>
      </c>
      <c r="L301" s="15">
        <f t="shared" si="25"/>
        <v>40499.266898148147</v>
      </c>
      <c r="M301" s="13" t="str">
        <f t="shared" si="26"/>
        <v>Oct</v>
      </c>
      <c r="N301" s="11">
        <f t="shared" si="27"/>
        <v>2010</v>
      </c>
      <c r="O301" t="b">
        <v>1</v>
      </c>
      <c r="P301">
        <v>244</v>
      </c>
      <c r="Q301" t="b">
        <v>1</v>
      </c>
      <c r="R301" t="s">
        <v>8269</v>
      </c>
      <c r="S301" s="7">
        <f>E301/D301</f>
        <v>1.789525</v>
      </c>
      <c r="T301" s="8">
        <f>E301/P301</f>
        <v>73.341188524590166</v>
      </c>
      <c r="U301" t="str">
        <f t="shared" si="28"/>
        <v>film &amp; video</v>
      </c>
      <c r="V301" t="str">
        <f t="shared" si="29"/>
        <v>documentary</v>
      </c>
    </row>
    <row r="302" spans="1:22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5">
        <f t="shared" si="24"/>
        <v>40626.959930555553</v>
      </c>
      <c r="L302" s="15">
        <f t="shared" si="25"/>
        <v>40657.959930555553</v>
      </c>
      <c r="M302" s="13" t="str">
        <f t="shared" si="26"/>
        <v>Mar</v>
      </c>
      <c r="N302" s="11">
        <f t="shared" si="27"/>
        <v>2011</v>
      </c>
      <c r="O302" t="b">
        <v>1</v>
      </c>
      <c r="P302">
        <v>298</v>
      </c>
      <c r="Q302" t="b">
        <v>1</v>
      </c>
      <c r="R302" t="s">
        <v>8269</v>
      </c>
      <c r="S302" s="7">
        <f>E302/D302</f>
        <v>1.0172264</v>
      </c>
      <c r="T302" s="8">
        <f>E302/P302</f>
        <v>85.337785234899329</v>
      </c>
      <c r="U302" t="str">
        <f t="shared" si="28"/>
        <v>film &amp; video</v>
      </c>
      <c r="V302" t="str">
        <f t="shared" si="29"/>
        <v>documentary</v>
      </c>
    </row>
    <row r="303" spans="1:22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5">
        <f t="shared" si="24"/>
        <v>41312.737673611111</v>
      </c>
      <c r="L303" s="15">
        <f t="shared" si="25"/>
        <v>41352.696006944447</v>
      </c>
      <c r="M303" s="13" t="str">
        <f t="shared" si="26"/>
        <v>Feb</v>
      </c>
      <c r="N303" s="11">
        <f t="shared" si="27"/>
        <v>2013</v>
      </c>
      <c r="O303" t="b">
        <v>1</v>
      </c>
      <c r="P303">
        <v>251</v>
      </c>
      <c r="Q303" t="b">
        <v>1</v>
      </c>
      <c r="R303" t="s">
        <v>8269</v>
      </c>
      <c r="S303" s="7">
        <f>E303/D303</f>
        <v>1.1873499999999999</v>
      </c>
      <c r="T303" s="8">
        <f>E303/P303</f>
        <v>61.496215139442228</v>
      </c>
      <c r="U303" t="str">
        <f t="shared" si="28"/>
        <v>film &amp; video</v>
      </c>
      <c r="V303" t="str">
        <f t="shared" si="29"/>
        <v>documentary</v>
      </c>
    </row>
    <row r="304" spans="1:22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5">
        <f t="shared" si="24"/>
        <v>40933.856921296298</v>
      </c>
      <c r="L304" s="15">
        <f t="shared" si="25"/>
        <v>40963.856921296298</v>
      </c>
      <c r="M304" s="13" t="str">
        <f t="shared" si="26"/>
        <v>Jan</v>
      </c>
      <c r="N304" s="11">
        <f t="shared" si="27"/>
        <v>2012</v>
      </c>
      <c r="O304" t="b">
        <v>1</v>
      </c>
      <c r="P304">
        <v>108</v>
      </c>
      <c r="Q304" t="b">
        <v>1</v>
      </c>
      <c r="R304" t="s">
        <v>8269</v>
      </c>
      <c r="S304" s="7">
        <f>E304/D304</f>
        <v>1.0045999999999999</v>
      </c>
      <c r="T304" s="8">
        <f>E304/P304</f>
        <v>93.018518518518519</v>
      </c>
      <c r="U304" t="str">
        <f t="shared" si="28"/>
        <v>film &amp; video</v>
      </c>
      <c r="V304" t="str">
        <f t="shared" si="29"/>
        <v>documentary</v>
      </c>
    </row>
    <row r="305" spans="1:22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5">
        <f t="shared" si="24"/>
        <v>41032.071134259262</v>
      </c>
      <c r="L305" s="15">
        <f t="shared" si="25"/>
        <v>41062.071134259262</v>
      </c>
      <c r="M305" s="13" t="str">
        <f t="shared" si="26"/>
        <v>May</v>
      </c>
      <c r="N305" s="11">
        <f t="shared" si="27"/>
        <v>2012</v>
      </c>
      <c r="O305" t="b">
        <v>1</v>
      </c>
      <c r="P305">
        <v>82</v>
      </c>
      <c r="Q305" t="b">
        <v>1</v>
      </c>
      <c r="R305" t="s">
        <v>8269</v>
      </c>
      <c r="S305" s="7">
        <f>E305/D305</f>
        <v>1.3746666666666667</v>
      </c>
      <c r="T305" s="8">
        <f>E305/P305</f>
        <v>50.292682926829265</v>
      </c>
      <c r="U305" t="str">
        <f t="shared" si="28"/>
        <v>film &amp; video</v>
      </c>
      <c r="V305" t="str">
        <f t="shared" si="29"/>
        <v>documentary</v>
      </c>
    </row>
    <row r="306" spans="1:22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5">
        <f t="shared" si="24"/>
        <v>41114.094872685186</v>
      </c>
      <c r="L306" s="15">
        <f t="shared" si="25"/>
        <v>41153.083333333336</v>
      </c>
      <c r="M306" s="13" t="str">
        <f t="shared" si="26"/>
        <v>Jul</v>
      </c>
      <c r="N306" s="11">
        <f t="shared" si="27"/>
        <v>2012</v>
      </c>
      <c r="O306" t="b">
        <v>1</v>
      </c>
      <c r="P306">
        <v>74</v>
      </c>
      <c r="Q306" t="b">
        <v>1</v>
      </c>
      <c r="R306" t="s">
        <v>8269</v>
      </c>
      <c r="S306" s="7">
        <f>E306/D306</f>
        <v>2.3164705882352941</v>
      </c>
      <c r="T306" s="8">
        <f>E306/P306</f>
        <v>106.43243243243244</v>
      </c>
      <c r="U306" t="str">
        <f t="shared" si="28"/>
        <v>film &amp; video</v>
      </c>
      <c r="V306" t="str">
        <f t="shared" si="29"/>
        <v>documentary</v>
      </c>
    </row>
    <row r="307" spans="1:22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5">
        <f t="shared" si="24"/>
        <v>40948.630196759259</v>
      </c>
      <c r="L307" s="15">
        <f t="shared" si="25"/>
        <v>40978.630196759259</v>
      </c>
      <c r="M307" s="13" t="str">
        <f t="shared" si="26"/>
        <v>Feb</v>
      </c>
      <c r="N307" s="11">
        <f t="shared" si="27"/>
        <v>2012</v>
      </c>
      <c r="O307" t="b">
        <v>1</v>
      </c>
      <c r="P307">
        <v>189</v>
      </c>
      <c r="Q307" t="b">
        <v>1</v>
      </c>
      <c r="R307" t="s">
        <v>8269</v>
      </c>
      <c r="S307" s="7">
        <f>E307/D307</f>
        <v>1.3033333333333332</v>
      </c>
      <c r="T307" s="8">
        <f>E307/P307</f>
        <v>51.719576719576722</v>
      </c>
      <c r="U307" t="str">
        <f t="shared" si="28"/>
        <v>film &amp; video</v>
      </c>
      <c r="V307" t="str">
        <f t="shared" si="29"/>
        <v>documentary</v>
      </c>
    </row>
    <row r="308" spans="1:22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5">
        <f t="shared" si="24"/>
        <v>41333.837187500001</v>
      </c>
      <c r="L308" s="15">
        <f t="shared" si="25"/>
        <v>41353.795520833337</v>
      </c>
      <c r="M308" s="13" t="str">
        <f t="shared" si="26"/>
        <v>Feb</v>
      </c>
      <c r="N308" s="11">
        <f t="shared" si="27"/>
        <v>2013</v>
      </c>
      <c r="O308" t="b">
        <v>1</v>
      </c>
      <c r="P308">
        <v>80</v>
      </c>
      <c r="Q308" t="b">
        <v>1</v>
      </c>
      <c r="R308" t="s">
        <v>8269</v>
      </c>
      <c r="S308" s="7">
        <f>E308/D308</f>
        <v>2.9289999999999998</v>
      </c>
      <c r="T308" s="8">
        <f>E308/P308</f>
        <v>36.612499999999997</v>
      </c>
      <c r="U308" t="str">
        <f t="shared" si="28"/>
        <v>film &amp; video</v>
      </c>
      <c r="V308" t="str">
        <f t="shared" si="29"/>
        <v>documentary</v>
      </c>
    </row>
    <row r="309" spans="1:2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5">
        <f t="shared" si="24"/>
        <v>41282.944456018515</v>
      </c>
      <c r="L309" s="15">
        <f t="shared" si="25"/>
        <v>41312.944456018515</v>
      </c>
      <c r="M309" s="13" t="str">
        <f t="shared" si="26"/>
        <v>Jan</v>
      </c>
      <c r="N309" s="11">
        <f t="shared" si="27"/>
        <v>2013</v>
      </c>
      <c r="O309" t="b">
        <v>1</v>
      </c>
      <c r="P309">
        <v>576</v>
      </c>
      <c r="Q309" t="b">
        <v>1</v>
      </c>
      <c r="R309" t="s">
        <v>8269</v>
      </c>
      <c r="S309" s="7">
        <f>E309/D309</f>
        <v>1.1131818181818183</v>
      </c>
      <c r="T309" s="8">
        <f>E309/P309</f>
        <v>42.517361111111114</v>
      </c>
      <c r="U309" t="str">
        <f t="shared" si="28"/>
        <v>film &amp; video</v>
      </c>
      <c r="V309" t="str">
        <f t="shared" si="29"/>
        <v>documentary</v>
      </c>
    </row>
    <row r="310" spans="1:22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5">
        <f t="shared" si="24"/>
        <v>40567.694560185184</v>
      </c>
      <c r="L310" s="15">
        <f t="shared" si="25"/>
        <v>40612.694560185184</v>
      </c>
      <c r="M310" s="13" t="str">
        <f t="shared" si="26"/>
        <v>Jan</v>
      </c>
      <c r="N310" s="11">
        <f t="shared" si="27"/>
        <v>2011</v>
      </c>
      <c r="O310" t="b">
        <v>1</v>
      </c>
      <c r="P310">
        <v>202</v>
      </c>
      <c r="Q310" t="b">
        <v>1</v>
      </c>
      <c r="R310" t="s">
        <v>8269</v>
      </c>
      <c r="S310" s="7">
        <f>E310/D310</f>
        <v>1.0556666666666668</v>
      </c>
      <c r="T310" s="8">
        <f>E310/P310</f>
        <v>62.712871287128714</v>
      </c>
      <c r="U310" t="str">
        <f t="shared" si="28"/>
        <v>film &amp; video</v>
      </c>
      <c r="V310" t="str">
        <f t="shared" si="29"/>
        <v>documentary</v>
      </c>
    </row>
    <row r="311" spans="1:22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5">
        <f t="shared" si="24"/>
        <v>41134.751550925925</v>
      </c>
      <c r="L311" s="15">
        <f t="shared" si="25"/>
        <v>41155.751550925925</v>
      </c>
      <c r="M311" s="13" t="str">
        <f t="shared" si="26"/>
        <v>Aug</v>
      </c>
      <c r="N311" s="11">
        <f t="shared" si="27"/>
        <v>2012</v>
      </c>
      <c r="O311" t="b">
        <v>1</v>
      </c>
      <c r="P311">
        <v>238</v>
      </c>
      <c r="Q311" t="b">
        <v>1</v>
      </c>
      <c r="R311" t="s">
        <v>8269</v>
      </c>
      <c r="S311" s="7">
        <f>E311/D311</f>
        <v>1.1894444444444445</v>
      </c>
      <c r="T311" s="8">
        <f>E311/P311</f>
        <v>89.957983193277315</v>
      </c>
      <c r="U311" t="str">
        <f t="shared" si="28"/>
        <v>film &amp; video</v>
      </c>
      <c r="V311" t="str">
        <f t="shared" si="29"/>
        <v>documentary</v>
      </c>
    </row>
    <row r="312" spans="1:22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5">
        <f t="shared" si="24"/>
        <v>40821.183136574073</v>
      </c>
      <c r="L312" s="15">
        <f t="shared" si="25"/>
        <v>40836.083333333336</v>
      </c>
      <c r="M312" s="13" t="str">
        <f t="shared" si="26"/>
        <v>Oct</v>
      </c>
      <c r="N312" s="11">
        <f t="shared" si="27"/>
        <v>2011</v>
      </c>
      <c r="O312" t="b">
        <v>1</v>
      </c>
      <c r="P312">
        <v>36</v>
      </c>
      <c r="Q312" t="b">
        <v>1</v>
      </c>
      <c r="R312" t="s">
        <v>8269</v>
      </c>
      <c r="S312" s="7">
        <f>E312/D312</f>
        <v>1.04129</v>
      </c>
      <c r="T312" s="8">
        <f>E312/P312</f>
        <v>28.924722222222222</v>
      </c>
      <c r="U312" t="str">
        <f t="shared" si="28"/>
        <v>film &amp; video</v>
      </c>
      <c r="V312" t="str">
        <f t="shared" si="29"/>
        <v>documentary</v>
      </c>
    </row>
    <row r="313" spans="1:22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5">
        <f t="shared" si="24"/>
        <v>40868.219814814816</v>
      </c>
      <c r="L313" s="15">
        <f t="shared" si="25"/>
        <v>40909.332638888889</v>
      </c>
      <c r="M313" s="13" t="str">
        <f t="shared" si="26"/>
        <v>Nov</v>
      </c>
      <c r="N313" s="11">
        <f t="shared" si="27"/>
        <v>2011</v>
      </c>
      <c r="O313" t="b">
        <v>1</v>
      </c>
      <c r="P313">
        <v>150</v>
      </c>
      <c r="Q313" t="b">
        <v>1</v>
      </c>
      <c r="R313" t="s">
        <v>8269</v>
      </c>
      <c r="S313" s="7">
        <f>E313/D313</f>
        <v>1.0410165</v>
      </c>
      <c r="T313" s="8">
        <f>E313/P313</f>
        <v>138.8022</v>
      </c>
      <c r="U313" t="str">
        <f t="shared" si="28"/>
        <v>film &amp; video</v>
      </c>
      <c r="V313" t="str">
        <f t="shared" si="29"/>
        <v>documentary</v>
      </c>
    </row>
    <row r="314" spans="1:22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5">
        <f t="shared" si="24"/>
        <v>41348.877685185187</v>
      </c>
      <c r="L314" s="15">
        <f t="shared" si="25"/>
        <v>41378.877685185187</v>
      </c>
      <c r="M314" s="13" t="str">
        <f t="shared" si="26"/>
        <v>Mar</v>
      </c>
      <c r="N314" s="11">
        <f t="shared" si="27"/>
        <v>2013</v>
      </c>
      <c r="O314" t="b">
        <v>1</v>
      </c>
      <c r="P314">
        <v>146</v>
      </c>
      <c r="Q314" t="b">
        <v>1</v>
      </c>
      <c r="R314" t="s">
        <v>8269</v>
      </c>
      <c r="S314" s="7">
        <f>E314/D314</f>
        <v>1.1187499999999999</v>
      </c>
      <c r="T314" s="8">
        <f>E314/P314</f>
        <v>61.301369863013697</v>
      </c>
      <c r="U314" t="str">
        <f t="shared" si="28"/>
        <v>film &amp; video</v>
      </c>
      <c r="V314" t="str">
        <f t="shared" si="29"/>
        <v>documentary</v>
      </c>
    </row>
    <row r="315" spans="1:22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5">
        <f t="shared" si="24"/>
        <v>40357.227939814817</v>
      </c>
      <c r="L315" s="15">
        <f t="shared" si="25"/>
        <v>40401.665972222225</v>
      </c>
      <c r="M315" s="13" t="str">
        <f t="shared" si="26"/>
        <v>Jun</v>
      </c>
      <c r="N315" s="11">
        <f t="shared" si="27"/>
        <v>2010</v>
      </c>
      <c r="O315" t="b">
        <v>1</v>
      </c>
      <c r="P315">
        <v>222</v>
      </c>
      <c r="Q315" t="b">
        <v>1</v>
      </c>
      <c r="R315" t="s">
        <v>8269</v>
      </c>
      <c r="S315" s="7">
        <f>E315/D315</f>
        <v>1.0473529411764706</v>
      </c>
      <c r="T315" s="8">
        <f>E315/P315</f>
        <v>80.202702702702709</v>
      </c>
      <c r="U315" t="str">
        <f t="shared" si="28"/>
        <v>film &amp; video</v>
      </c>
      <c r="V315" t="str">
        <f t="shared" si="29"/>
        <v>documentary</v>
      </c>
    </row>
    <row r="316" spans="1:22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5">
        <f t="shared" si="24"/>
        <v>41304.833194444444</v>
      </c>
      <c r="L316" s="15">
        <f t="shared" si="25"/>
        <v>41334.833194444444</v>
      </c>
      <c r="M316" s="13" t="str">
        <f t="shared" si="26"/>
        <v>Jan</v>
      </c>
      <c r="N316" s="11">
        <f t="shared" si="27"/>
        <v>2013</v>
      </c>
      <c r="O316" t="b">
        <v>1</v>
      </c>
      <c r="P316">
        <v>120</v>
      </c>
      <c r="Q316" t="b">
        <v>1</v>
      </c>
      <c r="R316" t="s">
        <v>8269</v>
      </c>
      <c r="S316" s="7">
        <f>E316/D316</f>
        <v>3.8515000000000001</v>
      </c>
      <c r="T316" s="8">
        <f>E316/P316</f>
        <v>32.095833333333331</v>
      </c>
      <c r="U316" t="str">
        <f t="shared" si="28"/>
        <v>film &amp; video</v>
      </c>
      <c r="V316" t="str">
        <f t="shared" si="29"/>
        <v>documentary</v>
      </c>
    </row>
    <row r="317" spans="1:22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5">
        <f t="shared" si="24"/>
        <v>41113.77238425926</v>
      </c>
      <c r="L317" s="15">
        <f t="shared" si="25"/>
        <v>41143.77238425926</v>
      </c>
      <c r="M317" s="13" t="str">
        <f t="shared" si="26"/>
        <v>Jul</v>
      </c>
      <c r="N317" s="11">
        <f t="shared" si="27"/>
        <v>2012</v>
      </c>
      <c r="O317" t="b">
        <v>1</v>
      </c>
      <c r="P317">
        <v>126</v>
      </c>
      <c r="Q317" t="b">
        <v>1</v>
      </c>
      <c r="R317" t="s">
        <v>8269</v>
      </c>
      <c r="S317" s="7">
        <f>E317/D317</f>
        <v>1.01248</v>
      </c>
      <c r="T317" s="8">
        <f>E317/P317</f>
        <v>200.88888888888889</v>
      </c>
      <c r="U317" t="str">
        <f t="shared" si="28"/>
        <v>film &amp; video</v>
      </c>
      <c r="V317" t="str">
        <f t="shared" si="29"/>
        <v>documentary</v>
      </c>
    </row>
    <row r="318" spans="1:22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5">
        <f t="shared" si="24"/>
        <v>41950.923576388886</v>
      </c>
      <c r="L318" s="15">
        <f t="shared" si="25"/>
        <v>41984.207638888889</v>
      </c>
      <c r="M318" s="13" t="str">
        <f t="shared" si="26"/>
        <v>Nov</v>
      </c>
      <c r="N318" s="11">
        <f t="shared" si="27"/>
        <v>2014</v>
      </c>
      <c r="O318" t="b">
        <v>1</v>
      </c>
      <c r="P318">
        <v>158</v>
      </c>
      <c r="Q318" t="b">
        <v>1</v>
      </c>
      <c r="R318" t="s">
        <v>8269</v>
      </c>
      <c r="S318" s="7">
        <f>E318/D318</f>
        <v>1.1377333333333333</v>
      </c>
      <c r="T318" s="8">
        <f>E318/P318</f>
        <v>108.01265822784811</v>
      </c>
      <c r="U318" t="str">
        <f t="shared" si="28"/>
        <v>film &amp; video</v>
      </c>
      <c r="V318" t="str">
        <f t="shared" si="29"/>
        <v>documentary</v>
      </c>
    </row>
    <row r="319" spans="1:22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5">
        <f t="shared" si="24"/>
        <v>41589.676886574074</v>
      </c>
      <c r="L319" s="15">
        <f t="shared" si="25"/>
        <v>41619.676886574074</v>
      </c>
      <c r="M319" s="13" t="str">
        <f t="shared" si="26"/>
        <v>Nov</v>
      </c>
      <c r="N319" s="11">
        <f t="shared" si="27"/>
        <v>2013</v>
      </c>
      <c r="O319" t="b">
        <v>1</v>
      </c>
      <c r="P319">
        <v>316</v>
      </c>
      <c r="Q319" t="b">
        <v>1</v>
      </c>
      <c r="R319" t="s">
        <v>8269</v>
      </c>
      <c r="S319" s="7">
        <f>E319/D319</f>
        <v>1.0080333333333333</v>
      </c>
      <c r="T319" s="8">
        <f>E319/P319</f>
        <v>95.699367088607602</v>
      </c>
      <c r="U319" t="str">
        <f t="shared" si="28"/>
        <v>film &amp; video</v>
      </c>
      <c r="V319" t="str">
        <f t="shared" si="29"/>
        <v>documentary</v>
      </c>
    </row>
    <row r="320" spans="1:22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5">
        <f t="shared" si="24"/>
        <v>41330.038784722223</v>
      </c>
      <c r="L320" s="15">
        <f t="shared" si="25"/>
        <v>41359.997118055559</v>
      </c>
      <c r="M320" s="13" t="str">
        <f t="shared" si="26"/>
        <v>Feb</v>
      </c>
      <c r="N320" s="11">
        <f t="shared" si="27"/>
        <v>2013</v>
      </c>
      <c r="O320" t="b">
        <v>1</v>
      </c>
      <c r="P320">
        <v>284</v>
      </c>
      <c r="Q320" t="b">
        <v>1</v>
      </c>
      <c r="R320" t="s">
        <v>8269</v>
      </c>
      <c r="S320" s="7">
        <f>E320/D320</f>
        <v>2.8332000000000002</v>
      </c>
      <c r="T320" s="8">
        <f>E320/P320</f>
        <v>49.880281690140848</v>
      </c>
      <c r="U320" t="str">
        <f t="shared" si="28"/>
        <v>film &amp; video</v>
      </c>
      <c r="V320" t="str">
        <f t="shared" si="29"/>
        <v>documentary</v>
      </c>
    </row>
    <row r="321" spans="1:22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5">
        <f t="shared" si="24"/>
        <v>40123.83829861111</v>
      </c>
      <c r="L321" s="15">
        <f t="shared" si="25"/>
        <v>40211.332638888889</v>
      </c>
      <c r="M321" s="13" t="str">
        <f t="shared" si="26"/>
        <v>Nov</v>
      </c>
      <c r="N321" s="11">
        <f t="shared" si="27"/>
        <v>2009</v>
      </c>
      <c r="O321" t="b">
        <v>1</v>
      </c>
      <c r="P321">
        <v>51</v>
      </c>
      <c r="Q321" t="b">
        <v>1</v>
      </c>
      <c r="R321" t="s">
        <v>8269</v>
      </c>
      <c r="S321" s="7">
        <f>E321/D321</f>
        <v>1.1268</v>
      </c>
      <c r="T321" s="8">
        <f>E321/P321</f>
        <v>110.47058823529412</v>
      </c>
      <c r="U321" t="str">
        <f t="shared" si="28"/>
        <v>film &amp; video</v>
      </c>
      <c r="V321" t="str">
        <f t="shared" si="29"/>
        <v>documentary</v>
      </c>
    </row>
    <row r="322" spans="1:22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5">
        <f t="shared" si="24"/>
        <v>42331.551307870366</v>
      </c>
      <c r="L322" s="15">
        <f t="shared" si="25"/>
        <v>42360.958333333328</v>
      </c>
      <c r="M322" s="13" t="str">
        <f t="shared" si="26"/>
        <v>Nov</v>
      </c>
      <c r="N322" s="11">
        <f t="shared" si="27"/>
        <v>2015</v>
      </c>
      <c r="O322" t="b">
        <v>1</v>
      </c>
      <c r="P322">
        <v>158</v>
      </c>
      <c r="Q322" t="b">
        <v>1</v>
      </c>
      <c r="R322" t="s">
        <v>8269</v>
      </c>
      <c r="S322" s="7">
        <f>E322/D322</f>
        <v>1.0658000000000001</v>
      </c>
      <c r="T322" s="8">
        <f>E322/P322</f>
        <v>134.91139240506328</v>
      </c>
      <c r="U322" t="str">
        <f t="shared" si="28"/>
        <v>film &amp; video</v>
      </c>
      <c r="V322" t="str">
        <f t="shared" si="29"/>
        <v>documentary</v>
      </c>
    </row>
    <row r="323" spans="1:22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5">
        <f t="shared" ref="K323:K386" si="30">(((J323/60)/60)/24+DATE(1970,1,1))</f>
        <v>42647.446597222224</v>
      </c>
      <c r="L323" s="15">
        <f t="shared" ref="L323:L386" si="31">(((I323/60)/60)/24+DATE(1970,1,1))</f>
        <v>42682.488263888896</v>
      </c>
      <c r="M323" s="13" t="str">
        <f t="shared" ref="M323:M386" si="32">TEXT(K323,"mmm")</f>
        <v>Oct</v>
      </c>
      <c r="N323" s="11">
        <f t="shared" ref="N323:N386" si="33">YEAR(K323)</f>
        <v>2016</v>
      </c>
      <c r="O323" t="b">
        <v>1</v>
      </c>
      <c r="P323">
        <v>337</v>
      </c>
      <c r="Q323" t="b">
        <v>1</v>
      </c>
      <c r="R323" t="s">
        <v>8269</v>
      </c>
      <c r="S323" s="7">
        <f>E323/D323</f>
        <v>1.0266285714285714</v>
      </c>
      <c r="T323" s="8">
        <f>E323/P323</f>
        <v>106.62314540059347</v>
      </c>
      <c r="U323" t="str">
        <f t="shared" ref="U323:U386" si="34">LEFT(R323,(FIND("/",R323,1)-1))</f>
        <v>film &amp; video</v>
      </c>
      <c r="V323" t="str">
        <f t="shared" ref="V323:V386" si="35">MID(R323,FIND("/",R323)+1,256)</f>
        <v>documentary</v>
      </c>
    </row>
    <row r="324" spans="1:22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5">
        <f t="shared" si="30"/>
        <v>42473.57</v>
      </c>
      <c r="L324" s="15">
        <f t="shared" si="31"/>
        <v>42503.57</v>
      </c>
      <c r="M324" s="13" t="str">
        <f t="shared" si="32"/>
        <v>Apr</v>
      </c>
      <c r="N324" s="11">
        <f t="shared" si="33"/>
        <v>2016</v>
      </c>
      <c r="O324" t="b">
        <v>1</v>
      </c>
      <c r="P324">
        <v>186</v>
      </c>
      <c r="Q324" t="b">
        <v>1</v>
      </c>
      <c r="R324" t="s">
        <v>8269</v>
      </c>
      <c r="S324" s="7">
        <f>E324/D324</f>
        <v>1.0791200000000001</v>
      </c>
      <c r="T324" s="8">
        <f>E324/P324</f>
        <v>145.04301075268816</v>
      </c>
      <c r="U324" t="str">
        <f t="shared" si="34"/>
        <v>film &amp; video</v>
      </c>
      <c r="V324" t="str">
        <f t="shared" si="35"/>
        <v>documentary</v>
      </c>
    </row>
    <row r="325" spans="1:22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5">
        <f t="shared" si="30"/>
        <v>42697.32136574074</v>
      </c>
      <c r="L325" s="15">
        <f t="shared" si="31"/>
        <v>42725.332638888889</v>
      </c>
      <c r="M325" s="13" t="str">
        <f t="shared" si="32"/>
        <v>Nov</v>
      </c>
      <c r="N325" s="11">
        <f t="shared" si="33"/>
        <v>2016</v>
      </c>
      <c r="O325" t="b">
        <v>1</v>
      </c>
      <c r="P325">
        <v>58</v>
      </c>
      <c r="Q325" t="b">
        <v>1</v>
      </c>
      <c r="R325" t="s">
        <v>8269</v>
      </c>
      <c r="S325" s="7">
        <f>E325/D325</f>
        <v>1.2307407407407407</v>
      </c>
      <c r="T325" s="8">
        <f>E325/P325</f>
        <v>114.58620689655173</v>
      </c>
      <c r="U325" t="str">
        <f t="shared" si="34"/>
        <v>film &amp; video</v>
      </c>
      <c r="V325" t="str">
        <f t="shared" si="35"/>
        <v>documentary</v>
      </c>
    </row>
    <row r="326" spans="1:22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5">
        <f t="shared" si="30"/>
        <v>42184.626250000001</v>
      </c>
      <c r="L326" s="15">
        <f t="shared" si="31"/>
        <v>42217.626250000001</v>
      </c>
      <c r="M326" s="13" t="str">
        <f t="shared" si="32"/>
        <v>Jun</v>
      </c>
      <c r="N326" s="11">
        <f t="shared" si="33"/>
        <v>2015</v>
      </c>
      <c r="O326" t="b">
        <v>1</v>
      </c>
      <c r="P326">
        <v>82</v>
      </c>
      <c r="Q326" t="b">
        <v>1</v>
      </c>
      <c r="R326" t="s">
        <v>8269</v>
      </c>
      <c r="S326" s="7">
        <f>E326/D326</f>
        <v>1.016</v>
      </c>
      <c r="T326" s="8">
        <f>E326/P326</f>
        <v>105.3170731707317</v>
      </c>
      <c r="U326" t="str">
        <f t="shared" si="34"/>
        <v>film &amp; video</v>
      </c>
      <c r="V326" t="str">
        <f t="shared" si="35"/>
        <v>documentary</v>
      </c>
    </row>
    <row r="327" spans="1:22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5">
        <f t="shared" si="30"/>
        <v>42689.187881944439</v>
      </c>
      <c r="L327" s="15">
        <f t="shared" si="31"/>
        <v>42724.187881944439</v>
      </c>
      <c r="M327" s="13" t="str">
        <f t="shared" si="32"/>
        <v>Nov</v>
      </c>
      <c r="N327" s="11">
        <f t="shared" si="33"/>
        <v>2016</v>
      </c>
      <c r="O327" t="b">
        <v>1</v>
      </c>
      <c r="P327">
        <v>736</v>
      </c>
      <c r="Q327" t="b">
        <v>1</v>
      </c>
      <c r="R327" t="s">
        <v>8269</v>
      </c>
      <c r="S327" s="7">
        <f>E327/D327</f>
        <v>1.04396</v>
      </c>
      <c r="T327" s="8">
        <f>E327/P327</f>
        <v>70.921195652173907</v>
      </c>
      <c r="U327" t="str">
        <f t="shared" si="34"/>
        <v>film &amp; video</v>
      </c>
      <c r="V327" t="str">
        <f t="shared" si="35"/>
        <v>documentary</v>
      </c>
    </row>
    <row r="328" spans="1:22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5">
        <f t="shared" si="30"/>
        <v>42775.314884259264</v>
      </c>
      <c r="L328" s="15">
        <f t="shared" si="31"/>
        <v>42808.956250000003</v>
      </c>
      <c r="M328" s="13" t="str">
        <f t="shared" si="32"/>
        <v>Feb</v>
      </c>
      <c r="N328" s="11">
        <f t="shared" si="33"/>
        <v>2017</v>
      </c>
      <c r="O328" t="b">
        <v>1</v>
      </c>
      <c r="P328">
        <v>1151</v>
      </c>
      <c r="Q328" t="b">
        <v>1</v>
      </c>
      <c r="R328" t="s">
        <v>8269</v>
      </c>
      <c r="S328" s="7">
        <f>E328/D328</f>
        <v>1.1292973333333334</v>
      </c>
      <c r="T328" s="8">
        <f>E328/P328</f>
        <v>147.17167680278018</v>
      </c>
      <c r="U328" t="str">
        <f t="shared" si="34"/>
        <v>film &amp; video</v>
      </c>
      <c r="V328" t="str">
        <f t="shared" si="35"/>
        <v>documentary</v>
      </c>
    </row>
    <row r="329" spans="1:22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5">
        <f t="shared" si="30"/>
        <v>42058.235289351855</v>
      </c>
      <c r="L329" s="15">
        <f t="shared" si="31"/>
        <v>42085.333333333328</v>
      </c>
      <c r="M329" s="13" t="str">
        <f t="shared" si="32"/>
        <v>Feb</v>
      </c>
      <c r="N329" s="11">
        <f t="shared" si="33"/>
        <v>2015</v>
      </c>
      <c r="O329" t="b">
        <v>1</v>
      </c>
      <c r="P329">
        <v>34</v>
      </c>
      <c r="Q329" t="b">
        <v>1</v>
      </c>
      <c r="R329" t="s">
        <v>8269</v>
      </c>
      <c r="S329" s="7">
        <f>E329/D329</f>
        <v>1.3640000000000001</v>
      </c>
      <c r="T329" s="8">
        <f>E329/P329</f>
        <v>160.47058823529412</v>
      </c>
      <c r="U329" t="str">
        <f t="shared" si="34"/>
        <v>film &amp; video</v>
      </c>
      <c r="V329" t="str">
        <f t="shared" si="35"/>
        <v>documentary</v>
      </c>
    </row>
    <row r="330" spans="1:22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5">
        <f t="shared" si="30"/>
        <v>42278.946620370371</v>
      </c>
      <c r="L330" s="15">
        <f t="shared" si="31"/>
        <v>42309.166666666672</v>
      </c>
      <c r="M330" s="13" t="str">
        <f t="shared" si="32"/>
        <v>Oct</v>
      </c>
      <c r="N330" s="11">
        <f t="shared" si="33"/>
        <v>2015</v>
      </c>
      <c r="O330" t="b">
        <v>1</v>
      </c>
      <c r="P330">
        <v>498</v>
      </c>
      <c r="Q330" t="b">
        <v>1</v>
      </c>
      <c r="R330" t="s">
        <v>8269</v>
      </c>
      <c r="S330" s="7">
        <f>E330/D330</f>
        <v>1.036144</v>
      </c>
      <c r="T330" s="8">
        <f>E330/P330</f>
        <v>156.04578313253012</v>
      </c>
      <c r="U330" t="str">
        <f t="shared" si="34"/>
        <v>film &amp; video</v>
      </c>
      <c r="V330" t="str">
        <f t="shared" si="35"/>
        <v>documentary</v>
      </c>
    </row>
    <row r="331" spans="1:22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5">
        <f t="shared" si="30"/>
        <v>42291.46674768519</v>
      </c>
      <c r="L331" s="15">
        <f t="shared" si="31"/>
        <v>42315.166666666672</v>
      </c>
      <c r="M331" s="13" t="str">
        <f t="shared" si="32"/>
        <v>Oct</v>
      </c>
      <c r="N331" s="11">
        <f t="shared" si="33"/>
        <v>2015</v>
      </c>
      <c r="O331" t="b">
        <v>1</v>
      </c>
      <c r="P331">
        <v>167</v>
      </c>
      <c r="Q331" t="b">
        <v>1</v>
      </c>
      <c r="R331" t="s">
        <v>8269</v>
      </c>
      <c r="S331" s="7">
        <f>E331/D331</f>
        <v>1.0549999999999999</v>
      </c>
      <c r="T331" s="8">
        <f>E331/P331</f>
        <v>63.17365269461078</v>
      </c>
      <c r="U331" t="str">
        <f t="shared" si="34"/>
        <v>film &amp; video</v>
      </c>
      <c r="V331" t="str">
        <f t="shared" si="35"/>
        <v>documentary</v>
      </c>
    </row>
    <row r="332" spans="1:22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5">
        <f t="shared" si="30"/>
        <v>41379.515775462962</v>
      </c>
      <c r="L332" s="15">
        <f t="shared" si="31"/>
        <v>41411.165972222225</v>
      </c>
      <c r="M332" s="13" t="str">
        <f t="shared" si="32"/>
        <v>Apr</v>
      </c>
      <c r="N332" s="11">
        <f t="shared" si="33"/>
        <v>2013</v>
      </c>
      <c r="O332" t="b">
        <v>1</v>
      </c>
      <c r="P332">
        <v>340</v>
      </c>
      <c r="Q332" t="b">
        <v>1</v>
      </c>
      <c r="R332" t="s">
        <v>8269</v>
      </c>
      <c r="S332" s="7">
        <f>E332/D332</f>
        <v>1.0182857142857142</v>
      </c>
      <c r="T332" s="8">
        <f>E332/P332</f>
        <v>104.82352941176471</v>
      </c>
      <c r="U332" t="str">
        <f t="shared" si="34"/>
        <v>film &amp; video</v>
      </c>
      <c r="V332" t="str">
        <f t="shared" si="35"/>
        <v>documentary</v>
      </c>
    </row>
    <row r="333" spans="1:22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5">
        <f t="shared" si="30"/>
        <v>42507.581412037034</v>
      </c>
      <c r="L333" s="15">
        <f t="shared" si="31"/>
        <v>42538.581412037034</v>
      </c>
      <c r="M333" s="13" t="str">
        <f t="shared" si="32"/>
        <v>May</v>
      </c>
      <c r="N333" s="11">
        <f t="shared" si="33"/>
        <v>2016</v>
      </c>
      <c r="O333" t="b">
        <v>1</v>
      </c>
      <c r="P333">
        <v>438</v>
      </c>
      <c r="Q333" t="b">
        <v>1</v>
      </c>
      <c r="R333" t="s">
        <v>8269</v>
      </c>
      <c r="S333" s="7">
        <f>E333/D333</f>
        <v>1.0660499999999999</v>
      </c>
      <c r="T333" s="8">
        <f>E333/P333</f>
        <v>97.356164383561648</v>
      </c>
      <c r="U333" t="str">
        <f t="shared" si="34"/>
        <v>film &amp; video</v>
      </c>
      <c r="V333" t="str">
        <f t="shared" si="35"/>
        <v>documentary</v>
      </c>
    </row>
    <row r="334" spans="1:22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5">
        <f t="shared" si="30"/>
        <v>42263.680289351847</v>
      </c>
      <c r="L334" s="15">
        <f t="shared" si="31"/>
        <v>42305.333333333328</v>
      </c>
      <c r="M334" s="13" t="str">
        <f t="shared" si="32"/>
        <v>Sep</v>
      </c>
      <c r="N334" s="11">
        <f t="shared" si="33"/>
        <v>2015</v>
      </c>
      <c r="O334" t="b">
        <v>1</v>
      </c>
      <c r="P334">
        <v>555</v>
      </c>
      <c r="Q334" t="b">
        <v>1</v>
      </c>
      <c r="R334" t="s">
        <v>8269</v>
      </c>
      <c r="S334" s="7">
        <f>E334/D334</f>
        <v>1.13015</v>
      </c>
      <c r="T334" s="8">
        <f>E334/P334</f>
        <v>203.63063063063063</v>
      </c>
      <c r="U334" t="str">
        <f t="shared" si="34"/>
        <v>film &amp; video</v>
      </c>
      <c r="V334" t="str">
        <f t="shared" si="35"/>
        <v>documentary</v>
      </c>
    </row>
    <row r="335" spans="1:22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5">
        <f t="shared" si="30"/>
        <v>42437.636469907404</v>
      </c>
      <c r="L335" s="15">
        <f t="shared" si="31"/>
        <v>42467.59480324074</v>
      </c>
      <c r="M335" s="13" t="str">
        <f t="shared" si="32"/>
        <v>Mar</v>
      </c>
      <c r="N335" s="11">
        <f t="shared" si="33"/>
        <v>2016</v>
      </c>
      <c r="O335" t="b">
        <v>1</v>
      </c>
      <c r="P335">
        <v>266</v>
      </c>
      <c r="Q335" t="b">
        <v>1</v>
      </c>
      <c r="R335" t="s">
        <v>8269</v>
      </c>
      <c r="S335" s="7">
        <f>E335/D335</f>
        <v>1.252275</v>
      </c>
      <c r="T335" s="8">
        <f>E335/P335</f>
        <v>188.31203007518798</v>
      </c>
      <c r="U335" t="str">
        <f t="shared" si="34"/>
        <v>film &amp; video</v>
      </c>
      <c r="V335" t="str">
        <f t="shared" si="35"/>
        <v>documentary</v>
      </c>
    </row>
    <row r="336" spans="1:22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5">
        <f t="shared" si="30"/>
        <v>42101.682372685187</v>
      </c>
      <c r="L336" s="15">
        <f t="shared" si="31"/>
        <v>42139.791666666672</v>
      </c>
      <c r="M336" s="13" t="str">
        <f t="shared" si="32"/>
        <v>Apr</v>
      </c>
      <c r="N336" s="11">
        <f t="shared" si="33"/>
        <v>2015</v>
      </c>
      <c r="O336" t="b">
        <v>1</v>
      </c>
      <c r="P336">
        <v>69</v>
      </c>
      <c r="Q336" t="b">
        <v>1</v>
      </c>
      <c r="R336" t="s">
        <v>8269</v>
      </c>
      <c r="S336" s="7">
        <f>E336/D336</f>
        <v>1.0119</v>
      </c>
      <c r="T336" s="8">
        <f>E336/P336</f>
        <v>146.65217391304347</v>
      </c>
      <c r="U336" t="str">
        <f t="shared" si="34"/>
        <v>film &amp; video</v>
      </c>
      <c r="V336" t="str">
        <f t="shared" si="35"/>
        <v>documentary</v>
      </c>
    </row>
    <row r="337" spans="1:22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5">
        <f t="shared" si="30"/>
        <v>42101.737442129626</v>
      </c>
      <c r="L337" s="15">
        <f t="shared" si="31"/>
        <v>42132.916666666672</v>
      </c>
      <c r="M337" s="13" t="str">
        <f t="shared" si="32"/>
        <v>Apr</v>
      </c>
      <c r="N337" s="11">
        <f t="shared" si="33"/>
        <v>2015</v>
      </c>
      <c r="O337" t="b">
        <v>1</v>
      </c>
      <c r="P337">
        <v>80</v>
      </c>
      <c r="Q337" t="b">
        <v>1</v>
      </c>
      <c r="R337" t="s">
        <v>8269</v>
      </c>
      <c r="S337" s="7">
        <f>E337/D337</f>
        <v>1.0276470588235294</v>
      </c>
      <c r="T337" s="8">
        <f>E337/P337</f>
        <v>109.1875</v>
      </c>
      <c r="U337" t="str">
        <f t="shared" si="34"/>
        <v>film &amp; video</v>
      </c>
      <c r="V337" t="str">
        <f t="shared" si="35"/>
        <v>documentary</v>
      </c>
    </row>
    <row r="338" spans="1:22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5">
        <f t="shared" si="30"/>
        <v>42291.596273148149</v>
      </c>
      <c r="L338" s="15">
        <f t="shared" si="31"/>
        <v>42321.637939814813</v>
      </c>
      <c r="M338" s="13" t="str">
        <f t="shared" si="32"/>
        <v>Oct</v>
      </c>
      <c r="N338" s="11">
        <f t="shared" si="33"/>
        <v>2015</v>
      </c>
      <c r="O338" t="b">
        <v>1</v>
      </c>
      <c r="P338">
        <v>493</v>
      </c>
      <c r="Q338" t="b">
        <v>1</v>
      </c>
      <c r="R338" t="s">
        <v>8269</v>
      </c>
      <c r="S338" s="7">
        <f>E338/D338</f>
        <v>1.1683911999999999</v>
      </c>
      <c r="T338" s="8">
        <f>E338/P338</f>
        <v>59.249046653144013</v>
      </c>
      <c r="U338" t="str">
        <f t="shared" si="34"/>
        <v>film &amp; video</v>
      </c>
      <c r="V338" t="str">
        <f t="shared" si="35"/>
        <v>documentary</v>
      </c>
    </row>
    <row r="339" spans="1:22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5">
        <f t="shared" si="30"/>
        <v>42047.128564814819</v>
      </c>
      <c r="L339" s="15">
        <f t="shared" si="31"/>
        <v>42077.086898148147</v>
      </c>
      <c r="M339" s="13" t="str">
        <f t="shared" si="32"/>
        <v>Feb</v>
      </c>
      <c r="N339" s="11">
        <f t="shared" si="33"/>
        <v>2015</v>
      </c>
      <c r="O339" t="b">
        <v>1</v>
      </c>
      <c r="P339">
        <v>31</v>
      </c>
      <c r="Q339" t="b">
        <v>1</v>
      </c>
      <c r="R339" t="s">
        <v>8269</v>
      </c>
      <c r="S339" s="7">
        <f>E339/D339</f>
        <v>1.0116833333333335</v>
      </c>
      <c r="T339" s="8">
        <f>E339/P339</f>
        <v>97.904838709677421</v>
      </c>
      <c r="U339" t="str">
        <f t="shared" si="34"/>
        <v>film &amp; video</v>
      </c>
      <c r="V339" t="str">
        <f t="shared" si="35"/>
        <v>documentary</v>
      </c>
    </row>
    <row r="340" spans="1:22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5">
        <f t="shared" si="30"/>
        <v>42559.755671296298</v>
      </c>
      <c r="L340" s="15">
        <f t="shared" si="31"/>
        <v>42616.041666666672</v>
      </c>
      <c r="M340" s="13" t="str">
        <f t="shared" si="32"/>
        <v>Jul</v>
      </c>
      <c r="N340" s="11">
        <f t="shared" si="33"/>
        <v>2016</v>
      </c>
      <c r="O340" t="b">
        <v>1</v>
      </c>
      <c r="P340">
        <v>236</v>
      </c>
      <c r="Q340" t="b">
        <v>1</v>
      </c>
      <c r="R340" t="s">
        <v>8269</v>
      </c>
      <c r="S340" s="7">
        <f>E340/D340</f>
        <v>1.1013360000000001</v>
      </c>
      <c r="T340" s="8">
        <f>E340/P340</f>
        <v>70.000169491525426</v>
      </c>
      <c r="U340" t="str">
        <f t="shared" si="34"/>
        <v>film &amp; video</v>
      </c>
      <c r="V340" t="str">
        <f t="shared" si="35"/>
        <v>documentary</v>
      </c>
    </row>
    <row r="341" spans="1:22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5">
        <f t="shared" si="30"/>
        <v>42093.760046296295</v>
      </c>
      <c r="L341" s="15">
        <f t="shared" si="31"/>
        <v>42123.760046296295</v>
      </c>
      <c r="M341" s="13" t="str">
        <f t="shared" si="32"/>
        <v>Mar</v>
      </c>
      <c r="N341" s="11">
        <f t="shared" si="33"/>
        <v>2015</v>
      </c>
      <c r="O341" t="b">
        <v>1</v>
      </c>
      <c r="P341">
        <v>89</v>
      </c>
      <c r="Q341" t="b">
        <v>1</v>
      </c>
      <c r="R341" t="s">
        <v>8269</v>
      </c>
      <c r="S341" s="7">
        <f>E341/D341</f>
        <v>1.0808333333333333</v>
      </c>
      <c r="T341" s="8">
        <f>E341/P341</f>
        <v>72.865168539325836</v>
      </c>
      <c r="U341" t="str">
        <f t="shared" si="34"/>
        <v>film &amp; video</v>
      </c>
      <c r="V341" t="str">
        <f t="shared" si="35"/>
        <v>documentary</v>
      </c>
    </row>
    <row r="342" spans="1:22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5">
        <f t="shared" si="30"/>
        <v>42772.669062500005</v>
      </c>
      <c r="L342" s="15">
        <f t="shared" si="31"/>
        <v>42802.875</v>
      </c>
      <c r="M342" s="13" t="str">
        <f t="shared" si="32"/>
        <v>Feb</v>
      </c>
      <c r="N342" s="11">
        <f t="shared" si="33"/>
        <v>2017</v>
      </c>
      <c r="O342" t="b">
        <v>1</v>
      </c>
      <c r="P342">
        <v>299</v>
      </c>
      <c r="Q342" t="b">
        <v>1</v>
      </c>
      <c r="R342" t="s">
        <v>8269</v>
      </c>
      <c r="S342" s="7">
        <f>E342/D342</f>
        <v>1.2502285714285715</v>
      </c>
      <c r="T342" s="8">
        <f>E342/P342</f>
        <v>146.34782608695653</v>
      </c>
      <c r="U342" t="str">
        <f t="shared" si="34"/>
        <v>film &amp; video</v>
      </c>
      <c r="V342" t="str">
        <f t="shared" si="35"/>
        <v>documentary</v>
      </c>
    </row>
    <row r="343" spans="1:22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5">
        <f t="shared" si="30"/>
        <v>41894.879606481481</v>
      </c>
      <c r="L343" s="15">
        <f t="shared" si="31"/>
        <v>41913.165972222225</v>
      </c>
      <c r="M343" s="13" t="str">
        <f t="shared" si="32"/>
        <v>Sep</v>
      </c>
      <c r="N343" s="11">
        <f t="shared" si="33"/>
        <v>2014</v>
      </c>
      <c r="O343" t="b">
        <v>1</v>
      </c>
      <c r="P343">
        <v>55</v>
      </c>
      <c r="Q343" t="b">
        <v>1</v>
      </c>
      <c r="R343" t="s">
        <v>8269</v>
      </c>
      <c r="S343" s="7">
        <f>E343/D343</f>
        <v>1.0671428571428572</v>
      </c>
      <c r="T343" s="8">
        <f>E343/P343</f>
        <v>67.909090909090907</v>
      </c>
      <c r="U343" t="str">
        <f t="shared" si="34"/>
        <v>film &amp; video</v>
      </c>
      <c r="V343" t="str">
        <f t="shared" si="35"/>
        <v>documentary</v>
      </c>
    </row>
    <row r="344" spans="1:22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5">
        <f t="shared" si="30"/>
        <v>42459.780844907407</v>
      </c>
      <c r="L344" s="15">
        <f t="shared" si="31"/>
        <v>42489.780844907407</v>
      </c>
      <c r="M344" s="13" t="str">
        <f t="shared" si="32"/>
        <v>Mar</v>
      </c>
      <c r="N344" s="11">
        <f t="shared" si="33"/>
        <v>2016</v>
      </c>
      <c r="O344" t="b">
        <v>1</v>
      </c>
      <c r="P344">
        <v>325</v>
      </c>
      <c r="Q344" t="b">
        <v>1</v>
      </c>
      <c r="R344" t="s">
        <v>8269</v>
      </c>
      <c r="S344" s="7">
        <f>E344/D344</f>
        <v>1.0036639999999999</v>
      </c>
      <c r="T344" s="8">
        <f>E344/P344</f>
        <v>169.85083076923075</v>
      </c>
      <c r="U344" t="str">
        <f t="shared" si="34"/>
        <v>film &amp; video</v>
      </c>
      <c r="V344" t="str">
        <f t="shared" si="35"/>
        <v>documentary</v>
      </c>
    </row>
    <row r="345" spans="1:22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5">
        <f t="shared" si="30"/>
        <v>41926.73778935185</v>
      </c>
      <c r="L345" s="15">
        <f t="shared" si="31"/>
        <v>41957.125</v>
      </c>
      <c r="M345" s="13" t="str">
        <f t="shared" si="32"/>
        <v>Oct</v>
      </c>
      <c r="N345" s="11">
        <f t="shared" si="33"/>
        <v>2014</v>
      </c>
      <c r="O345" t="b">
        <v>1</v>
      </c>
      <c r="P345">
        <v>524</v>
      </c>
      <c r="Q345" t="b">
        <v>1</v>
      </c>
      <c r="R345" t="s">
        <v>8269</v>
      </c>
      <c r="S345" s="7">
        <f>E345/D345</f>
        <v>1.0202863333333334</v>
      </c>
      <c r="T345" s="8">
        <f>E345/P345</f>
        <v>58.413339694656486</v>
      </c>
      <c r="U345" t="str">
        <f t="shared" si="34"/>
        <v>film &amp; video</v>
      </c>
      <c r="V345" t="str">
        <f t="shared" si="35"/>
        <v>documentary</v>
      </c>
    </row>
    <row r="346" spans="1:22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5">
        <f t="shared" si="30"/>
        <v>42111.970995370371</v>
      </c>
      <c r="L346" s="15">
        <f t="shared" si="31"/>
        <v>42156.097222222219</v>
      </c>
      <c r="M346" s="13" t="str">
        <f t="shared" si="32"/>
        <v>Apr</v>
      </c>
      <c r="N346" s="11">
        <f t="shared" si="33"/>
        <v>2015</v>
      </c>
      <c r="O346" t="b">
        <v>1</v>
      </c>
      <c r="P346">
        <v>285</v>
      </c>
      <c r="Q346" t="b">
        <v>1</v>
      </c>
      <c r="R346" t="s">
        <v>8269</v>
      </c>
      <c r="S346" s="7">
        <f>E346/D346</f>
        <v>1.0208358208955224</v>
      </c>
      <c r="T346" s="8">
        <f>E346/P346</f>
        <v>119.99298245614035</v>
      </c>
      <c r="U346" t="str">
        <f t="shared" si="34"/>
        <v>film &amp; video</v>
      </c>
      <c r="V346" t="str">
        <f t="shared" si="35"/>
        <v>documentary</v>
      </c>
    </row>
    <row r="347" spans="1:22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5">
        <f t="shared" si="30"/>
        <v>42114.944328703699</v>
      </c>
      <c r="L347" s="15">
        <f t="shared" si="31"/>
        <v>42144.944328703699</v>
      </c>
      <c r="M347" s="13" t="str">
        <f t="shared" si="32"/>
        <v>Apr</v>
      </c>
      <c r="N347" s="11">
        <f t="shared" si="33"/>
        <v>2015</v>
      </c>
      <c r="O347" t="b">
        <v>1</v>
      </c>
      <c r="P347">
        <v>179</v>
      </c>
      <c r="Q347" t="b">
        <v>1</v>
      </c>
      <c r="R347" t="s">
        <v>8269</v>
      </c>
      <c r="S347" s="7">
        <f>E347/D347</f>
        <v>1.2327586206896552</v>
      </c>
      <c r="T347" s="8">
        <f>E347/P347</f>
        <v>99.860335195530723</v>
      </c>
      <c r="U347" t="str">
        <f t="shared" si="34"/>
        <v>film &amp; video</v>
      </c>
      <c r="V347" t="str">
        <f t="shared" si="35"/>
        <v>documentary</v>
      </c>
    </row>
    <row r="348" spans="1:22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5">
        <f t="shared" si="30"/>
        <v>42261.500243055561</v>
      </c>
      <c r="L348" s="15">
        <f t="shared" si="31"/>
        <v>42291.500243055561</v>
      </c>
      <c r="M348" s="13" t="str">
        <f t="shared" si="32"/>
        <v>Sep</v>
      </c>
      <c r="N348" s="11">
        <f t="shared" si="33"/>
        <v>2015</v>
      </c>
      <c r="O348" t="b">
        <v>1</v>
      </c>
      <c r="P348">
        <v>188</v>
      </c>
      <c r="Q348" t="b">
        <v>1</v>
      </c>
      <c r="R348" t="s">
        <v>8269</v>
      </c>
      <c r="S348" s="7">
        <f>E348/D348</f>
        <v>1.7028880000000002</v>
      </c>
      <c r="T348" s="8">
        <f>E348/P348</f>
        <v>90.579148936170213</v>
      </c>
      <c r="U348" t="str">
        <f t="shared" si="34"/>
        <v>film &amp; video</v>
      </c>
      <c r="V348" t="str">
        <f t="shared" si="35"/>
        <v>documentary</v>
      </c>
    </row>
    <row r="349" spans="1:22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5">
        <f t="shared" si="30"/>
        <v>42292.495474537034</v>
      </c>
      <c r="L349" s="15">
        <f t="shared" si="31"/>
        <v>42322.537141203706</v>
      </c>
      <c r="M349" s="13" t="str">
        <f t="shared" si="32"/>
        <v>Oct</v>
      </c>
      <c r="N349" s="11">
        <f t="shared" si="33"/>
        <v>2015</v>
      </c>
      <c r="O349" t="b">
        <v>1</v>
      </c>
      <c r="P349">
        <v>379</v>
      </c>
      <c r="Q349" t="b">
        <v>1</v>
      </c>
      <c r="R349" t="s">
        <v>8269</v>
      </c>
      <c r="S349" s="7">
        <f>E349/D349</f>
        <v>1.1159049999999999</v>
      </c>
      <c r="T349" s="8">
        <f>E349/P349</f>
        <v>117.77361477572559</v>
      </c>
      <c r="U349" t="str">
        <f t="shared" si="34"/>
        <v>film &amp; video</v>
      </c>
      <c r="V349" t="str">
        <f t="shared" si="35"/>
        <v>documentary</v>
      </c>
    </row>
    <row r="350" spans="1:22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5">
        <f t="shared" si="30"/>
        <v>42207.58699074074</v>
      </c>
      <c r="L350" s="15">
        <f t="shared" si="31"/>
        <v>42237.58699074074</v>
      </c>
      <c r="M350" s="13" t="str">
        <f t="shared" si="32"/>
        <v>Jul</v>
      </c>
      <c r="N350" s="11">
        <f t="shared" si="33"/>
        <v>2015</v>
      </c>
      <c r="O350" t="b">
        <v>1</v>
      </c>
      <c r="P350">
        <v>119</v>
      </c>
      <c r="Q350" t="b">
        <v>1</v>
      </c>
      <c r="R350" t="s">
        <v>8269</v>
      </c>
      <c r="S350" s="7">
        <f>E350/D350</f>
        <v>1.03</v>
      </c>
      <c r="T350" s="8">
        <f>E350/P350</f>
        <v>86.554621848739501</v>
      </c>
      <c r="U350" t="str">
        <f t="shared" si="34"/>
        <v>film &amp; video</v>
      </c>
      <c r="V350" t="str">
        <f t="shared" si="35"/>
        <v>documentary</v>
      </c>
    </row>
    <row r="351" spans="1:22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5">
        <f t="shared" si="30"/>
        <v>42760.498935185184</v>
      </c>
      <c r="L351" s="15">
        <f t="shared" si="31"/>
        <v>42790.498935185184</v>
      </c>
      <c r="M351" s="13" t="str">
        <f t="shared" si="32"/>
        <v>Jan</v>
      </c>
      <c r="N351" s="11">
        <f t="shared" si="33"/>
        <v>2017</v>
      </c>
      <c r="O351" t="b">
        <v>1</v>
      </c>
      <c r="P351">
        <v>167</v>
      </c>
      <c r="Q351" t="b">
        <v>1</v>
      </c>
      <c r="R351" t="s">
        <v>8269</v>
      </c>
      <c r="S351" s="7">
        <f>E351/D351</f>
        <v>1.0663570159857905</v>
      </c>
      <c r="T351" s="8">
        <f>E351/P351</f>
        <v>71.899281437125751</v>
      </c>
      <c r="U351" t="str">
        <f t="shared" si="34"/>
        <v>film &amp; video</v>
      </c>
      <c r="V351" t="str">
        <f t="shared" si="35"/>
        <v>documentary</v>
      </c>
    </row>
    <row r="352" spans="1:22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5">
        <f t="shared" si="30"/>
        <v>42586.066076388888</v>
      </c>
      <c r="L352" s="15">
        <f t="shared" si="31"/>
        <v>42624.165972222225</v>
      </c>
      <c r="M352" s="13" t="str">
        <f t="shared" si="32"/>
        <v>Aug</v>
      </c>
      <c r="N352" s="11">
        <f t="shared" si="33"/>
        <v>2016</v>
      </c>
      <c r="O352" t="b">
        <v>1</v>
      </c>
      <c r="P352">
        <v>221</v>
      </c>
      <c r="Q352" t="b">
        <v>1</v>
      </c>
      <c r="R352" t="s">
        <v>8269</v>
      </c>
      <c r="S352" s="7">
        <f>E352/D352</f>
        <v>1.1476</v>
      </c>
      <c r="T352" s="8">
        <f>E352/P352</f>
        <v>129.81900452488688</v>
      </c>
      <c r="U352" t="str">
        <f t="shared" si="34"/>
        <v>film &amp; video</v>
      </c>
      <c r="V352" t="str">
        <f t="shared" si="35"/>
        <v>documentary</v>
      </c>
    </row>
    <row r="353" spans="1:22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5">
        <f t="shared" si="30"/>
        <v>42427.964745370366</v>
      </c>
      <c r="L353" s="15">
        <f t="shared" si="31"/>
        <v>42467.923078703709</v>
      </c>
      <c r="M353" s="13" t="str">
        <f t="shared" si="32"/>
        <v>Feb</v>
      </c>
      <c r="N353" s="11">
        <f t="shared" si="33"/>
        <v>2016</v>
      </c>
      <c r="O353" t="b">
        <v>1</v>
      </c>
      <c r="P353">
        <v>964</v>
      </c>
      <c r="Q353" t="b">
        <v>1</v>
      </c>
      <c r="R353" t="s">
        <v>8269</v>
      </c>
      <c r="S353" s="7">
        <f>E353/D353</f>
        <v>1.2734117647058822</v>
      </c>
      <c r="T353" s="8">
        <f>E353/P353</f>
        <v>44.912863070539416</v>
      </c>
      <c r="U353" t="str">
        <f t="shared" si="34"/>
        <v>film &amp; video</v>
      </c>
      <c r="V353" t="str">
        <f t="shared" si="35"/>
        <v>documentary</v>
      </c>
    </row>
    <row r="354" spans="1:22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5">
        <f t="shared" si="30"/>
        <v>41890.167453703703</v>
      </c>
      <c r="L354" s="15">
        <f t="shared" si="31"/>
        <v>41920.167453703703</v>
      </c>
      <c r="M354" s="13" t="str">
        <f t="shared" si="32"/>
        <v>Sep</v>
      </c>
      <c r="N354" s="11">
        <f t="shared" si="33"/>
        <v>2014</v>
      </c>
      <c r="O354" t="b">
        <v>1</v>
      </c>
      <c r="P354">
        <v>286</v>
      </c>
      <c r="Q354" t="b">
        <v>1</v>
      </c>
      <c r="R354" t="s">
        <v>8269</v>
      </c>
      <c r="S354" s="7">
        <f>E354/D354</f>
        <v>1.1656</v>
      </c>
      <c r="T354" s="8">
        <f>E354/P354</f>
        <v>40.755244755244753</v>
      </c>
      <c r="U354" t="str">
        <f t="shared" si="34"/>
        <v>film &amp; video</v>
      </c>
      <c r="V354" t="str">
        <f t="shared" si="35"/>
        <v>documentary</v>
      </c>
    </row>
    <row r="355" spans="1:22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5">
        <f t="shared" si="30"/>
        <v>42297.791886574079</v>
      </c>
      <c r="L355" s="15">
        <f t="shared" si="31"/>
        <v>42327.833553240736</v>
      </c>
      <c r="M355" s="13" t="str">
        <f t="shared" si="32"/>
        <v>Oct</v>
      </c>
      <c r="N355" s="11">
        <f t="shared" si="33"/>
        <v>2015</v>
      </c>
      <c r="O355" t="b">
        <v>1</v>
      </c>
      <c r="P355">
        <v>613</v>
      </c>
      <c r="Q355" t="b">
        <v>1</v>
      </c>
      <c r="R355" t="s">
        <v>8269</v>
      </c>
      <c r="S355" s="7">
        <f>E355/D355</f>
        <v>1.0861819426615318</v>
      </c>
      <c r="T355" s="8">
        <f>E355/P355</f>
        <v>103.52394779771615</v>
      </c>
      <c r="U355" t="str">
        <f t="shared" si="34"/>
        <v>film &amp; video</v>
      </c>
      <c r="V355" t="str">
        <f t="shared" si="35"/>
        <v>documentary</v>
      </c>
    </row>
    <row r="356" spans="1:22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5">
        <f t="shared" si="30"/>
        <v>42438.827789351853</v>
      </c>
      <c r="L356" s="15">
        <f t="shared" si="31"/>
        <v>42468.786122685182</v>
      </c>
      <c r="M356" s="13" t="str">
        <f t="shared" si="32"/>
        <v>Mar</v>
      </c>
      <c r="N356" s="11">
        <f t="shared" si="33"/>
        <v>2016</v>
      </c>
      <c r="O356" t="b">
        <v>1</v>
      </c>
      <c r="P356">
        <v>29</v>
      </c>
      <c r="Q356" t="b">
        <v>1</v>
      </c>
      <c r="R356" t="s">
        <v>8269</v>
      </c>
      <c r="S356" s="7">
        <f>E356/D356</f>
        <v>1.0394285714285714</v>
      </c>
      <c r="T356" s="8">
        <f>E356/P356</f>
        <v>125.44827586206897</v>
      </c>
      <c r="U356" t="str">
        <f t="shared" si="34"/>
        <v>film &amp; video</v>
      </c>
      <c r="V356" t="str">
        <f t="shared" si="35"/>
        <v>documentary</v>
      </c>
    </row>
    <row r="357" spans="1:22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5">
        <f t="shared" si="30"/>
        <v>41943.293912037036</v>
      </c>
      <c r="L357" s="15">
        <f t="shared" si="31"/>
        <v>41974.3355787037</v>
      </c>
      <c r="M357" s="13" t="str">
        <f t="shared" si="32"/>
        <v>Oct</v>
      </c>
      <c r="N357" s="11">
        <f t="shared" si="33"/>
        <v>2014</v>
      </c>
      <c r="O357" t="b">
        <v>1</v>
      </c>
      <c r="P357">
        <v>165</v>
      </c>
      <c r="Q357" t="b">
        <v>1</v>
      </c>
      <c r="R357" t="s">
        <v>8269</v>
      </c>
      <c r="S357" s="7">
        <f>E357/D357</f>
        <v>1.1625714285714286</v>
      </c>
      <c r="T357" s="8">
        <f>E357/P357</f>
        <v>246.60606060606059</v>
      </c>
      <c r="U357" t="str">
        <f t="shared" si="34"/>
        <v>film &amp; video</v>
      </c>
      <c r="V357" t="str">
        <f t="shared" si="35"/>
        <v>documentary</v>
      </c>
    </row>
    <row r="358" spans="1:22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5">
        <f t="shared" si="30"/>
        <v>42415.803159722222</v>
      </c>
      <c r="L358" s="15">
        <f t="shared" si="31"/>
        <v>42445.761493055557</v>
      </c>
      <c r="M358" s="13" t="str">
        <f t="shared" si="32"/>
        <v>Feb</v>
      </c>
      <c r="N358" s="11">
        <f t="shared" si="33"/>
        <v>2016</v>
      </c>
      <c r="O358" t="b">
        <v>1</v>
      </c>
      <c r="P358">
        <v>97</v>
      </c>
      <c r="Q358" t="b">
        <v>1</v>
      </c>
      <c r="R358" t="s">
        <v>8269</v>
      </c>
      <c r="S358" s="7">
        <f>E358/D358</f>
        <v>1.0269239999999999</v>
      </c>
      <c r="T358" s="8">
        <f>E358/P358</f>
        <v>79.401340206185566</v>
      </c>
      <c r="U358" t="str">
        <f t="shared" si="34"/>
        <v>film &amp; video</v>
      </c>
      <c r="V358" t="str">
        <f t="shared" si="35"/>
        <v>documentary</v>
      </c>
    </row>
    <row r="359" spans="1:22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5">
        <f t="shared" si="30"/>
        <v>42078.222187499996</v>
      </c>
      <c r="L359" s="15">
        <f t="shared" si="31"/>
        <v>42118.222187499996</v>
      </c>
      <c r="M359" s="13" t="str">
        <f t="shared" si="32"/>
        <v>Mar</v>
      </c>
      <c r="N359" s="11">
        <f t="shared" si="33"/>
        <v>2015</v>
      </c>
      <c r="O359" t="b">
        <v>1</v>
      </c>
      <c r="P359">
        <v>303</v>
      </c>
      <c r="Q359" t="b">
        <v>1</v>
      </c>
      <c r="R359" t="s">
        <v>8269</v>
      </c>
      <c r="S359" s="7">
        <f>E359/D359</f>
        <v>1.74</v>
      </c>
      <c r="T359" s="8">
        <f>E359/P359</f>
        <v>86.138613861386133</v>
      </c>
      <c r="U359" t="str">
        <f t="shared" si="34"/>
        <v>film &amp; video</v>
      </c>
      <c r="V359" t="str">
        <f t="shared" si="35"/>
        <v>documentary</v>
      </c>
    </row>
    <row r="360" spans="1:22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5">
        <f t="shared" si="30"/>
        <v>42507.860196759255</v>
      </c>
      <c r="L360" s="15">
        <f t="shared" si="31"/>
        <v>42536.625</v>
      </c>
      <c r="M360" s="13" t="str">
        <f t="shared" si="32"/>
        <v>May</v>
      </c>
      <c r="N360" s="11">
        <f t="shared" si="33"/>
        <v>2016</v>
      </c>
      <c r="O360" t="b">
        <v>1</v>
      </c>
      <c r="P360">
        <v>267</v>
      </c>
      <c r="Q360" t="b">
        <v>1</v>
      </c>
      <c r="R360" t="s">
        <v>8269</v>
      </c>
      <c r="S360" s="7">
        <f>E360/D360</f>
        <v>1.03088</v>
      </c>
      <c r="T360" s="8">
        <f>E360/P360</f>
        <v>193.04868913857678</v>
      </c>
      <c r="U360" t="str">
        <f t="shared" si="34"/>
        <v>film &amp; video</v>
      </c>
      <c r="V360" t="str">
        <f t="shared" si="35"/>
        <v>documentary</v>
      </c>
    </row>
    <row r="361" spans="1:22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5">
        <f t="shared" si="30"/>
        <v>41935.070486111108</v>
      </c>
      <c r="L361" s="15">
        <f t="shared" si="31"/>
        <v>41957.216666666667</v>
      </c>
      <c r="M361" s="13" t="str">
        <f t="shared" si="32"/>
        <v>Oct</v>
      </c>
      <c r="N361" s="11">
        <f t="shared" si="33"/>
        <v>2014</v>
      </c>
      <c r="O361" t="b">
        <v>1</v>
      </c>
      <c r="P361">
        <v>302</v>
      </c>
      <c r="Q361" t="b">
        <v>1</v>
      </c>
      <c r="R361" t="s">
        <v>8269</v>
      </c>
      <c r="S361" s="7">
        <f>E361/D361</f>
        <v>1.0485537190082646</v>
      </c>
      <c r="T361" s="8">
        <f>E361/P361</f>
        <v>84.023178807947019</v>
      </c>
      <c r="U361" t="str">
        <f t="shared" si="34"/>
        <v>film &amp; video</v>
      </c>
      <c r="V361" t="str">
        <f t="shared" si="35"/>
        <v>documentary</v>
      </c>
    </row>
    <row r="362" spans="1:22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5">
        <f t="shared" si="30"/>
        <v>42163.897916666669</v>
      </c>
      <c r="L362" s="15">
        <f t="shared" si="31"/>
        <v>42208.132638888885</v>
      </c>
      <c r="M362" s="13" t="str">
        <f t="shared" si="32"/>
        <v>Jun</v>
      </c>
      <c r="N362" s="11">
        <f t="shared" si="33"/>
        <v>2015</v>
      </c>
      <c r="O362" t="b">
        <v>0</v>
      </c>
      <c r="P362">
        <v>87</v>
      </c>
      <c r="Q362" t="b">
        <v>1</v>
      </c>
      <c r="R362" t="s">
        <v>8269</v>
      </c>
      <c r="S362" s="7">
        <f>E362/D362</f>
        <v>1.0137499999999999</v>
      </c>
      <c r="T362" s="8">
        <f>E362/P362</f>
        <v>139.82758620689654</v>
      </c>
      <c r="U362" t="str">
        <f t="shared" si="34"/>
        <v>film &amp; video</v>
      </c>
      <c r="V362" t="str">
        <f t="shared" si="35"/>
        <v>documentary</v>
      </c>
    </row>
    <row r="363" spans="1:22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5">
        <f t="shared" si="30"/>
        <v>41936.001226851848</v>
      </c>
      <c r="L363" s="15">
        <f t="shared" si="31"/>
        <v>41966.042893518519</v>
      </c>
      <c r="M363" s="13" t="str">
        <f t="shared" si="32"/>
        <v>Oct</v>
      </c>
      <c r="N363" s="11">
        <f t="shared" si="33"/>
        <v>2014</v>
      </c>
      <c r="O363" t="b">
        <v>0</v>
      </c>
      <c r="P363">
        <v>354</v>
      </c>
      <c r="Q363" t="b">
        <v>1</v>
      </c>
      <c r="R363" t="s">
        <v>8269</v>
      </c>
      <c r="S363" s="7">
        <f>E363/D363</f>
        <v>1.1107699999999998</v>
      </c>
      <c r="T363" s="8">
        <f>E363/P363</f>
        <v>109.82189265536722</v>
      </c>
      <c r="U363" t="str">
        <f t="shared" si="34"/>
        <v>film &amp; video</v>
      </c>
      <c r="V363" t="str">
        <f t="shared" si="35"/>
        <v>documentary</v>
      </c>
    </row>
    <row r="364" spans="1:22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5">
        <f t="shared" si="30"/>
        <v>41837.210543981484</v>
      </c>
      <c r="L364" s="15">
        <f t="shared" si="31"/>
        <v>41859</v>
      </c>
      <c r="M364" s="13" t="str">
        <f t="shared" si="32"/>
        <v>Jul</v>
      </c>
      <c r="N364" s="11">
        <f t="shared" si="33"/>
        <v>2014</v>
      </c>
      <c r="O364" t="b">
        <v>0</v>
      </c>
      <c r="P364">
        <v>86</v>
      </c>
      <c r="Q364" t="b">
        <v>1</v>
      </c>
      <c r="R364" t="s">
        <v>8269</v>
      </c>
      <c r="S364" s="7">
        <f>E364/D364</f>
        <v>1.2415933781686497</v>
      </c>
      <c r="T364" s="8">
        <f>E364/P364</f>
        <v>139.53488372093022</v>
      </c>
      <c r="U364" t="str">
        <f t="shared" si="34"/>
        <v>film &amp; video</v>
      </c>
      <c r="V364" t="str">
        <f t="shared" si="35"/>
        <v>documentary</v>
      </c>
    </row>
    <row r="365" spans="1:22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5">
        <f t="shared" si="30"/>
        <v>40255.744629629626</v>
      </c>
      <c r="L365" s="15">
        <f t="shared" si="31"/>
        <v>40300.806944444441</v>
      </c>
      <c r="M365" s="13" t="str">
        <f t="shared" si="32"/>
        <v>Mar</v>
      </c>
      <c r="N365" s="11">
        <f t="shared" si="33"/>
        <v>2010</v>
      </c>
      <c r="O365" t="b">
        <v>0</v>
      </c>
      <c r="P365">
        <v>26</v>
      </c>
      <c r="Q365" t="b">
        <v>1</v>
      </c>
      <c r="R365" t="s">
        <v>8269</v>
      </c>
      <c r="S365" s="7">
        <f>E365/D365</f>
        <v>1.0133333333333334</v>
      </c>
      <c r="T365" s="8">
        <f>E365/P365</f>
        <v>347.84615384615387</v>
      </c>
      <c r="U365" t="str">
        <f t="shared" si="34"/>
        <v>film &amp; video</v>
      </c>
      <c r="V365" t="str">
        <f t="shared" si="35"/>
        <v>documentary</v>
      </c>
    </row>
    <row r="366" spans="1:22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5">
        <f t="shared" si="30"/>
        <v>41780.859629629631</v>
      </c>
      <c r="L366" s="15">
        <f t="shared" si="31"/>
        <v>41811.165972222225</v>
      </c>
      <c r="M366" s="13" t="str">
        <f t="shared" si="32"/>
        <v>May</v>
      </c>
      <c r="N366" s="11">
        <f t="shared" si="33"/>
        <v>2014</v>
      </c>
      <c r="O366" t="b">
        <v>0</v>
      </c>
      <c r="P366">
        <v>113</v>
      </c>
      <c r="Q366" t="b">
        <v>1</v>
      </c>
      <c r="R366" t="s">
        <v>8269</v>
      </c>
      <c r="S366" s="7">
        <f>E366/D366</f>
        <v>1.1016142857142857</v>
      </c>
      <c r="T366" s="8">
        <f>E366/P366</f>
        <v>68.24159292035398</v>
      </c>
      <c r="U366" t="str">
        <f t="shared" si="34"/>
        <v>film &amp; video</v>
      </c>
      <c r="V366" t="str">
        <f t="shared" si="35"/>
        <v>documentary</v>
      </c>
    </row>
    <row r="367" spans="1:22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5">
        <f t="shared" si="30"/>
        <v>41668.606469907405</v>
      </c>
      <c r="L367" s="15">
        <f t="shared" si="31"/>
        <v>41698.606469907405</v>
      </c>
      <c r="M367" s="13" t="str">
        <f t="shared" si="32"/>
        <v>Jan</v>
      </c>
      <c r="N367" s="11">
        <f t="shared" si="33"/>
        <v>2014</v>
      </c>
      <c r="O367" t="b">
        <v>0</v>
      </c>
      <c r="P367">
        <v>65</v>
      </c>
      <c r="Q367" t="b">
        <v>1</v>
      </c>
      <c r="R367" t="s">
        <v>8269</v>
      </c>
      <c r="S367" s="7">
        <f>E367/D367</f>
        <v>1.0397333333333334</v>
      </c>
      <c r="T367" s="8">
        <f>E367/P367</f>
        <v>239.93846153846152</v>
      </c>
      <c r="U367" t="str">
        <f t="shared" si="34"/>
        <v>film &amp; video</v>
      </c>
      <c r="V367" t="str">
        <f t="shared" si="35"/>
        <v>documentary</v>
      </c>
    </row>
    <row r="368" spans="1:22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5">
        <f t="shared" si="30"/>
        <v>41019.793032407404</v>
      </c>
      <c r="L368" s="15">
        <f t="shared" si="31"/>
        <v>41049.793032407404</v>
      </c>
      <c r="M368" s="13" t="str">
        <f t="shared" si="32"/>
        <v>Apr</v>
      </c>
      <c r="N368" s="11">
        <f t="shared" si="33"/>
        <v>2012</v>
      </c>
      <c r="O368" t="b">
        <v>0</v>
      </c>
      <c r="P368">
        <v>134</v>
      </c>
      <c r="Q368" t="b">
        <v>1</v>
      </c>
      <c r="R368" t="s">
        <v>8269</v>
      </c>
      <c r="S368" s="7">
        <f>E368/D368</f>
        <v>1.013157894736842</v>
      </c>
      <c r="T368" s="8">
        <f>E368/P368</f>
        <v>287.31343283582089</v>
      </c>
      <c r="U368" t="str">
        <f t="shared" si="34"/>
        <v>film &amp; video</v>
      </c>
      <c r="V368" t="str">
        <f t="shared" si="35"/>
        <v>documentary</v>
      </c>
    </row>
    <row r="369" spans="1:22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5">
        <f t="shared" si="30"/>
        <v>41355.577291666668</v>
      </c>
      <c r="L369" s="15">
        <f t="shared" si="31"/>
        <v>41395.207638888889</v>
      </c>
      <c r="M369" s="13" t="str">
        <f t="shared" si="32"/>
        <v>Mar</v>
      </c>
      <c r="N369" s="11">
        <f t="shared" si="33"/>
        <v>2013</v>
      </c>
      <c r="O369" t="b">
        <v>0</v>
      </c>
      <c r="P369">
        <v>119</v>
      </c>
      <c r="Q369" t="b">
        <v>1</v>
      </c>
      <c r="R369" t="s">
        <v>8269</v>
      </c>
      <c r="S369" s="7">
        <f>E369/D369</f>
        <v>1.033501</v>
      </c>
      <c r="T369" s="8">
        <f>E369/P369</f>
        <v>86.84882352941176</v>
      </c>
      <c r="U369" t="str">
        <f t="shared" si="34"/>
        <v>film &amp; video</v>
      </c>
      <c r="V369" t="str">
        <f t="shared" si="35"/>
        <v>documentary</v>
      </c>
    </row>
    <row r="370" spans="1:22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5">
        <f t="shared" si="30"/>
        <v>42043.605578703704</v>
      </c>
      <c r="L370" s="15">
        <f t="shared" si="31"/>
        <v>42078.563912037032</v>
      </c>
      <c r="M370" s="13" t="str">
        <f t="shared" si="32"/>
        <v>Feb</v>
      </c>
      <c r="N370" s="11">
        <f t="shared" si="33"/>
        <v>2015</v>
      </c>
      <c r="O370" t="b">
        <v>0</v>
      </c>
      <c r="P370">
        <v>159</v>
      </c>
      <c r="Q370" t="b">
        <v>1</v>
      </c>
      <c r="R370" t="s">
        <v>8269</v>
      </c>
      <c r="S370" s="7">
        <f>E370/D370</f>
        <v>1.04112</v>
      </c>
      <c r="T370" s="8">
        <f>E370/P370</f>
        <v>81.84905660377359</v>
      </c>
      <c r="U370" t="str">
        <f t="shared" si="34"/>
        <v>film &amp; video</v>
      </c>
      <c r="V370" t="str">
        <f t="shared" si="35"/>
        <v>documentary</v>
      </c>
    </row>
    <row r="371" spans="1:22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5">
        <f t="shared" si="30"/>
        <v>40893.551724537036</v>
      </c>
      <c r="L371" s="15">
        <f t="shared" si="31"/>
        <v>40923.551724537036</v>
      </c>
      <c r="M371" s="13" t="str">
        <f t="shared" si="32"/>
        <v>Dec</v>
      </c>
      <c r="N371" s="11">
        <f t="shared" si="33"/>
        <v>2011</v>
      </c>
      <c r="O371" t="b">
        <v>0</v>
      </c>
      <c r="P371">
        <v>167</v>
      </c>
      <c r="Q371" t="b">
        <v>1</v>
      </c>
      <c r="R371" t="s">
        <v>8269</v>
      </c>
      <c r="S371" s="7">
        <f>E371/D371</f>
        <v>1.1015569230769231</v>
      </c>
      <c r="T371" s="8">
        <f>E371/P371</f>
        <v>42.874970059880241</v>
      </c>
      <c r="U371" t="str">
        <f t="shared" si="34"/>
        <v>film &amp; video</v>
      </c>
      <c r="V371" t="str">
        <f t="shared" si="35"/>
        <v>documentary</v>
      </c>
    </row>
    <row r="372" spans="1:22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5">
        <f t="shared" si="30"/>
        <v>42711.795138888891</v>
      </c>
      <c r="L372" s="15">
        <f t="shared" si="31"/>
        <v>42741.795138888891</v>
      </c>
      <c r="M372" s="13" t="str">
        <f t="shared" si="32"/>
        <v>Dec</v>
      </c>
      <c r="N372" s="11">
        <f t="shared" si="33"/>
        <v>2016</v>
      </c>
      <c r="O372" t="b">
        <v>0</v>
      </c>
      <c r="P372">
        <v>43</v>
      </c>
      <c r="Q372" t="b">
        <v>1</v>
      </c>
      <c r="R372" t="s">
        <v>8269</v>
      </c>
      <c r="S372" s="7">
        <f>E372/D372</f>
        <v>1.2202</v>
      </c>
      <c r="T372" s="8">
        <f>E372/P372</f>
        <v>709.41860465116281</v>
      </c>
      <c r="U372" t="str">
        <f t="shared" si="34"/>
        <v>film &amp; video</v>
      </c>
      <c r="V372" t="str">
        <f t="shared" si="35"/>
        <v>documentary</v>
      </c>
    </row>
    <row r="373" spans="1:22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5">
        <f t="shared" si="30"/>
        <v>41261.767812500002</v>
      </c>
      <c r="L373" s="15">
        <f t="shared" si="31"/>
        <v>41306.767812500002</v>
      </c>
      <c r="M373" s="13" t="str">
        <f t="shared" si="32"/>
        <v>Dec</v>
      </c>
      <c r="N373" s="11">
        <f t="shared" si="33"/>
        <v>2012</v>
      </c>
      <c r="O373" t="b">
        <v>0</v>
      </c>
      <c r="P373">
        <v>1062</v>
      </c>
      <c r="Q373" t="b">
        <v>1</v>
      </c>
      <c r="R373" t="s">
        <v>8269</v>
      </c>
      <c r="S373" s="7">
        <f>E373/D373</f>
        <v>1.1416866666666667</v>
      </c>
      <c r="T373" s="8">
        <f>E373/P373</f>
        <v>161.25517890772127</v>
      </c>
      <c r="U373" t="str">
        <f t="shared" si="34"/>
        <v>film &amp; video</v>
      </c>
      <c r="V373" t="str">
        <f t="shared" si="35"/>
        <v>documentary</v>
      </c>
    </row>
    <row r="374" spans="1:22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5">
        <f t="shared" si="30"/>
        <v>42425.576898148152</v>
      </c>
      <c r="L374" s="15">
        <f t="shared" si="31"/>
        <v>42465.666666666672</v>
      </c>
      <c r="M374" s="13" t="str">
        <f t="shared" si="32"/>
        <v>Feb</v>
      </c>
      <c r="N374" s="11">
        <f t="shared" si="33"/>
        <v>2016</v>
      </c>
      <c r="O374" t="b">
        <v>0</v>
      </c>
      <c r="P374">
        <v>9</v>
      </c>
      <c r="Q374" t="b">
        <v>1</v>
      </c>
      <c r="R374" t="s">
        <v>8269</v>
      </c>
      <c r="S374" s="7">
        <f>E374/D374</f>
        <v>1.2533333333333334</v>
      </c>
      <c r="T374" s="8">
        <f>E374/P374</f>
        <v>41.777777777777779</v>
      </c>
      <c r="U374" t="str">
        <f t="shared" si="34"/>
        <v>film &amp; video</v>
      </c>
      <c r="V374" t="str">
        <f t="shared" si="35"/>
        <v>documentary</v>
      </c>
    </row>
    <row r="375" spans="1:22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5">
        <f t="shared" si="30"/>
        <v>41078.91201388889</v>
      </c>
      <c r="L375" s="15">
        <f t="shared" si="31"/>
        <v>41108.91201388889</v>
      </c>
      <c r="M375" s="13" t="str">
        <f t="shared" si="32"/>
        <v>Jun</v>
      </c>
      <c r="N375" s="11">
        <f t="shared" si="33"/>
        <v>2012</v>
      </c>
      <c r="O375" t="b">
        <v>0</v>
      </c>
      <c r="P375">
        <v>89</v>
      </c>
      <c r="Q375" t="b">
        <v>1</v>
      </c>
      <c r="R375" t="s">
        <v>8269</v>
      </c>
      <c r="S375" s="7">
        <f>E375/D375</f>
        <v>1.0666666666666667</v>
      </c>
      <c r="T375" s="8">
        <f>E375/P375</f>
        <v>89.887640449438209</v>
      </c>
      <c r="U375" t="str">
        <f t="shared" si="34"/>
        <v>film &amp; video</v>
      </c>
      <c r="V375" t="str">
        <f t="shared" si="35"/>
        <v>documentary</v>
      </c>
    </row>
    <row r="376" spans="1:22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5">
        <f t="shared" si="30"/>
        <v>40757.889247685183</v>
      </c>
      <c r="L376" s="15">
        <f t="shared" si="31"/>
        <v>40802.889247685183</v>
      </c>
      <c r="M376" s="13" t="str">
        <f t="shared" si="32"/>
        <v>Aug</v>
      </c>
      <c r="N376" s="11">
        <f t="shared" si="33"/>
        <v>2011</v>
      </c>
      <c r="O376" t="b">
        <v>0</v>
      </c>
      <c r="P376">
        <v>174</v>
      </c>
      <c r="Q376" t="b">
        <v>1</v>
      </c>
      <c r="R376" t="s">
        <v>8269</v>
      </c>
      <c r="S376" s="7">
        <f>E376/D376</f>
        <v>1.3065</v>
      </c>
      <c r="T376" s="8">
        <f>E376/P376</f>
        <v>45.051724137931032</v>
      </c>
      <c r="U376" t="str">
        <f t="shared" si="34"/>
        <v>film &amp; video</v>
      </c>
      <c r="V376" t="str">
        <f t="shared" si="35"/>
        <v>documentary</v>
      </c>
    </row>
    <row r="377" spans="1:22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5">
        <f t="shared" si="30"/>
        <v>41657.985081018516</v>
      </c>
      <c r="L377" s="15">
        <f t="shared" si="31"/>
        <v>41699.720833333333</v>
      </c>
      <c r="M377" s="13" t="str">
        <f t="shared" si="32"/>
        <v>Jan</v>
      </c>
      <c r="N377" s="11">
        <f t="shared" si="33"/>
        <v>2014</v>
      </c>
      <c r="O377" t="b">
        <v>0</v>
      </c>
      <c r="P377">
        <v>14</v>
      </c>
      <c r="Q377" t="b">
        <v>1</v>
      </c>
      <c r="R377" t="s">
        <v>8269</v>
      </c>
      <c r="S377" s="7">
        <f>E377/D377</f>
        <v>1.2</v>
      </c>
      <c r="T377" s="8">
        <f>E377/P377</f>
        <v>42.857142857142854</v>
      </c>
      <c r="U377" t="str">
        <f t="shared" si="34"/>
        <v>film &amp; video</v>
      </c>
      <c r="V377" t="str">
        <f t="shared" si="35"/>
        <v>documentary</v>
      </c>
    </row>
    <row r="378" spans="1:22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5">
        <f t="shared" si="30"/>
        <v>42576.452731481477</v>
      </c>
      <c r="L378" s="15">
        <f t="shared" si="31"/>
        <v>42607.452731481477</v>
      </c>
      <c r="M378" s="13" t="str">
        <f t="shared" si="32"/>
        <v>Jul</v>
      </c>
      <c r="N378" s="11">
        <f t="shared" si="33"/>
        <v>2016</v>
      </c>
      <c r="O378" t="b">
        <v>0</v>
      </c>
      <c r="P378">
        <v>48</v>
      </c>
      <c r="Q378" t="b">
        <v>1</v>
      </c>
      <c r="R378" t="s">
        <v>8269</v>
      </c>
      <c r="S378" s="7">
        <f>E378/D378</f>
        <v>1.0595918367346939</v>
      </c>
      <c r="T378" s="8">
        <f>E378/P378</f>
        <v>54.083333333333336</v>
      </c>
      <c r="U378" t="str">
        <f t="shared" si="34"/>
        <v>film &amp; video</v>
      </c>
      <c r="V378" t="str">
        <f t="shared" si="35"/>
        <v>documentary</v>
      </c>
    </row>
    <row r="379" spans="1:22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5">
        <f t="shared" si="30"/>
        <v>42292.250787037032</v>
      </c>
      <c r="L379" s="15">
        <f t="shared" si="31"/>
        <v>42322.292361111111</v>
      </c>
      <c r="M379" s="13" t="str">
        <f t="shared" si="32"/>
        <v>Oct</v>
      </c>
      <c r="N379" s="11">
        <f t="shared" si="33"/>
        <v>2015</v>
      </c>
      <c r="O379" t="b">
        <v>0</v>
      </c>
      <c r="P379">
        <v>133</v>
      </c>
      <c r="Q379" t="b">
        <v>1</v>
      </c>
      <c r="R379" t="s">
        <v>8269</v>
      </c>
      <c r="S379" s="7">
        <f>E379/D379</f>
        <v>1.1439999999999999</v>
      </c>
      <c r="T379" s="8">
        <f>E379/P379</f>
        <v>103.21804511278195</v>
      </c>
      <c r="U379" t="str">
        <f t="shared" si="34"/>
        <v>film &amp; video</v>
      </c>
      <c r="V379" t="str">
        <f t="shared" si="35"/>
        <v>documentary</v>
      </c>
    </row>
    <row r="380" spans="1:22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5">
        <f t="shared" si="30"/>
        <v>42370.571851851855</v>
      </c>
      <c r="L380" s="15">
        <f t="shared" si="31"/>
        <v>42394.994444444441</v>
      </c>
      <c r="M380" s="13" t="str">
        <f t="shared" si="32"/>
        <v>Jan</v>
      </c>
      <c r="N380" s="11">
        <f t="shared" si="33"/>
        <v>2016</v>
      </c>
      <c r="O380" t="b">
        <v>0</v>
      </c>
      <c r="P380">
        <v>83</v>
      </c>
      <c r="Q380" t="b">
        <v>1</v>
      </c>
      <c r="R380" t="s">
        <v>8269</v>
      </c>
      <c r="S380" s="7">
        <f>E380/D380</f>
        <v>1.1176666666666666</v>
      </c>
      <c r="T380" s="8">
        <f>E380/P380</f>
        <v>40.397590361445786</v>
      </c>
      <c r="U380" t="str">
        <f t="shared" si="34"/>
        <v>film &amp; video</v>
      </c>
      <c r="V380" t="str">
        <f t="shared" si="35"/>
        <v>documentary</v>
      </c>
    </row>
    <row r="381" spans="1:22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5">
        <f t="shared" si="30"/>
        <v>40987.688333333332</v>
      </c>
      <c r="L381" s="15">
        <f t="shared" si="31"/>
        <v>41032.688333333332</v>
      </c>
      <c r="M381" s="13" t="str">
        <f t="shared" si="32"/>
        <v>Mar</v>
      </c>
      <c r="N381" s="11">
        <f t="shared" si="33"/>
        <v>2012</v>
      </c>
      <c r="O381" t="b">
        <v>0</v>
      </c>
      <c r="P381">
        <v>149</v>
      </c>
      <c r="Q381" t="b">
        <v>1</v>
      </c>
      <c r="R381" t="s">
        <v>8269</v>
      </c>
      <c r="S381" s="7">
        <f>E381/D381</f>
        <v>1.1608000000000001</v>
      </c>
      <c r="T381" s="8">
        <f>E381/P381</f>
        <v>116.85906040268456</v>
      </c>
      <c r="U381" t="str">
        <f t="shared" si="34"/>
        <v>film &amp; video</v>
      </c>
      <c r="V381" t="str">
        <f t="shared" si="35"/>
        <v>documentary</v>
      </c>
    </row>
    <row r="382" spans="1:22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5">
        <f t="shared" si="30"/>
        <v>42367.719814814816</v>
      </c>
      <c r="L382" s="15">
        <f t="shared" si="31"/>
        <v>42392.719814814816</v>
      </c>
      <c r="M382" s="13" t="str">
        <f t="shared" si="32"/>
        <v>Dec</v>
      </c>
      <c r="N382" s="11">
        <f t="shared" si="33"/>
        <v>2015</v>
      </c>
      <c r="O382" t="b">
        <v>0</v>
      </c>
      <c r="P382">
        <v>49</v>
      </c>
      <c r="Q382" t="b">
        <v>1</v>
      </c>
      <c r="R382" t="s">
        <v>8269</v>
      </c>
      <c r="S382" s="7">
        <f>E382/D382</f>
        <v>1.415</v>
      </c>
      <c r="T382" s="8">
        <f>E382/P382</f>
        <v>115.51020408163265</v>
      </c>
      <c r="U382" t="str">
        <f t="shared" si="34"/>
        <v>film &amp; video</v>
      </c>
      <c r="V382" t="str">
        <f t="shared" si="35"/>
        <v>documentary</v>
      </c>
    </row>
    <row r="383" spans="1:22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5">
        <f t="shared" si="30"/>
        <v>41085.698113425926</v>
      </c>
      <c r="L383" s="15">
        <f t="shared" si="31"/>
        <v>41120.208333333336</v>
      </c>
      <c r="M383" s="13" t="str">
        <f t="shared" si="32"/>
        <v>Jun</v>
      </c>
      <c r="N383" s="11">
        <f t="shared" si="33"/>
        <v>2012</v>
      </c>
      <c r="O383" t="b">
        <v>0</v>
      </c>
      <c r="P383">
        <v>251</v>
      </c>
      <c r="Q383" t="b">
        <v>1</v>
      </c>
      <c r="R383" t="s">
        <v>8269</v>
      </c>
      <c r="S383" s="7">
        <f>E383/D383</f>
        <v>1.0472999999999999</v>
      </c>
      <c r="T383" s="8">
        <f>E383/P383</f>
        <v>104.31274900398407</v>
      </c>
      <c r="U383" t="str">
        <f t="shared" si="34"/>
        <v>film &amp; video</v>
      </c>
      <c r="V383" t="str">
        <f t="shared" si="35"/>
        <v>documentary</v>
      </c>
    </row>
    <row r="384" spans="1:22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5">
        <f t="shared" si="30"/>
        <v>41144.709490740745</v>
      </c>
      <c r="L384" s="15">
        <f t="shared" si="31"/>
        <v>41158.709490740745</v>
      </c>
      <c r="M384" s="13" t="str">
        <f t="shared" si="32"/>
        <v>Aug</v>
      </c>
      <c r="N384" s="11">
        <f t="shared" si="33"/>
        <v>2012</v>
      </c>
      <c r="O384" t="b">
        <v>0</v>
      </c>
      <c r="P384">
        <v>22</v>
      </c>
      <c r="Q384" t="b">
        <v>1</v>
      </c>
      <c r="R384" t="s">
        <v>8269</v>
      </c>
      <c r="S384" s="7">
        <f>E384/D384</f>
        <v>2.5583333333333331</v>
      </c>
      <c r="T384" s="8">
        <f>E384/P384</f>
        <v>69.772727272727266</v>
      </c>
      <c r="U384" t="str">
        <f t="shared" si="34"/>
        <v>film &amp; video</v>
      </c>
      <c r="V384" t="str">
        <f t="shared" si="35"/>
        <v>documentary</v>
      </c>
    </row>
    <row r="385" spans="1:22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5">
        <f t="shared" si="30"/>
        <v>41755.117581018516</v>
      </c>
      <c r="L385" s="15">
        <f t="shared" si="31"/>
        <v>41778.117581018516</v>
      </c>
      <c r="M385" s="13" t="str">
        <f t="shared" si="32"/>
        <v>Apr</v>
      </c>
      <c r="N385" s="11">
        <f t="shared" si="33"/>
        <v>2014</v>
      </c>
      <c r="O385" t="b">
        <v>0</v>
      </c>
      <c r="P385">
        <v>48</v>
      </c>
      <c r="Q385" t="b">
        <v>1</v>
      </c>
      <c r="R385" t="s">
        <v>8269</v>
      </c>
      <c r="S385" s="7">
        <f>E385/D385</f>
        <v>2.0670670670670672</v>
      </c>
      <c r="T385" s="8">
        <f>E385/P385</f>
        <v>43.020833333333336</v>
      </c>
      <c r="U385" t="str">
        <f t="shared" si="34"/>
        <v>film &amp; video</v>
      </c>
      <c r="V385" t="str">
        <f t="shared" si="35"/>
        <v>documentary</v>
      </c>
    </row>
    <row r="386" spans="1:22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5">
        <f t="shared" si="30"/>
        <v>41980.781793981485</v>
      </c>
      <c r="L386" s="15">
        <f t="shared" si="31"/>
        <v>42010.781793981485</v>
      </c>
      <c r="M386" s="13" t="str">
        <f t="shared" si="32"/>
        <v>Dec</v>
      </c>
      <c r="N386" s="11">
        <f t="shared" si="33"/>
        <v>2014</v>
      </c>
      <c r="O386" t="b">
        <v>0</v>
      </c>
      <c r="P386">
        <v>383</v>
      </c>
      <c r="Q386" t="b">
        <v>1</v>
      </c>
      <c r="R386" t="s">
        <v>8269</v>
      </c>
      <c r="S386" s="7">
        <f>E386/D386</f>
        <v>1.1210500000000001</v>
      </c>
      <c r="T386" s="8">
        <f>E386/P386</f>
        <v>58.540469973890339</v>
      </c>
      <c r="U386" t="str">
        <f t="shared" si="34"/>
        <v>film &amp; video</v>
      </c>
      <c r="V386" t="str">
        <f t="shared" si="35"/>
        <v>documentary</v>
      </c>
    </row>
    <row r="387" spans="1:22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5">
        <f t="shared" ref="K387:K450" si="36">(((J387/60)/60)/24+DATE(1970,1,1))</f>
        <v>41934.584502314814</v>
      </c>
      <c r="L387" s="15">
        <f t="shared" ref="L387:L450" si="37">(((I387/60)/60)/24+DATE(1970,1,1))</f>
        <v>41964.626168981486</v>
      </c>
      <c r="M387" s="13" t="str">
        <f t="shared" ref="M387:M450" si="38">TEXT(K387,"mmm")</f>
        <v>Oct</v>
      </c>
      <c r="N387" s="11">
        <f t="shared" ref="N387:N450" si="39">YEAR(K387)</f>
        <v>2014</v>
      </c>
      <c r="O387" t="b">
        <v>0</v>
      </c>
      <c r="P387">
        <v>237</v>
      </c>
      <c r="Q387" t="b">
        <v>1</v>
      </c>
      <c r="R387" t="s">
        <v>8269</v>
      </c>
      <c r="S387" s="7">
        <f>E387/D387</f>
        <v>1.05982</v>
      </c>
      <c r="T387" s="8">
        <f>E387/P387</f>
        <v>111.79535864978902</v>
      </c>
      <c r="U387" t="str">
        <f t="shared" ref="U387:U450" si="40">LEFT(R387,(FIND("/",R387,1)-1))</f>
        <v>film &amp; video</v>
      </c>
      <c r="V387" t="str">
        <f t="shared" ref="V387:V450" si="41">MID(R387,FIND("/",R387)+1,256)</f>
        <v>documentary</v>
      </c>
    </row>
    <row r="388" spans="1:22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5">
        <f t="shared" si="36"/>
        <v>42211.951284722221</v>
      </c>
      <c r="L388" s="15">
        <f t="shared" si="37"/>
        <v>42226.951284722221</v>
      </c>
      <c r="M388" s="13" t="str">
        <f t="shared" si="38"/>
        <v>Jul</v>
      </c>
      <c r="N388" s="11">
        <f t="shared" si="39"/>
        <v>2015</v>
      </c>
      <c r="O388" t="b">
        <v>0</v>
      </c>
      <c r="P388">
        <v>13</v>
      </c>
      <c r="Q388" t="b">
        <v>1</v>
      </c>
      <c r="R388" t="s">
        <v>8269</v>
      </c>
      <c r="S388" s="7">
        <f>E388/D388</f>
        <v>1.0016666666666667</v>
      </c>
      <c r="T388" s="8">
        <f>E388/P388</f>
        <v>46.230769230769234</v>
      </c>
      <c r="U388" t="str">
        <f t="shared" si="40"/>
        <v>film &amp; video</v>
      </c>
      <c r="V388" t="str">
        <f t="shared" si="41"/>
        <v>documentary</v>
      </c>
    </row>
    <row r="389" spans="1:22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5">
        <f t="shared" si="36"/>
        <v>42200.67659722222</v>
      </c>
      <c r="L389" s="15">
        <f t="shared" si="37"/>
        <v>42231.25</v>
      </c>
      <c r="M389" s="13" t="str">
        <f t="shared" si="38"/>
        <v>Jul</v>
      </c>
      <c r="N389" s="11">
        <f t="shared" si="39"/>
        <v>2015</v>
      </c>
      <c r="O389" t="b">
        <v>0</v>
      </c>
      <c r="P389">
        <v>562</v>
      </c>
      <c r="Q389" t="b">
        <v>1</v>
      </c>
      <c r="R389" t="s">
        <v>8269</v>
      </c>
      <c r="S389" s="7">
        <f>E389/D389</f>
        <v>2.1398947368421051</v>
      </c>
      <c r="T389" s="8">
        <f>E389/P389</f>
        <v>144.69039145907473</v>
      </c>
      <c r="U389" t="str">
        <f t="shared" si="40"/>
        <v>film &amp; video</v>
      </c>
      <c r="V389" t="str">
        <f t="shared" si="41"/>
        <v>documentary</v>
      </c>
    </row>
    <row r="390" spans="1:22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5">
        <f t="shared" si="36"/>
        <v>42549.076157407413</v>
      </c>
      <c r="L390" s="15">
        <f t="shared" si="37"/>
        <v>42579.076157407413</v>
      </c>
      <c r="M390" s="13" t="str">
        <f t="shared" si="38"/>
        <v>Jun</v>
      </c>
      <c r="N390" s="11">
        <f t="shared" si="39"/>
        <v>2016</v>
      </c>
      <c r="O390" t="b">
        <v>0</v>
      </c>
      <c r="P390">
        <v>71</v>
      </c>
      <c r="Q390" t="b">
        <v>1</v>
      </c>
      <c r="R390" t="s">
        <v>8269</v>
      </c>
      <c r="S390" s="7">
        <f>E390/D390</f>
        <v>1.2616000000000001</v>
      </c>
      <c r="T390" s="8">
        <f>E390/P390</f>
        <v>88.845070422535215</v>
      </c>
      <c r="U390" t="str">
        <f t="shared" si="40"/>
        <v>film &amp; video</v>
      </c>
      <c r="V390" t="str">
        <f t="shared" si="41"/>
        <v>documentary</v>
      </c>
    </row>
    <row r="391" spans="1:22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5">
        <f t="shared" si="36"/>
        <v>41674.063078703701</v>
      </c>
      <c r="L391" s="15">
        <f t="shared" si="37"/>
        <v>41705.957638888889</v>
      </c>
      <c r="M391" s="13" t="str">
        <f t="shared" si="38"/>
        <v>Feb</v>
      </c>
      <c r="N391" s="11">
        <f t="shared" si="39"/>
        <v>2014</v>
      </c>
      <c r="O391" t="b">
        <v>0</v>
      </c>
      <c r="P391">
        <v>1510</v>
      </c>
      <c r="Q391" t="b">
        <v>1</v>
      </c>
      <c r="R391" t="s">
        <v>8269</v>
      </c>
      <c r="S391" s="7">
        <f>E391/D391</f>
        <v>1.8153547058823529</v>
      </c>
      <c r="T391" s="8">
        <f>E391/P391</f>
        <v>81.75107284768211</v>
      </c>
      <c r="U391" t="str">
        <f t="shared" si="40"/>
        <v>film &amp; video</v>
      </c>
      <c r="V391" t="str">
        <f t="shared" si="41"/>
        <v>documentary</v>
      </c>
    </row>
    <row r="392" spans="1:22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5">
        <f t="shared" si="36"/>
        <v>42112.036712962959</v>
      </c>
      <c r="L392" s="15">
        <f t="shared" si="37"/>
        <v>42132.036712962959</v>
      </c>
      <c r="M392" s="13" t="str">
        <f t="shared" si="38"/>
        <v>Apr</v>
      </c>
      <c r="N392" s="11">
        <f t="shared" si="39"/>
        <v>2015</v>
      </c>
      <c r="O392" t="b">
        <v>0</v>
      </c>
      <c r="P392">
        <v>14</v>
      </c>
      <c r="Q392" t="b">
        <v>1</v>
      </c>
      <c r="R392" t="s">
        <v>8269</v>
      </c>
      <c r="S392" s="7">
        <f>E392/D392</f>
        <v>1</v>
      </c>
      <c r="T392" s="8">
        <f>E392/P392</f>
        <v>71.428571428571431</v>
      </c>
      <c r="U392" t="str">
        <f t="shared" si="40"/>
        <v>film &amp; video</v>
      </c>
      <c r="V392" t="str">
        <f t="shared" si="41"/>
        <v>documentary</v>
      </c>
    </row>
    <row r="393" spans="1:22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5">
        <f t="shared" si="36"/>
        <v>40865.042256944449</v>
      </c>
      <c r="L393" s="15">
        <f t="shared" si="37"/>
        <v>40895.040972222225</v>
      </c>
      <c r="M393" s="13" t="str">
        <f t="shared" si="38"/>
        <v>Nov</v>
      </c>
      <c r="N393" s="11">
        <f t="shared" si="39"/>
        <v>2011</v>
      </c>
      <c r="O393" t="b">
        <v>0</v>
      </c>
      <c r="P393">
        <v>193</v>
      </c>
      <c r="Q393" t="b">
        <v>1</v>
      </c>
      <c r="R393" t="s">
        <v>8269</v>
      </c>
      <c r="S393" s="7">
        <f>E393/D393</f>
        <v>1.0061</v>
      </c>
      <c r="T393" s="8">
        <f>E393/P393</f>
        <v>104.25906735751295</v>
      </c>
      <c r="U393" t="str">
        <f t="shared" si="40"/>
        <v>film &amp; video</v>
      </c>
      <c r="V393" t="str">
        <f t="shared" si="41"/>
        <v>documentary</v>
      </c>
    </row>
    <row r="394" spans="1:22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5">
        <f t="shared" si="36"/>
        <v>40763.717256944445</v>
      </c>
      <c r="L394" s="15">
        <f t="shared" si="37"/>
        <v>40794.125</v>
      </c>
      <c r="M394" s="13" t="str">
        <f t="shared" si="38"/>
        <v>Aug</v>
      </c>
      <c r="N394" s="11">
        <f t="shared" si="39"/>
        <v>2011</v>
      </c>
      <c r="O394" t="b">
        <v>0</v>
      </c>
      <c r="P394">
        <v>206</v>
      </c>
      <c r="Q394" t="b">
        <v>1</v>
      </c>
      <c r="R394" t="s">
        <v>8269</v>
      </c>
      <c r="S394" s="7">
        <f>E394/D394</f>
        <v>1.009027027027027</v>
      </c>
      <c r="T394" s="8">
        <f>E394/P394</f>
        <v>90.616504854368927</v>
      </c>
      <c r="U394" t="str">
        <f t="shared" si="40"/>
        <v>film &amp; video</v>
      </c>
      <c r="V394" t="str">
        <f t="shared" si="41"/>
        <v>documentary</v>
      </c>
    </row>
    <row r="395" spans="1:22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5">
        <f t="shared" si="36"/>
        <v>41526.708935185183</v>
      </c>
      <c r="L395" s="15">
        <f t="shared" si="37"/>
        <v>41557.708935185183</v>
      </c>
      <c r="M395" s="13" t="str">
        <f t="shared" si="38"/>
        <v>Sep</v>
      </c>
      <c r="N395" s="11">
        <f t="shared" si="39"/>
        <v>2013</v>
      </c>
      <c r="O395" t="b">
        <v>0</v>
      </c>
      <c r="P395">
        <v>351</v>
      </c>
      <c r="Q395" t="b">
        <v>1</v>
      </c>
      <c r="R395" t="s">
        <v>8269</v>
      </c>
      <c r="S395" s="7">
        <f>E395/D395</f>
        <v>1.10446</v>
      </c>
      <c r="T395" s="8">
        <f>E395/P395</f>
        <v>157.33048433048432</v>
      </c>
      <c r="U395" t="str">
        <f t="shared" si="40"/>
        <v>film &amp; video</v>
      </c>
      <c r="V395" t="str">
        <f t="shared" si="41"/>
        <v>documentary</v>
      </c>
    </row>
    <row r="396" spans="1:22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5">
        <f t="shared" si="36"/>
        <v>42417.818078703705</v>
      </c>
      <c r="L396" s="15">
        <f t="shared" si="37"/>
        <v>42477.776412037041</v>
      </c>
      <c r="M396" s="13" t="str">
        <f t="shared" si="38"/>
        <v>Feb</v>
      </c>
      <c r="N396" s="11">
        <f t="shared" si="39"/>
        <v>2016</v>
      </c>
      <c r="O396" t="b">
        <v>0</v>
      </c>
      <c r="P396">
        <v>50</v>
      </c>
      <c r="Q396" t="b">
        <v>1</v>
      </c>
      <c r="R396" t="s">
        <v>8269</v>
      </c>
      <c r="S396" s="7">
        <f>E396/D396</f>
        <v>1.118936170212766</v>
      </c>
      <c r="T396" s="8">
        <f>E396/P396</f>
        <v>105.18</v>
      </c>
      <c r="U396" t="str">
        <f t="shared" si="40"/>
        <v>film &amp; video</v>
      </c>
      <c r="V396" t="str">
        <f t="shared" si="41"/>
        <v>documentary</v>
      </c>
    </row>
    <row r="397" spans="1:22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5">
        <f t="shared" si="36"/>
        <v>40990.909259259257</v>
      </c>
      <c r="L397" s="15">
        <f t="shared" si="37"/>
        <v>41026.897222222222</v>
      </c>
      <c r="M397" s="13" t="str">
        <f t="shared" si="38"/>
        <v>Mar</v>
      </c>
      <c r="N397" s="11">
        <f t="shared" si="39"/>
        <v>2012</v>
      </c>
      <c r="O397" t="b">
        <v>0</v>
      </c>
      <c r="P397">
        <v>184</v>
      </c>
      <c r="Q397" t="b">
        <v>1</v>
      </c>
      <c r="R397" t="s">
        <v>8269</v>
      </c>
      <c r="S397" s="7">
        <f>E397/D397</f>
        <v>1.0804450000000001</v>
      </c>
      <c r="T397" s="8">
        <f>E397/P397</f>
        <v>58.719836956521746</v>
      </c>
      <c r="U397" t="str">
        <f t="shared" si="40"/>
        <v>film &amp; video</v>
      </c>
      <c r="V397" t="str">
        <f t="shared" si="41"/>
        <v>documentary</v>
      </c>
    </row>
    <row r="398" spans="1:22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5">
        <f t="shared" si="36"/>
        <v>41082.564884259256</v>
      </c>
      <c r="L398" s="15">
        <f t="shared" si="37"/>
        <v>41097.564884259256</v>
      </c>
      <c r="M398" s="13" t="str">
        <f t="shared" si="38"/>
        <v>Jun</v>
      </c>
      <c r="N398" s="11">
        <f t="shared" si="39"/>
        <v>2012</v>
      </c>
      <c r="O398" t="b">
        <v>0</v>
      </c>
      <c r="P398">
        <v>196</v>
      </c>
      <c r="Q398" t="b">
        <v>1</v>
      </c>
      <c r="R398" t="s">
        <v>8269</v>
      </c>
      <c r="S398" s="7">
        <f>E398/D398</f>
        <v>1.0666666666666667</v>
      </c>
      <c r="T398" s="8">
        <f>E398/P398</f>
        <v>81.632653061224488</v>
      </c>
      <c r="U398" t="str">
        <f t="shared" si="40"/>
        <v>film &amp; video</v>
      </c>
      <c r="V398" t="str">
        <f t="shared" si="41"/>
        <v>documentary</v>
      </c>
    </row>
    <row r="399" spans="1:22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5">
        <f t="shared" si="36"/>
        <v>40379.776435185187</v>
      </c>
      <c r="L399" s="15">
        <f t="shared" si="37"/>
        <v>40422.155555555553</v>
      </c>
      <c r="M399" s="13" t="str">
        <f t="shared" si="38"/>
        <v>Jul</v>
      </c>
      <c r="N399" s="11">
        <f t="shared" si="39"/>
        <v>2010</v>
      </c>
      <c r="O399" t="b">
        <v>0</v>
      </c>
      <c r="P399">
        <v>229</v>
      </c>
      <c r="Q399" t="b">
        <v>1</v>
      </c>
      <c r="R399" t="s">
        <v>8269</v>
      </c>
      <c r="S399" s="7">
        <f>E399/D399</f>
        <v>1.0390027322404372</v>
      </c>
      <c r="T399" s="8">
        <f>E399/P399</f>
        <v>56.460043668122275</v>
      </c>
      <c r="U399" t="str">
        <f t="shared" si="40"/>
        <v>film &amp; video</v>
      </c>
      <c r="V399" t="str">
        <f t="shared" si="41"/>
        <v>documentary</v>
      </c>
    </row>
    <row r="400" spans="1:22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5">
        <f t="shared" si="36"/>
        <v>42078.793124999997</v>
      </c>
      <c r="L400" s="15">
        <f t="shared" si="37"/>
        <v>42123.793124999997</v>
      </c>
      <c r="M400" s="13" t="str">
        <f t="shared" si="38"/>
        <v>Mar</v>
      </c>
      <c r="N400" s="11">
        <f t="shared" si="39"/>
        <v>2015</v>
      </c>
      <c r="O400" t="b">
        <v>0</v>
      </c>
      <c r="P400">
        <v>67</v>
      </c>
      <c r="Q400" t="b">
        <v>1</v>
      </c>
      <c r="R400" t="s">
        <v>8269</v>
      </c>
      <c r="S400" s="7">
        <f>E400/D400</f>
        <v>1.2516</v>
      </c>
      <c r="T400" s="8">
        <f>E400/P400</f>
        <v>140.1044776119403</v>
      </c>
      <c r="U400" t="str">
        <f t="shared" si="40"/>
        <v>film &amp; video</v>
      </c>
      <c r="V400" t="str">
        <f t="shared" si="41"/>
        <v>documentary</v>
      </c>
    </row>
    <row r="401" spans="1:22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5">
        <f t="shared" si="36"/>
        <v>42687.875775462962</v>
      </c>
      <c r="L401" s="15">
        <f t="shared" si="37"/>
        <v>42718.5</v>
      </c>
      <c r="M401" s="13" t="str">
        <f t="shared" si="38"/>
        <v>Nov</v>
      </c>
      <c r="N401" s="11">
        <f t="shared" si="39"/>
        <v>2016</v>
      </c>
      <c r="O401" t="b">
        <v>0</v>
      </c>
      <c r="P401">
        <v>95</v>
      </c>
      <c r="Q401" t="b">
        <v>1</v>
      </c>
      <c r="R401" t="s">
        <v>8269</v>
      </c>
      <c r="S401" s="7">
        <f>E401/D401</f>
        <v>1.0680499999999999</v>
      </c>
      <c r="T401" s="8">
        <f>E401/P401</f>
        <v>224.85263157894738</v>
      </c>
      <c r="U401" t="str">
        <f t="shared" si="40"/>
        <v>film &amp; video</v>
      </c>
      <c r="V401" t="str">
        <f t="shared" si="41"/>
        <v>documentary</v>
      </c>
    </row>
    <row r="402" spans="1:22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5">
        <f t="shared" si="36"/>
        <v>41745.635960648149</v>
      </c>
      <c r="L402" s="15">
        <f t="shared" si="37"/>
        <v>41776.145833333336</v>
      </c>
      <c r="M402" s="13" t="str">
        <f t="shared" si="38"/>
        <v>Apr</v>
      </c>
      <c r="N402" s="11">
        <f t="shared" si="39"/>
        <v>2014</v>
      </c>
      <c r="O402" t="b">
        <v>0</v>
      </c>
      <c r="P402">
        <v>62</v>
      </c>
      <c r="Q402" t="b">
        <v>1</v>
      </c>
      <c r="R402" t="s">
        <v>8269</v>
      </c>
      <c r="S402" s="7">
        <f>E402/D402</f>
        <v>1.1230249999999999</v>
      </c>
      <c r="T402" s="8">
        <f>E402/P402</f>
        <v>181.13306451612902</v>
      </c>
      <c r="U402" t="str">
        <f t="shared" si="40"/>
        <v>film &amp; video</v>
      </c>
      <c r="V402" t="str">
        <f t="shared" si="41"/>
        <v>documentary</v>
      </c>
    </row>
    <row r="403" spans="1:22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5">
        <f t="shared" si="36"/>
        <v>40732.842245370368</v>
      </c>
      <c r="L403" s="15">
        <f t="shared" si="37"/>
        <v>40762.842245370368</v>
      </c>
      <c r="M403" s="13" t="str">
        <f t="shared" si="38"/>
        <v>Jul</v>
      </c>
      <c r="N403" s="11">
        <f t="shared" si="39"/>
        <v>2011</v>
      </c>
      <c r="O403" t="b">
        <v>0</v>
      </c>
      <c r="P403">
        <v>73</v>
      </c>
      <c r="Q403" t="b">
        <v>1</v>
      </c>
      <c r="R403" t="s">
        <v>8269</v>
      </c>
      <c r="S403" s="7">
        <f>E403/D403</f>
        <v>1.0381199999999999</v>
      </c>
      <c r="T403" s="8">
        <f>E403/P403</f>
        <v>711.04109589041093</v>
      </c>
      <c r="U403" t="str">
        <f t="shared" si="40"/>
        <v>film &amp; video</v>
      </c>
      <c r="V403" t="str">
        <f t="shared" si="41"/>
        <v>documentary</v>
      </c>
    </row>
    <row r="404" spans="1:22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5">
        <f t="shared" si="36"/>
        <v>42292.539548611108</v>
      </c>
      <c r="L404" s="15">
        <f t="shared" si="37"/>
        <v>42313.58121527778</v>
      </c>
      <c r="M404" s="13" t="str">
        <f t="shared" si="38"/>
        <v>Oct</v>
      </c>
      <c r="N404" s="11">
        <f t="shared" si="39"/>
        <v>2015</v>
      </c>
      <c r="O404" t="b">
        <v>0</v>
      </c>
      <c r="P404">
        <v>43</v>
      </c>
      <c r="Q404" t="b">
        <v>1</v>
      </c>
      <c r="R404" t="s">
        <v>8269</v>
      </c>
      <c r="S404" s="7">
        <f>E404/D404</f>
        <v>1.4165000000000001</v>
      </c>
      <c r="T404" s="8">
        <f>E404/P404</f>
        <v>65.883720930232556</v>
      </c>
      <c r="U404" t="str">
        <f t="shared" si="40"/>
        <v>film &amp; video</v>
      </c>
      <c r="V404" t="str">
        <f t="shared" si="41"/>
        <v>documentary</v>
      </c>
    </row>
    <row r="405" spans="1:22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5">
        <f t="shared" si="36"/>
        <v>40718.310659722221</v>
      </c>
      <c r="L405" s="15">
        <f t="shared" si="37"/>
        <v>40765.297222222223</v>
      </c>
      <c r="M405" s="13" t="str">
        <f t="shared" si="38"/>
        <v>Jun</v>
      </c>
      <c r="N405" s="11">
        <f t="shared" si="39"/>
        <v>2011</v>
      </c>
      <c r="O405" t="b">
        <v>0</v>
      </c>
      <c r="P405">
        <v>70</v>
      </c>
      <c r="Q405" t="b">
        <v>1</v>
      </c>
      <c r="R405" t="s">
        <v>8269</v>
      </c>
      <c r="S405" s="7">
        <f>E405/D405</f>
        <v>1.0526</v>
      </c>
      <c r="T405" s="8">
        <f>E405/P405</f>
        <v>75.185714285714283</v>
      </c>
      <c r="U405" t="str">
        <f t="shared" si="40"/>
        <v>film &amp; video</v>
      </c>
      <c r="V405" t="str">
        <f t="shared" si="41"/>
        <v>documentary</v>
      </c>
    </row>
    <row r="406" spans="1:22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5">
        <f t="shared" si="36"/>
        <v>41646.628032407411</v>
      </c>
      <c r="L406" s="15">
        <f t="shared" si="37"/>
        <v>41675.961111111108</v>
      </c>
      <c r="M406" s="13" t="str">
        <f t="shared" si="38"/>
        <v>Jan</v>
      </c>
      <c r="N406" s="11">
        <f t="shared" si="39"/>
        <v>2014</v>
      </c>
      <c r="O406" t="b">
        <v>0</v>
      </c>
      <c r="P406">
        <v>271</v>
      </c>
      <c r="Q406" t="b">
        <v>1</v>
      </c>
      <c r="R406" t="s">
        <v>8269</v>
      </c>
      <c r="S406" s="7">
        <f>E406/D406</f>
        <v>1.0309142857142857</v>
      </c>
      <c r="T406" s="8">
        <f>E406/P406</f>
        <v>133.14391143911439</v>
      </c>
      <c r="U406" t="str">
        <f t="shared" si="40"/>
        <v>film &amp; video</v>
      </c>
      <c r="V406" t="str">
        <f t="shared" si="41"/>
        <v>documentary</v>
      </c>
    </row>
    <row r="407" spans="1:22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5">
        <f t="shared" si="36"/>
        <v>41674.08494212963</v>
      </c>
      <c r="L407" s="15">
        <f t="shared" si="37"/>
        <v>41704.08494212963</v>
      </c>
      <c r="M407" s="13" t="str">
        <f t="shared" si="38"/>
        <v>Feb</v>
      </c>
      <c r="N407" s="11">
        <f t="shared" si="39"/>
        <v>2014</v>
      </c>
      <c r="O407" t="b">
        <v>0</v>
      </c>
      <c r="P407">
        <v>55</v>
      </c>
      <c r="Q407" t="b">
        <v>1</v>
      </c>
      <c r="R407" t="s">
        <v>8269</v>
      </c>
      <c r="S407" s="7">
        <f>E407/D407</f>
        <v>1.0765957446808512</v>
      </c>
      <c r="T407" s="8">
        <f>E407/P407</f>
        <v>55.2</v>
      </c>
      <c r="U407" t="str">
        <f t="shared" si="40"/>
        <v>film &amp; video</v>
      </c>
      <c r="V407" t="str">
        <f t="shared" si="41"/>
        <v>documentary</v>
      </c>
    </row>
    <row r="408" spans="1:22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5">
        <f t="shared" si="36"/>
        <v>40638.162465277775</v>
      </c>
      <c r="L408" s="15">
        <f t="shared" si="37"/>
        <v>40672.249305555553</v>
      </c>
      <c r="M408" s="13" t="str">
        <f t="shared" si="38"/>
        <v>Apr</v>
      </c>
      <c r="N408" s="11">
        <f t="shared" si="39"/>
        <v>2011</v>
      </c>
      <c r="O408" t="b">
        <v>0</v>
      </c>
      <c r="P408">
        <v>35</v>
      </c>
      <c r="Q408" t="b">
        <v>1</v>
      </c>
      <c r="R408" t="s">
        <v>8269</v>
      </c>
      <c r="S408" s="7">
        <f>E408/D408</f>
        <v>1.0770464285714285</v>
      </c>
      <c r="T408" s="8">
        <f>E408/P408</f>
        <v>86.163714285714292</v>
      </c>
      <c r="U408" t="str">
        <f t="shared" si="40"/>
        <v>film &amp; video</v>
      </c>
      <c r="V408" t="str">
        <f t="shared" si="41"/>
        <v>documentary</v>
      </c>
    </row>
    <row r="409" spans="1:22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5">
        <f t="shared" si="36"/>
        <v>40806.870949074073</v>
      </c>
      <c r="L409" s="15">
        <f t="shared" si="37"/>
        <v>40866.912615740745</v>
      </c>
      <c r="M409" s="13" t="str">
        <f t="shared" si="38"/>
        <v>Sep</v>
      </c>
      <c r="N409" s="11">
        <f t="shared" si="39"/>
        <v>2011</v>
      </c>
      <c r="O409" t="b">
        <v>0</v>
      </c>
      <c r="P409">
        <v>22</v>
      </c>
      <c r="Q409" t="b">
        <v>1</v>
      </c>
      <c r="R409" t="s">
        <v>8269</v>
      </c>
      <c r="S409" s="7">
        <f>E409/D409</f>
        <v>1.0155000000000001</v>
      </c>
      <c r="T409" s="8">
        <f>E409/P409</f>
        <v>92.318181818181813</v>
      </c>
      <c r="U409" t="str">
        <f t="shared" si="40"/>
        <v>film &amp; video</v>
      </c>
      <c r="V409" t="str">
        <f t="shared" si="41"/>
        <v>documentary</v>
      </c>
    </row>
    <row r="410" spans="1:22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5">
        <f t="shared" si="36"/>
        <v>41543.735995370371</v>
      </c>
      <c r="L410" s="15">
        <f t="shared" si="37"/>
        <v>41583.777662037035</v>
      </c>
      <c r="M410" s="13" t="str">
        <f t="shared" si="38"/>
        <v>Sep</v>
      </c>
      <c r="N410" s="11">
        <f t="shared" si="39"/>
        <v>2013</v>
      </c>
      <c r="O410" t="b">
        <v>0</v>
      </c>
      <c r="P410">
        <v>38</v>
      </c>
      <c r="Q410" t="b">
        <v>1</v>
      </c>
      <c r="R410" t="s">
        <v>8269</v>
      </c>
      <c r="S410" s="7">
        <f>E410/D410</f>
        <v>1.0143766666666667</v>
      </c>
      <c r="T410" s="8">
        <f>E410/P410</f>
        <v>160.16473684210527</v>
      </c>
      <c r="U410" t="str">
        <f t="shared" si="40"/>
        <v>film &amp; video</v>
      </c>
      <c r="V410" t="str">
        <f t="shared" si="41"/>
        <v>documentary</v>
      </c>
    </row>
    <row r="411" spans="1:22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5">
        <f t="shared" si="36"/>
        <v>42543.862777777773</v>
      </c>
      <c r="L411" s="15">
        <f t="shared" si="37"/>
        <v>42573.862777777773</v>
      </c>
      <c r="M411" s="13" t="str">
        <f t="shared" si="38"/>
        <v>Jun</v>
      </c>
      <c r="N411" s="11">
        <f t="shared" si="39"/>
        <v>2016</v>
      </c>
      <c r="O411" t="b">
        <v>0</v>
      </c>
      <c r="P411">
        <v>15</v>
      </c>
      <c r="Q411" t="b">
        <v>1</v>
      </c>
      <c r="R411" t="s">
        <v>8269</v>
      </c>
      <c r="S411" s="7">
        <f>E411/D411</f>
        <v>1.3680000000000001</v>
      </c>
      <c r="T411" s="8">
        <f>E411/P411</f>
        <v>45.6</v>
      </c>
      <c r="U411" t="str">
        <f t="shared" si="40"/>
        <v>film &amp; video</v>
      </c>
      <c r="V411" t="str">
        <f t="shared" si="41"/>
        <v>documentary</v>
      </c>
    </row>
    <row r="412" spans="1:22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5">
        <f t="shared" si="36"/>
        <v>42113.981446759266</v>
      </c>
      <c r="L412" s="15">
        <f t="shared" si="37"/>
        <v>42173.981446759266</v>
      </c>
      <c r="M412" s="13" t="str">
        <f t="shared" si="38"/>
        <v>Apr</v>
      </c>
      <c r="N412" s="11">
        <f t="shared" si="39"/>
        <v>2015</v>
      </c>
      <c r="O412" t="b">
        <v>0</v>
      </c>
      <c r="P412">
        <v>7</v>
      </c>
      <c r="Q412" t="b">
        <v>1</v>
      </c>
      <c r="R412" t="s">
        <v>8269</v>
      </c>
      <c r="S412" s="7">
        <f>E412/D412</f>
        <v>1.2829999999999999</v>
      </c>
      <c r="T412" s="8">
        <f>E412/P412</f>
        <v>183.28571428571428</v>
      </c>
      <c r="U412" t="str">
        <f t="shared" si="40"/>
        <v>film &amp; video</v>
      </c>
      <c r="V412" t="str">
        <f t="shared" si="41"/>
        <v>documentary</v>
      </c>
    </row>
    <row r="413" spans="1:22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5">
        <f t="shared" si="36"/>
        <v>41598.17597222222</v>
      </c>
      <c r="L413" s="15">
        <f t="shared" si="37"/>
        <v>41630.208333333336</v>
      </c>
      <c r="M413" s="13" t="str">
        <f t="shared" si="38"/>
        <v>Nov</v>
      </c>
      <c r="N413" s="11">
        <f t="shared" si="39"/>
        <v>2013</v>
      </c>
      <c r="O413" t="b">
        <v>0</v>
      </c>
      <c r="P413">
        <v>241</v>
      </c>
      <c r="Q413" t="b">
        <v>1</v>
      </c>
      <c r="R413" t="s">
        <v>8269</v>
      </c>
      <c r="S413" s="7">
        <f>E413/D413</f>
        <v>1.0105</v>
      </c>
      <c r="T413" s="8">
        <f>E413/P413</f>
        <v>125.78838174273859</v>
      </c>
      <c r="U413" t="str">
        <f t="shared" si="40"/>
        <v>film &amp; video</v>
      </c>
      <c r="V413" t="str">
        <f t="shared" si="41"/>
        <v>documentary</v>
      </c>
    </row>
    <row r="414" spans="1:22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5">
        <f t="shared" si="36"/>
        <v>41099.742800925924</v>
      </c>
      <c r="L414" s="15">
        <f t="shared" si="37"/>
        <v>41115.742800925924</v>
      </c>
      <c r="M414" s="13" t="str">
        <f t="shared" si="38"/>
        <v>Jul</v>
      </c>
      <c r="N414" s="11">
        <f t="shared" si="39"/>
        <v>2012</v>
      </c>
      <c r="O414" t="b">
        <v>0</v>
      </c>
      <c r="P414">
        <v>55</v>
      </c>
      <c r="Q414" t="b">
        <v>1</v>
      </c>
      <c r="R414" t="s">
        <v>8269</v>
      </c>
      <c r="S414" s="7">
        <f>E414/D414</f>
        <v>1.2684</v>
      </c>
      <c r="T414" s="8">
        <f>E414/P414</f>
        <v>57.654545454545456</v>
      </c>
      <c r="U414" t="str">
        <f t="shared" si="40"/>
        <v>film &amp; video</v>
      </c>
      <c r="V414" t="str">
        <f t="shared" si="41"/>
        <v>documentary</v>
      </c>
    </row>
    <row r="415" spans="1:22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5">
        <f t="shared" si="36"/>
        <v>41079.877442129626</v>
      </c>
      <c r="L415" s="15">
        <f t="shared" si="37"/>
        <v>41109.877442129626</v>
      </c>
      <c r="M415" s="13" t="str">
        <f t="shared" si="38"/>
        <v>Jun</v>
      </c>
      <c r="N415" s="11">
        <f t="shared" si="39"/>
        <v>2012</v>
      </c>
      <c r="O415" t="b">
        <v>0</v>
      </c>
      <c r="P415">
        <v>171</v>
      </c>
      <c r="Q415" t="b">
        <v>1</v>
      </c>
      <c r="R415" t="s">
        <v>8269</v>
      </c>
      <c r="S415" s="7">
        <f>E415/D415</f>
        <v>1.0508593749999999</v>
      </c>
      <c r="T415" s="8">
        <f>E415/P415</f>
        <v>78.660818713450297</v>
      </c>
      <c r="U415" t="str">
        <f t="shared" si="40"/>
        <v>film &amp; video</v>
      </c>
      <c r="V415" t="str">
        <f t="shared" si="41"/>
        <v>documentary</v>
      </c>
    </row>
    <row r="416" spans="1:22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5">
        <f t="shared" si="36"/>
        <v>41529.063252314816</v>
      </c>
      <c r="L416" s="15">
        <f t="shared" si="37"/>
        <v>41559.063252314816</v>
      </c>
      <c r="M416" s="13" t="str">
        <f t="shared" si="38"/>
        <v>Sep</v>
      </c>
      <c r="N416" s="11">
        <f t="shared" si="39"/>
        <v>2013</v>
      </c>
      <c r="O416" t="b">
        <v>0</v>
      </c>
      <c r="P416">
        <v>208</v>
      </c>
      <c r="Q416" t="b">
        <v>1</v>
      </c>
      <c r="R416" t="s">
        <v>8269</v>
      </c>
      <c r="S416" s="7">
        <f>E416/D416</f>
        <v>1.0285405405405406</v>
      </c>
      <c r="T416" s="8">
        <f>E416/P416</f>
        <v>91.480769230769226</v>
      </c>
      <c r="U416" t="str">
        <f t="shared" si="40"/>
        <v>film &amp; video</v>
      </c>
      <c r="V416" t="str">
        <f t="shared" si="41"/>
        <v>documentary</v>
      </c>
    </row>
    <row r="417" spans="1:22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5">
        <f t="shared" si="36"/>
        <v>41904.851875</v>
      </c>
      <c r="L417" s="15">
        <f t="shared" si="37"/>
        <v>41929.5</v>
      </c>
      <c r="M417" s="13" t="str">
        <f t="shared" si="38"/>
        <v>Sep</v>
      </c>
      <c r="N417" s="11">
        <f t="shared" si="39"/>
        <v>2014</v>
      </c>
      <c r="O417" t="b">
        <v>0</v>
      </c>
      <c r="P417">
        <v>21</v>
      </c>
      <c r="Q417" t="b">
        <v>1</v>
      </c>
      <c r="R417" t="s">
        <v>8269</v>
      </c>
      <c r="S417" s="7">
        <f>E417/D417</f>
        <v>1.0214714285714286</v>
      </c>
      <c r="T417" s="8">
        <f>E417/P417</f>
        <v>68.09809523809524</v>
      </c>
      <c r="U417" t="str">
        <f t="shared" si="40"/>
        <v>film &amp; video</v>
      </c>
      <c r="V417" t="str">
        <f t="shared" si="41"/>
        <v>documentary</v>
      </c>
    </row>
    <row r="418" spans="1:22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5">
        <f t="shared" si="36"/>
        <v>41648.396192129629</v>
      </c>
      <c r="L418" s="15">
        <f t="shared" si="37"/>
        <v>41678.396192129629</v>
      </c>
      <c r="M418" s="13" t="str">
        <f t="shared" si="38"/>
        <v>Jan</v>
      </c>
      <c r="N418" s="11">
        <f t="shared" si="39"/>
        <v>2014</v>
      </c>
      <c r="O418" t="b">
        <v>0</v>
      </c>
      <c r="P418">
        <v>25</v>
      </c>
      <c r="Q418" t="b">
        <v>1</v>
      </c>
      <c r="R418" t="s">
        <v>8269</v>
      </c>
      <c r="S418" s="7">
        <f>E418/D418</f>
        <v>1.2021700000000002</v>
      </c>
      <c r="T418" s="8">
        <f>E418/P418</f>
        <v>48.086800000000004</v>
      </c>
      <c r="U418" t="str">
        <f t="shared" si="40"/>
        <v>film &amp; video</v>
      </c>
      <c r="V418" t="str">
        <f t="shared" si="41"/>
        <v>documentary</v>
      </c>
    </row>
    <row r="419" spans="1:22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5">
        <f t="shared" si="36"/>
        <v>41360.970601851855</v>
      </c>
      <c r="L419" s="15">
        <f t="shared" si="37"/>
        <v>41372.189583333333</v>
      </c>
      <c r="M419" s="13" t="str">
        <f t="shared" si="38"/>
        <v>Mar</v>
      </c>
      <c r="N419" s="11">
        <f t="shared" si="39"/>
        <v>2013</v>
      </c>
      <c r="O419" t="b">
        <v>0</v>
      </c>
      <c r="P419">
        <v>52</v>
      </c>
      <c r="Q419" t="b">
        <v>1</v>
      </c>
      <c r="R419" t="s">
        <v>8269</v>
      </c>
      <c r="S419" s="7">
        <f>E419/D419</f>
        <v>1.0024761904761905</v>
      </c>
      <c r="T419" s="8">
        <f>E419/P419</f>
        <v>202.42307692307693</v>
      </c>
      <c r="U419" t="str">
        <f t="shared" si="40"/>
        <v>film &amp; video</v>
      </c>
      <c r="V419" t="str">
        <f t="shared" si="41"/>
        <v>documentary</v>
      </c>
    </row>
    <row r="420" spans="1:22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5">
        <f t="shared" si="36"/>
        <v>42178.282372685186</v>
      </c>
      <c r="L420" s="15">
        <f t="shared" si="37"/>
        <v>42208.282372685186</v>
      </c>
      <c r="M420" s="13" t="str">
        <f t="shared" si="38"/>
        <v>Jun</v>
      </c>
      <c r="N420" s="11">
        <f t="shared" si="39"/>
        <v>2015</v>
      </c>
      <c r="O420" t="b">
        <v>0</v>
      </c>
      <c r="P420">
        <v>104</v>
      </c>
      <c r="Q420" t="b">
        <v>1</v>
      </c>
      <c r="R420" t="s">
        <v>8269</v>
      </c>
      <c r="S420" s="7">
        <f>E420/D420</f>
        <v>1.0063392857142857</v>
      </c>
      <c r="T420" s="8">
        <f>E420/P420</f>
        <v>216.75</v>
      </c>
      <c r="U420" t="str">
        <f t="shared" si="40"/>
        <v>film &amp; video</v>
      </c>
      <c r="V420" t="str">
        <f t="shared" si="41"/>
        <v>documentary</v>
      </c>
    </row>
    <row r="421" spans="1:22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5">
        <f t="shared" si="36"/>
        <v>41394.842442129629</v>
      </c>
      <c r="L421" s="15">
        <f t="shared" si="37"/>
        <v>41454.842442129629</v>
      </c>
      <c r="M421" s="13" t="str">
        <f t="shared" si="38"/>
        <v>Apr</v>
      </c>
      <c r="N421" s="11">
        <f t="shared" si="39"/>
        <v>2013</v>
      </c>
      <c r="O421" t="b">
        <v>0</v>
      </c>
      <c r="P421">
        <v>73</v>
      </c>
      <c r="Q421" t="b">
        <v>1</v>
      </c>
      <c r="R421" t="s">
        <v>8269</v>
      </c>
      <c r="S421" s="7">
        <f>E421/D421</f>
        <v>1.004375</v>
      </c>
      <c r="T421" s="8">
        <f>E421/P421</f>
        <v>110.06849315068493</v>
      </c>
      <c r="U421" t="str">
        <f t="shared" si="40"/>
        <v>film &amp; video</v>
      </c>
      <c r="V421" t="str">
        <f t="shared" si="41"/>
        <v>documentary</v>
      </c>
    </row>
    <row r="422" spans="1:22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5">
        <f t="shared" si="36"/>
        <v>41682.23646990741</v>
      </c>
      <c r="L422" s="15">
        <f t="shared" si="37"/>
        <v>41712.194803240738</v>
      </c>
      <c r="M422" s="13" t="str">
        <f t="shared" si="38"/>
        <v>Feb</v>
      </c>
      <c r="N422" s="11">
        <f t="shared" si="39"/>
        <v>2014</v>
      </c>
      <c r="O422" t="b">
        <v>0</v>
      </c>
      <c r="P422">
        <v>3</v>
      </c>
      <c r="Q422" t="b">
        <v>0</v>
      </c>
      <c r="R422" t="s">
        <v>8270</v>
      </c>
      <c r="S422" s="7">
        <f>E422/D422</f>
        <v>4.3939393939393936E-3</v>
      </c>
      <c r="T422" s="8">
        <f>E422/P422</f>
        <v>4.833333333333333</v>
      </c>
      <c r="U422" t="str">
        <f t="shared" si="40"/>
        <v>film &amp; video</v>
      </c>
      <c r="V422" t="str">
        <f t="shared" si="41"/>
        <v>animation</v>
      </c>
    </row>
    <row r="423" spans="1:22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5">
        <f t="shared" si="36"/>
        <v>42177.491388888884</v>
      </c>
      <c r="L423" s="15">
        <f t="shared" si="37"/>
        <v>42237.491388888884</v>
      </c>
      <c r="M423" s="13" t="str">
        <f t="shared" si="38"/>
        <v>Jun</v>
      </c>
      <c r="N423" s="11">
        <f t="shared" si="39"/>
        <v>2015</v>
      </c>
      <c r="O423" t="b">
        <v>0</v>
      </c>
      <c r="P423">
        <v>6</v>
      </c>
      <c r="Q423" t="b">
        <v>0</v>
      </c>
      <c r="R423" t="s">
        <v>8270</v>
      </c>
      <c r="S423" s="7">
        <f>E423/D423</f>
        <v>2.0066666666666667E-2</v>
      </c>
      <c r="T423" s="8">
        <f>E423/P423</f>
        <v>50.166666666666664</v>
      </c>
      <c r="U423" t="str">
        <f t="shared" si="40"/>
        <v>film &amp; video</v>
      </c>
      <c r="V423" t="str">
        <f t="shared" si="41"/>
        <v>animation</v>
      </c>
    </row>
    <row r="424" spans="1:22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5">
        <f t="shared" si="36"/>
        <v>41863.260381944441</v>
      </c>
      <c r="L424" s="15">
        <f t="shared" si="37"/>
        <v>41893.260381944441</v>
      </c>
      <c r="M424" s="13" t="str">
        <f t="shared" si="38"/>
        <v>Aug</v>
      </c>
      <c r="N424" s="11">
        <f t="shared" si="39"/>
        <v>2014</v>
      </c>
      <c r="O424" t="b">
        <v>0</v>
      </c>
      <c r="P424">
        <v>12</v>
      </c>
      <c r="Q424" t="b">
        <v>0</v>
      </c>
      <c r="R424" t="s">
        <v>8270</v>
      </c>
      <c r="S424" s="7">
        <f>E424/D424</f>
        <v>1.0749999999999999E-2</v>
      </c>
      <c r="T424" s="8">
        <f>E424/P424</f>
        <v>35.833333333333336</v>
      </c>
      <c r="U424" t="str">
        <f t="shared" si="40"/>
        <v>film &amp; video</v>
      </c>
      <c r="V424" t="str">
        <f t="shared" si="41"/>
        <v>animation</v>
      </c>
    </row>
    <row r="425" spans="1:22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5">
        <f t="shared" si="36"/>
        <v>41400.92627314815</v>
      </c>
      <c r="L425" s="15">
        <f t="shared" si="37"/>
        <v>41430.92627314815</v>
      </c>
      <c r="M425" s="13" t="str">
        <f t="shared" si="38"/>
        <v>May</v>
      </c>
      <c r="N425" s="11">
        <f t="shared" si="39"/>
        <v>2013</v>
      </c>
      <c r="O425" t="b">
        <v>0</v>
      </c>
      <c r="P425">
        <v>13</v>
      </c>
      <c r="Q425" t="b">
        <v>0</v>
      </c>
      <c r="R425" t="s">
        <v>8270</v>
      </c>
      <c r="S425" s="7">
        <f>E425/D425</f>
        <v>7.6499999999999997E-3</v>
      </c>
      <c r="T425" s="8">
        <f>E425/P425</f>
        <v>11.76923076923077</v>
      </c>
      <c r="U425" t="str">
        <f t="shared" si="40"/>
        <v>film &amp; video</v>
      </c>
      <c r="V425" t="str">
        <f t="shared" si="41"/>
        <v>animation</v>
      </c>
    </row>
    <row r="426" spans="1:22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5">
        <f t="shared" si="36"/>
        <v>40934.376145833332</v>
      </c>
      <c r="L426" s="15">
        <f t="shared" si="37"/>
        <v>40994.334479166668</v>
      </c>
      <c r="M426" s="13" t="str">
        <f t="shared" si="38"/>
        <v>Jan</v>
      </c>
      <c r="N426" s="11">
        <f t="shared" si="39"/>
        <v>2012</v>
      </c>
      <c r="O426" t="b">
        <v>0</v>
      </c>
      <c r="P426">
        <v>5</v>
      </c>
      <c r="Q426" t="b">
        <v>0</v>
      </c>
      <c r="R426" t="s">
        <v>8270</v>
      </c>
      <c r="S426" s="7">
        <f>E426/D426</f>
        <v>6.7966666666666675E-2</v>
      </c>
      <c r="T426" s="8">
        <f>E426/P426</f>
        <v>40.78</v>
      </c>
      <c r="U426" t="str">
        <f t="shared" si="40"/>
        <v>film &amp; video</v>
      </c>
      <c r="V426" t="str">
        <f t="shared" si="41"/>
        <v>animation</v>
      </c>
    </row>
    <row r="427" spans="1:22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5">
        <f t="shared" si="36"/>
        <v>42275.861157407402</v>
      </c>
      <c r="L427" s="15">
        <f t="shared" si="37"/>
        <v>42335.902824074074</v>
      </c>
      <c r="M427" s="13" t="str">
        <f t="shared" si="38"/>
        <v>Sep</v>
      </c>
      <c r="N427" s="11">
        <f t="shared" si="39"/>
        <v>2015</v>
      </c>
      <c r="O427" t="b">
        <v>0</v>
      </c>
      <c r="P427">
        <v>2</v>
      </c>
      <c r="Q427" t="b">
        <v>0</v>
      </c>
      <c r="R427" t="s">
        <v>8270</v>
      </c>
      <c r="S427" s="7">
        <f>E427/D427</f>
        <v>1.2E-4</v>
      </c>
      <c r="T427" s="8">
        <f>E427/P427</f>
        <v>3</v>
      </c>
      <c r="U427" t="str">
        <f t="shared" si="40"/>
        <v>film &amp; video</v>
      </c>
      <c r="V427" t="str">
        <f t="shared" si="41"/>
        <v>animation</v>
      </c>
    </row>
    <row r="428" spans="1:22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5">
        <f t="shared" si="36"/>
        <v>42400.711967592593</v>
      </c>
      <c r="L428" s="15">
        <f t="shared" si="37"/>
        <v>42430.711967592593</v>
      </c>
      <c r="M428" s="13" t="str">
        <f t="shared" si="38"/>
        <v>Jan</v>
      </c>
      <c r="N428" s="11">
        <f t="shared" si="39"/>
        <v>2016</v>
      </c>
      <c r="O428" t="b">
        <v>0</v>
      </c>
      <c r="P428">
        <v>8</v>
      </c>
      <c r="Q428" t="b">
        <v>0</v>
      </c>
      <c r="R428" t="s">
        <v>8270</v>
      </c>
      <c r="S428" s="7">
        <f>E428/D428</f>
        <v>1.3299999999999999E-2</v>
      </c>
      <c r="T428" s="8">
        <f>E428/P428</f>
        <v>16.625</v>
      </c>
      <c r="U428" t="str">
        <f t="shared" si="40"/>
        <v>film &amp; video</v>
      </c>
      <c r="V428" t="str">
        <f t="shared" si="41"/>
        <v>animation</v>
      </c>
    </row>
    <row r="429" spans="1:22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5">
        <f t="shared" si="36"/>
        <v>42285.909027777772</v>
      </c>
      <c r="L429" s="15">
        <f t="shared" si="37"/>
        <v>42299.790972222225</v>
      </c>
      <c r="M429" s="13" t="str">
        <f t="shared" si="38"/>
        <v>Oct</v>
      </c>
      <c r="N429" s="11">
        <f t="shared" si="39"/>
        <v>2015</v>
      </c>
      <c r="O429" t="b">
        <v>0</v>
      </c>
      <c r="P429">
        <v>0</v>
      </c>
      <c r="Q429" t="b">
        <v>0</v>
      </c>
      <c r="R429" t="s">
        <v>8270</v>
      </c>
      <c r="S429" s="7">
        <f>E429/D429</f>
        <v>0</v>
      </c>
      <c r="T429" s="8" t="e">
        <f>E429/P429</f>
        <v>#DIV/0!</v>
      </c>
      <c r="U429" t="str">
        <f t="shared" si="40"/>
        <v>film &amp; video</v>
      </c>
      <c r="V429" t="str">
        <f t="shared" si="41"/>
        <v>animation</v>
      </c>
    </row>
    <row r="430" spans="1:22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5">
        <f t="shared" si="36"/>
        <v>41778.766724537039</v>
      </c>
      <c r="L430" s="15">
        <f t="shared" si="37"/>
        <v>41806.916666666664</v>
      </c>
      <c r="M430" s="13" t="str">
        <f t="shared" si="38"/>
        <v>May</v>
      </c>
      <c r="N430" s="11">
        <f t="shared" si="39"/>
        <v>2014</v>
      </c>
      <c r="O430" t="b">
        <v>0</v>
      </c>
      <c r="P430">
        <v>13</v>
      </c>
      <c r="Q430" t="b">
        <v>0</v>
      </c>
      <c r="R430" t="s">
        <v>8270</v>
      </c>
      <c r="S430" s="7">
        <f>E430/D430</f>
        <v>5.6333333333333332E-2</v>
      </c>
      <c r="T430" s="8">
        <f>E430/P430</f>
        <v>52</v>
      </c>
      <c r="U430" t="str">
        <f t="shared" si="40"/>
        <v>film &amp; video</v>
      </c>
      <c r="V430" t="str">
        <f t="shared" si="41"/>
        <v>animation</v>
      </c>
    </row>
    <row r="431" spans="1:22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5">
        <f t="shared" si="36"/>
        <v>40070.901412037041</v>
      </c>
      <c r="L431" s="15">
        <f t="shared" si="37"/>
        <v>40144.207638888889</v>
      </c>
      <c r="M431" s="13" t="str">
        <f t="shared" si="38"/>
        <v>Sep</v>
      </c>
      <c r="N431" s="11">
        <f t="shared" si="39"/>
        <v>2009</v>
      </c>
      <c r="O431" t="b">
        <v>0</v>
      </c>
      <c r="P431">
        <v>0</v>
      </c>
      <c r="Q431" t="b">
        <v>0</v>
      </c>
      <c r="R431" t="s">
        <v>8270</v>
      </c>
      <c r="S431" s="7">
        <f>E431/D431</f>
        <v>0</v>
      </c>
      <c r="T431" s="8" t="e">
        <f>E431/P431</f>
        <v>#DIV/0!</v>
      </c>
      <c r="U431" t="str">
        <f t="shared" si="40"/>
        <v>film &amp; video</v>
      </c>
      <c r="V431" t="str">
        <f t="shared" si="41"/>
        <v>animation</v>
      </c>
    </row>
    <row r="432" spans="1:22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5">
        <f t="shared" si="36"/>
        <v>41513.107256944444</v>
      </c>
      <c r="L432" s="15">
        <f t="shared" si="37"/>
        <v>41528.107256944444</v>
      </c>
      <c r="M432" s="13" t="str">
        <f t="shared" si="38"/>
        <v>Aug</v>
      </c>
      <c r="N432" s="11">
        <f t="shared" si="39"/>
        <v>2013</v>
      </c>
      <c r="O432" t="b">
        <v>0</v>
      </c>
      <c r="P432">
        <v>5</v>
      </c>
      <c r="Q432" t="b">
        <v>0</v>
      </c>
      <c r="R432" t="s">
        <v>8270</v>
      </c>
      <c r="S432" s="7">
        <f>E432/D432</f>
        <v>2.4E-2</v>
      </c>
      <c r="T432" s="8">
        <f>E432/P432</f>
        <v>4.8</v>
      </c>
      <c r="U432" t="str">
        <f t="shared" si="40"/>
        <v>film &amp; video</v>
      </c>
      <c r="V432" t="str">
        <f t="shared" si="41"/>
        <v>animation</v>
      </c>
    </row>
    <row r="433" spans="1:22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5">
        <f t="shared" si="36"/>
        <v>42526.871331018512</v>
      </c>
      <c r="L433" s="15">
        <f t="shared" si="37"/>
        <v>42556.871331018512</v>
      </c>
      <c r="M433" s="13" t="str">
        <f t="shared" si="38"/>
        <v>Jun</v>
      </c>
      <c r="N433" s="11">
        <f t="shared" si="39"/>
        <v>2016</v>
      </c>
      <c r="O433" t="b">
        <v>0</v>
      </c>
      <c r="P433">
        <v>8</v>
      </c>
      <c r="Q433" t="b">
        <v>0</v>
      </c>
      <c r="R433" t="s">
        <v>8270</v>
      </c>
      <c r="S433" s="7">
        <f>E433/D433</f>
        <v>0.13833333333333334</v>
      </c>
      <c r="T433" s="8">
        <f>E433/P433</f>
        <v>51.875</v>
      </c>
      <c r="U433" t="str">
        <f t="shared" si="40"/>
        <v>film &amp; video</v>
      </c>
      <c r="V433" t="str">
        <f t="shared" si="41"/>
        <v>animation</v>
      </c>
    </row>
    <row r="434" spans="1:22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5">
        <f t="shared" si="36"/>
        <v>42238.726631944446</v>
      </c>
      <c r="L434" s="15">
        <f t="shared" si="37"/>
        <v>42298.726631944446</v>
      </c>
      <c r="M434" s="13" t="str">
        <f t="shared" si="38"/>
        <v>Aug</v>
      </c>
      <c r="N434" s="11">
        <f t="shared" si="39"/>
        <v>2015</v>
      </c>
      <c r="O434" t="b">
        <v>0</v>
      </c>
      <c r="P434">
        <v>8</v>
      </c>
      <c r="Q434" t="b">
        <v>0</v>
      </c>
      <c r="R434" t="s">
        <v>8270</v>
      </c>
      <c r="S434" s="7">
        <f>E434/D434</f>
        <v>9.5000000000000001E-2</v>
      </c>
      <c r="T434" s="8">
        <f>E434/P434</f>
        <v>71.25</v>
      </c>
      <c r="U434" t="str">
        <f t="shared" si="40"/>
        <v>film &amp; video</v>
      </c>
      <c r="V434" t="str">
        <f t="shared" si="41"/>
        <v>animation</v>
      </c>
    </row>
    <row r="435" spans="1:22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5">
        <f t="shared" si="36"/>
        <v>42228.629884259266</v>
      </c>
      <c r="L435" s="15">
        <f t="shared" si="37"/>
        <v>42288.629884259266</v>
      </c>
      <c r="M435" s="13" t="str">
        <f t="shared" si="38"/>
        <v>Aug</v>
      </c>
      <c r="N435" s="11">
        <f t="shared" si="39"/>
        <v>2015</v>
      </c>
      <c r="O435" t="b">
        <v>0</v>
      </c>
      <c r="P435">
        <v>0</v>
      </c>
      <c r="Q435" t="b">
        <v>0</v>
      </c>
      <c r="R435" t="s">
        <v>8270</v>
      </c>
      <c r="S435" s="7">
        <f>E435/D435</f>
        <v>0</v>
      </c>
      <c r="T435" s="8" t="e">
        <f>E435/P435</f>
        <v>#DIV/0!</v>
      </c>
      <c r="U435" t="str">
        <f t="shared" si="40"/>
        <v>film &amp; video</v>
      </c>
      <c r="V435" t="str">
        <f t="shared" si="41"/>
        <v>animation</v>
      </c>
    </row>
    <row r="436" spans="1:22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5">
        <f t="shared" si="36"/>
        <v>41576.834513888891</v>
      </c>
      <c r="L436" s="15">
        <f t="shared" si="37"/>
        <v>41609.876180555555</v>
      </c>
      <c r="M436" s="13" t="str">
        <f t="shared" si="38"/>
        <v>Oct</v>
      </c>
      <c r="N436" s="11">
        <f t="shared" si="39"/>
        <v>2013</v>
      </c>
      <c r="O436" t="b">
        <v>0</v>
      </c>
      <c r="P436">
        <v>2</v>
      </c>
      <c r="Q436" t="b">
        <v>0</v>
      </c>
      <c r="R436" t="s">
        <v>8270</v>
      </c>
      <c r="S436" s="7">
        <f>E436/D436</f>
        <v>0.05</v>
      </c>
      <c r="T436" s="8">
        <f>E436/P436</f>
        <v>62.5</v>
      </c>
      <c r="U436" t="str">
        <f t="shared" si="40"/>
        <v>film &amp; video</v>
      </c>
      <c r="V436" t="str">
        <f t="shared" si="41"/>
        <v>animation</v>
      </c>
    </row>
    <row r="437" spans="1:22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5">
        <f t="shared" si="36"/>
        <v>41500.747453703705</v>
      </c>
      <c r="L437" s="15">
        <f t="shared" si="37"/>
        <v>41530.747453703705</v>
      </c>
      <c r="M437" s="13" t="str">
        <f t="shared" si="38"/>
        <v>Aug</v>
      </c>
      <c r="N437" s="11">
        <f t="shared" si="39"/>
        <v>2013</v>
      </c>
      <c r="O437" t="b">
        <v>0</v>
      </c>
      <c r="P437">
        <v>3</v>
      </c>
      <c r="Q437" t="b">
        <v>0</v>
      </c>
      <c r="R437" t="s">
        <v>8270</v>
      </c>
      <c r="S437" s="7">
        <f>E437/D437</f>
        <v>2.7272727272727273E-5</v>
      </c>
      <c r="T437" s="8">
        <f>E437/P437</f>
        <v>1</v>
      </c>
      <c r="U437" t="str">
        <f t="shared" si="40"/>
        <v>film &amp; video</v>
      </c>
      <c r="V437" t="str">
        <f t="shared" si="41"/>
        <v>animation</v>
      </c>
    </row>
    <row r="438" spans="1:22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5">
        <f t="shared" si="36"/>
        <v>41456.36241898148</v>
      </c>
      <c r="L438" s="15">
        <f t="shared" si="37"/>
        <v>41486.36241898148</v>
      </c>
      <c r="M438" s="13" t="str">
        <f t="shared" si="38"/>
        <v>Jul</v>
      </c>
      <c r="N438" s="11">
        <f t="shared" si="39"/>
        <v>2013</v>
      </c>
      <c r="O438" t="b">
        <v>0</v>
      </c>
      <c r="P438">
        <v>0</v>
      </c>
      <c r="Q438" t="b">
        <v>0</v>
      </c>
      <c r="R438" t="s">
        <v>8270</v>
      </c>
      <c r="S438" s="7">
        <f>E438/D438</f>
        <v>0</v>
      </c>
      <c r="T438" s="8" t="e">
        <f>E438/P438</f>
        <v>#DIV/0!</v>
      </c>
      <c r="U438" t="str">
        <f t="shared" si="40"/>
        <v>film &amp; video</v>
      </c>
      <c r="V438" t="str">
        <f t="shared" si="41"/>
        <v>animation</v>
      </c>
    </row>
    <row r="439" spans="1:22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5">
        <f t="shared" si="36"/>
        <v>42591.31858796296</v>
      </c>
      <c r="L439" s="15">
        <f t="shared" si="37"/>
        <v>42651.31858796296</v>
      </c>
      <c r="M439" s="13" t="str">
        <f t="shared" si="38"/>
        <v>Aug</v>
      </c>
      <c r="N439" s="11">
        <f t="shared" si="39"/>
        <v>2016</v>
      </c>
      <c r="O439" t="b">
        <v>0</v>
      </c>
      <c r="P439">
        <v>0</v>
      </c>
      <c r="Q439" t="b">
        <v>0</v>
      </c>
      <c r="R439" t="s">
        <v>8270</v>
      </c>
      <c r="S439" s="7">
        <f>E439/D439</f>
        <v>0</v>
      </c>
      <c r="T439" s="8" t="e">
        <f>E439/P439</f>
        <v>#DIV/0!</v>
      </c>
      <c r="U439" t="str">
        <f t="shared" si="40"/>
        <v>film &amp; video</v>
      </c>
      <c r="V439" t="str">
        <f t="shared" si="41"/>
        <v>animation</v>
      </c>
    </row>
    <row r="440" spans="1:22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5">
        <f t="shared" si="36"/>
        <v>42296.261087962965</v>
      </c>
      <c r="L440" s="15">
        <f t="shared" si="37"/>
        <v>42326.302754629629</v>
      </c>
      <c r="M440" s="13" t="str">
        <f t="shared" si="38"/>
        <v>Oct</v>
      </c>
      <c r="N440" s="11">
        <f t="shared" si="39"/>
        <v>2015</v>
      </c>
      <c r="O440" t="b">
        <v>0</v>
      </c>
      <c r="P440">
        <v>11</v>
      </c>
      <c r="Q440" t="b">
        <v>0</v>
      </c>
      <c r="R440" t="s">
        <v>8270</v>
      </c>
      <c r="S440" s="7">
        <f>E440/D440</f>
        <v>9.3799999999999994E-2</v>
      </c>
      <c r="T440" s="8">
        <f>E440/P440</f>
        <v>170.54545454545453</v>
      </c>
      <c r="U440" t="str">
        <f t="shared" si="40"/>
        <v>film &amp; video</v>
      </c>
      <c r="V440" t="str">
        <f t="shared" si="41"/>
        <v>animation</v>
      </c>
    </row>
    <row r="441" spans="1:22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5">
        <f t="shared" si="36"/>
        <v>41919.761782407404</v>
      </c>
      <c r="L441" s="15">
        <f t="shared" si="37"/>
        <v>41929.761782407404</v>
      </c>
      <c r="M441" s="13" t="str">
        <f t="shared" si="38"/>
        <v>Oct</v>
      </c>
      <c r="N441" s="11">
        <f t="shared" si="39"/>
        <v>2014</v>
      </c>
      <c r="O441" t="b">
        <v>0</v>
      </c>
      <c r="P441">
        <v>0</v>
      </c>
      <c r="Q441" t="b">
        <v>0</v>
      </c>
      <c r="R441" t="s">
        <v>8270</v>
      </c>
      <c r="S441" s="7">
        <f>E441/D441</f>
        <v>0</v>
      </c>
      <c r="T441" s="8" t="e">
        <f>E441/P441</f>
        <v>#DIV/0!</v>
      </c>
      <c r="U441" t="str">
        <f t="shared" si="40"/>
        <v>film &amp; video</v>
      </c>
      <c r="V441" t="str">
        <f t="shared" si="41"/>
        <v>animation</v>
      </c>
    </row>
    <row r="442" spans="1:22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5">
        <f t="shared" si="36"/>
        <v>42423.985567129625</v>
      </c>
      <c r="L442" s="15">
        <f t="shared" si="37"/>
        <v>42453.943900462968</v>
      </c>
      <c r="M442" s="13" t="str">
        <f t="shared" si="38"/>
        <v>Feb</v>
      </c>
      <c r="N442" s="11">
        <f t="shared" si="39"/>
        <v>2016</v>
      </c>
      <c r="O442" t="b">
        <v>0</v>
      </c>
      <c r="P442">
        <v>1</v>
      </c>
      <c r="Q442" t="b">
        <v>0</v>
      </c>
      <c r="R442" t="s">
        <v>8270</v>
      </c>
      <c r="S442" s="7">
        <f>E442/D442</f>
        <v>1E-3</v>
      </c>
      <c r="T442" s="8">
        <f>E442/P442</f>
        <v>5</v>
      </c>
      <c r="U442" t="str">
        <f t="shared" si="40"/>
        <v>film &amp; video</v>
      </c>
      <c r="V442" t="str">
        <f t="shared" si="41"/>
        <v>animation</v>
      </c>
    </row>
    <row r="443" spans="1:22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5">
        <f t="shared" si="36"/>
        <v>41550.793935185182</v>
      </c>
      <c r="L443" s="15">
        <f t="shared" si="37"/>
        <v>41580.793935185182</v>
      </c>
      <c r="M443" s="13" t="str">
        <f t="shared" si="38"/>
        <v>Oct</v>
      </c>
      <c r="N443" s="11">
        <f t="shared" si="39"/>
        <v>2013</v>
      </c>
      <c r="O443" t="b">
        <v>0</v>
      </c>
      <c r="P443">
        <v>0</v>
      </c>
      <c r="Q443" t="b">
        <v>0</v>
      </c>
      <c r="R443" t="s">
        <v>8270</v>
      </c>
      <c r="S443" s="7">
        <f>E443/D443</f>
        <v>0</v>
      </c>
      <c r="T443" s="8" t="e">
        <f>E443/P443</f>
        <v>#DIV/0!</v>
      </c>
      <c r="U443" t="str">
        <f t="shared" si="40"/>
        <v>film &amp; video</v>
      </c>
      <c r="V443" t="str">
        <f t="shared" si="41"/>
        <v>animation</v>
      </c>
    </row>
    <row r="444" spans="1:2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5">
        <f t="shared" si="36"/>
        <v>42024.888692129629</v>
      </c>
      <c r="L444" s="15">
        <f t="shared" si="37"/>
        <v>42054.888692129629</v>
      </c>
      <c r="M444" s="13" t="str">
        <f t="shared" si="38"/>
        <v>Jan</v>
      </c>
      <c r="N444" s="11">
        <f t="shared" si="39"/>
        <v>2015</v>
      </c>
      <c r="O444" t="b">
        <v>0</v>
      </c>
      <c r="P444">
        <v>17</v>
      </c>
      <c r="Q444" t="b">
        <v>0</v>
      </c>
      <c r="R444" t="s">
        <v>8270</v>
      </c>
      <c r="S444" s="7">
        <f>E444/D444</f>
        <v>0.39358823529411763</v>
      </c>
      <c r="T444" s="8">
        <f>E444/P444</f>
        <v>393.58823529411762</v>
      </c>
      <c r="U444" t="str">
        <f t="shared" si="40"/>
        <v>film &amp; video</v>
      </c>
      <c r="V444" t="str">
        <f t="shared" si="41"/>
        <v>animation</v>
      </c>
    </row>
    <row r="445" spans="1:22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5">
        <f t="shared" si="36"/>
        <v>41650.015057870369</v>
      </c>
      <c r="L445" s="15">
        <f t="shared" si="37"/>
        <v>41680.015057870369</v>
      </c>
      <c r="M445" s="13" t="str">
        <f t="shared" si="38"/>
        <v>Jan</v>
      </c>
      <c r="N445" s="11">
        <f t="shared" si="39"/>
        <v>2014</v>
      </c>
      <c r="O445" t="b">
        <v>0</v>
      </c>
      <c r="P445">
        <v>2</v>
      </c>
      <c r="Q445" t="b">
        <v>0</v>
      </c>
      <c r="R445" t="s">
        <v>8270</v>
      </c>
      <c r="S445" s="7">
        <f>E445/D445</f>
        <v>1E-3</v>
      </c>
      <c r="T445" s="8">
        <f>E445/P445</f>
        <v>5</v>
      </c>
      <c r="U445" t="str">
        <f t="shared" si="40"/>
        <v>film &amp; video</v>
      </c>
      <c r="V445" t="str">
        <f t="shared" si="41"/>
        <v>animation</v>
      </c>
    </row>
    <row r="446" spans="1:22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5">
        <f t="shared" si="36"/>
        <v>40894.906956018516</v>
      </c>
      <c r="L446" s="15">
        <f t="shared" si="37"/>
        <v>40954.906956018516</v>
      </c>
      <c r="M446" s="13" t="str">
        <f t="shared" si="38"/>
        <v>Dec</v>
      </c>
      <c r="N446" s="11">
        <f t="shared" si="39"/>
        <v>2011</v>
      </c>
      <c r="O446" t="b">
        <v>0</v>
      </c>
      <c r="P446">
        <v>1</v>
      </c>
      <c r="Q446" t="b">
        <v>0</v>
      </c>
      <c r="R446" t="s">
        <v>8270</v>
      </c>
      <c r="S446" s="7">
        <f>E446/D446</f>
        <v>0.05</v>
      </c>
      <c r="T446" s="8">
        <f>E446/P446</f>
        <v>50</v>
      </c>
      <c r="U446" t="str">
        <f t="shared" si="40"/>
        <v>film &amp; video</v>
      </c>
      <c r="V446" t="str">
        <f t="shared" si="41"/>
        <v>animation</v>
      </c>
    </row>
    <row r="447" spans="1:22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5">
        <f t="shared" si="36"/>
        <v>42130.335358796292</v>
      </c>
      <c r="L447" s="15">
        <f t="shared" si="37"/>
        <v>42145.335358796292</v>
      </c>
      <c r="M447" s="13" t="str">
        <f t="shared" si="38"/>
        <v>May</v>
      </c>
      <c r="N447" s="11">
        <f t="shared" si="39"/>
        <v>2015</v>
      </c>
      <c r="O447" t="b">
        <v>0</v>
      </c>
      <c r="P447">
        <v>2</v>
      </c>
      <c r="Q447" t="b">
        <v>0</v>
      </c>
      <c r="R447" t="s">
        <v>8270</v>
      </c>
      <c r="S447" s="7">
        <f>E447/D447</f>
        <v>3.3333333333333335E-5</v>
      </c>
      <c r="T447" s="8">
        <f>E447/P447</f>
        <v>1</v>
      </c>
      <c r="U447" t="str">
        <f t="shared" si="40"/>
        <v>film &amp; video</v>
      </c>
      <c r="V447" t="str">
        <f t="shared" si="41"/>
        <v>animation</v>
      </c>
    </row>
    <row r="448" spans="1:22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5">
        <f t="shared" si="36"/>
        <v>42037.083564814813</v>
      </c>
      <c r="L448" s="15">
        <f t="shared" si="37"/>
        <v>42067.083564814813</v>
      </c>
      <c r="M448" s="13" t="str">
        <f t="shared" si="38"/>
        <v>Feb</v>
      </c>
      <c r="N448" s="11">
        <f t="shared" si="39"/>
        <v>2015</v>
      </c>
      <c r="O448" t="b">
        <v>0</v>
      </c>
      <c r="P448">
        <v>16</v>
      </c>
      <c r="Q448" t="b">
        <v>0</v>
      </c>
      <c r="R448" t="s">
        <v>8270</v>
      </c>
      <c r="S448" s="7">
        <f>E448/D448</f>
        <v>7.2952380952380949E-2</v>
      </c>
      <c r="T448" s="8">
        <f>E448/P448</f>
        <v>47.875</v>
      </c>
      <c r="U448" t="str">
        <f t="shared" si="40"/>
        <v>film &amp; video</v>
      </c>
      <c r="V448" t="str">
        <f t="shared" si="41"/>
        <v>animation</v>
      </c>
    </row>
    <row r="449" spans="1:22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5">
        <f t="shared" si="36"/>
        <v>41331.555127314816</v>
      </c>
      <c r="L449" s="15">
        <f t="shared" si="37"/>
        <v>41356.513460648144</v>
      </c>
      <c r="M449" s="13" t="str">
        <f t="shared" si="38"/>
        <v>Feb</v>
      </c>
      <c r="N449" s="11">
        <f t="shared" si="39"/>
        <v>2013</v>
      </c>
      <c r="O449" t="b">
        <v>0</v>
      </c>
      <c r="P449">
        <v>1</v>
      </c>
      <c r="Q449" t="b">
        <v>0</v>
      </c>
      <c r="R449" t="s">
        <v>8270</v>
      </c>
      <c r="S449" s="7">
        <f>E449/D449</f>
        <v>1.6666666666666666E-4</v>
      </c>
      <c r="T449" s="8">
        <f>E449/P449</f>
        <v>5</v>
      </c>
      <c r="U449" t="str">
        <f t="shared" si="40"/>
        <v>film &amp; video</v>
      </c>
      <c r="V449" t="str">
        <f t="shared" si="41"/>
        <v>animation</v>
      </c>
    </row>
    <row r="450" spans="1:22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5">
        <f t="shared" si="36"/>
        <v>41753.758043981477</v>
      </c>
      <c r="L450" s="15">
        <f t="shared" si="37"/>
        <v>41773.758043981477</v>
      </c>
      <c r="M450" s="13" t="str">
        <f t="shared" si="38"/>
        <v>Apr</v>
      </c>
      <c r="N450" s="11">
        <f t="shared" si="39"/>
        <v>2014</v>
      </c>
      <c r="O450" t="b">
        <v>0</v>
      </c>
      <c r="P450">
        <v>4</v>
      </c>
      <c r="Q450" t="b">
        <v>0</v>
      </c>
      <c r="R450" t="s">
        <v>8270</v>
      </c>
      <c r="S450" s="7">
        <f>E450/D450</f>
        <v>3.2804E-2</v>
      </c>
      <c r="T450" s="8">
        <f>E450/P450</f>
        <v>20.502500000000001</v>
      </c>
      <c r="U450" t="str">
        <f t="shared" si="40"/>
        <v>film &amp; video</v>
      </c>
      <c r="V450" t="str">
        <f t="shared" si="41"/>
        <v>animation</v>
      </c>
    </row>
    <row r="451" spans="1:22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5">
        <f t="shared" ref="K451:K514" si="42">(((J451/60)/60)/24+DATE(1970,1,1))</f>
        <v>41534.568113425928</v>
      </c>
      <c r="L451" s="15">
        <f t="shared" ref="L451:L514" si="43">(((I451/60)/60)/24+DATE(1970,1,1))</f>
        <v>41564.568113425928</v>
      </c>
      <c r="M451" s="13" t="str">
        <f t="shared" ref="M451:M514" si="44">TEXT(K451,"mmm")</f>
        <v>Sep</v>
      </c>
      <c r="N451" s="11">
        <f t="shared" ref="N451:N514" si="45">YEAR(K451)</f>
        <v>2013</v>
      </c>
      <c r="O451" t="b">
        <v>0</v>
      </c>
      <c r="P451">
        <v>5</v>
      </c>
      <c r="Q451" t="b">
        <v>0</v>
      </c>
      <c r="R451" t="s">
        <v>8270</v>
      </c>
      <c r="S451" s="7">
        <f>E451/D451</f>
        <v>2.2499999999999999E-2</v>
      </c>
      <c r="T451" s="8">
        <f>E451/P451</f>
        <v>9</v>
      </c>
      <c r="U451" t="str">
        <f t="shared" ref="U451:U514" si="46">LEFT(R451,(FIND("/",R451,1)-1))</f>
        <v>film &amp; video</v>
      </c>
      <c r="V451" t="str">
        <f t="shared" ref="V451:V514" si="47">MID(R451,FIND("/",R451)+1,256)</f>
        <v>animation</v>
      </c>
    </row>
    <row r="452" spans="1:22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5">
        <f t="shared" si="42"/>
        <v>41654.946759259255</v>
      </c>
      <c r="L452" s="15">
        <f t="shared" si="43"/>
        <v>41684.946759259255</v>
      </c>
      <c r="M452" s="13" t="str">
        <f t="shared" si="44"/>
        <v>Jan</v>
      </c>
      <c r="N452" s="11">
        <f t="shared" si="45"/>
        <v>2014</v>
      </c>
      <c r="O452" t="b">
        <v>0</v>
      </c>
      <c r="P452">
        <v>7</v>
      </c>
      <c r="Q452" t="b">
        <v>0</v>
      </c>
      <c r="R452" t="s">
        <v>8270</v>
      </c>
      <c r="S452" s="7">
        <f>E452/D452</f>
        <v>7.92E-3</v>
      </c>
      <c r="T452" s="8">
        <f>E452/P452</f>
        <v>56.571428571428569</v>
      </c>
      <c r="U452" t="str">
        <f t="shared" si="46"/>
        <v>film &amp; video</v>
      </c>
      <c r="V452" t="str">
        <f t="shared" si="47"/>
        <v>animation</v>
      </c>
    </row>
    <row r="453" spans="1:22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5">
        <f t="shared" si="42"/>
        <v>41634.715173611112</v>
      </c>
      <c r="L453" s="15">
        <f t="shared" si="43"/>
        <v>41664.715173611112</v>
      </c>
      <c r="M453" s="13" t="str">
        <f t="shared" si="44"/>
        <v>Dec</v>
      </c>
      <c r="N453" s="11">
        <f t="shared" si="45"/>
        <v>2013</v>
      </c>
      <c r="O453" t="b">
        <v>0</v>
      </c>
      <c r="P453">
        <v>0</v>
      </c>
      <c r="Q453" t="b">
        <v>0</v>
      </c>
      <c r="R453" t="s">
        <v>8270</v>
      </c>
      <c r="S453" s="7">
        <f>E453/D453</f>
        <v>0</v>
      </c>
      <c r="T453" s="8" t="e">
        <f>E453/P453</f>
        <v>#DIV/0!</v>
      </c>
      <c r="U453" t="str">
        <f t="shared" si="46"/>
        <v>film &amp; video</v>
      </c>
      <c r="V453" t="str">
        <f t="shared" si="47"/>
        <v>animation</v>
      </c>
    </row>
    <row r="454" spans="1:22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5">
        <f t="shared" si="42"/>
        <v>42107.703877314809</v>
      </c>
      <c r="L454" s="15">
        <f t="shared" si="43"/>
        <v>42137.703877314809</v>
      </c>
      <c r="M454" s="13" t="str">
        <f t="shared" si="44"/>
        <v>Apr</v>
      </c>
      <c r="N454" s="11">
        <f t="shared" si="45"/>
        <v>2015</v>
      </c>
      <c r="O454" t="b">
        <v>0</v>
      </c>
      <c r="P454">
        <v>12</v>
      </c>
      <c r="Q454" t="b">
        <v>0</v>
      </c>
      <c r="R454" t="s">
        <v>8270</v>
      </c>
      <c r="S454" s="7">
        <f>E454/D454</f>
        <v>0.64</v>
      </c>
      <c r="T454" s="8">
        <f>E454/P454</f>
        <v>40</v>
      </c>
      <c r="U454" t="str">
        <f t="shared" si="46"/>
        <v>film &amp; video</v>
      </c>
      <c r="V454" t="str">
        <f t="shared" si="47"/>
        <v>animation</v>
      </c>
    </row>
    <row r="455" spans="1:22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5">
        <f t="shared" si="42"/>
        <v>42038.824988425928</v>
      </c>
      <c r="L455" s="15">
        <f t="shared" si="43"/>
        <v>42054.824988425928</v>
      </c>
      <c r="M455" s="13" t="str">
        <f t="shared" si="44"/>
        <v>Feb</v>
      </c>
      <c r="N455" s="11">
        <f t="shared" si="45"/>
        <v>2015</v>
      </c>
      <c r="O455" t="b">
        <v>0</v>
      </c>
      <c r="P455">
        <v>2</v>
      </c>
      <c r="Q455" t="b">
        <v>0</v>
      </c>
      <c r="R455" t="s">
        <v>8270</v>
      </c>
      <c r="S455" s="7">
        <f>E455/D455</f>
        <v>2.740447957839262E-4</v>
      </c>
      <c r="T455" s="8">
        <f>E455/P455</f>
        <v>13</v>
      </c>
      <c r="U455" t="str">
        <f t="shared" si="46"/>
        <v>film &amp; video</v>
      </c>
      <c r="V455" t="str">
        <f t="shared" si="47"/>
        <v>animation</v>
      </c>
    </row>
    <row r="456" spans="1:22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5">
        <f t="shared" si="42"/>
        <v>41938.717256944445</v>
      </c>
      <c r="L456" s="15">
        <f t="shared" si="43"/>
        <v>41969.551388888889</v>
      </c>
      <c r="M456" s="13" t="str">
        <f t="shared" si="44"/>
        <v>Oct</v>
      </c>
      <c r="N456" s="11">
        <f t="shared" si="45"/>
        <v>2014</v>
      </c>
      <c r="O456" t="b">
        <v>0</v>
      </c>
      <c r="P456">
        <v>5</v>
      </c>
      <c r="Q456" t="b">
        <v>0</v>
      </c>
      <c r="R456" t="s">
        <v>8270</v>
      </c>
      <c r="S456" s="7">
        <f>E456/D456</f>
        <v>8.2000000000000007E-3</v>
      </c>
      <c r="T456" s="8">
        <f>E456/P456</f>
        <v>16.399999999999999</v>
      </c>
      <c r="U456" t="str">
        <f t="shared" si="46"/>
        <v>film &amp; video</v>
      </c>
      <c r="V456" t="str">
        <f t="shared" si="47"/>
        <v>animation</v>
      </c>
    </row>
    <row r="457" spans="1:22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5">
        <f t="shared" si="42"/>
        <v>40971.002569444441</v>
      </c>
      <c r="L457" s="15">
        <f t="shared" si="43"/>
        <v>41016.021527777775</v>
      </c>
      <c r="M457" s="13" t="str">
        <f t="shared" si="44"/>
        <v>Mar</v>
      </c>
      <c r="N457" s="11">
        <f t="shared" si="45"/>
        <v>2012</v>
      </c>
      <c r="O457" t="b">
        <v>0</v>
      </c>
      <c r="P457">
        <v>2</v>
      </c>
      <c r="Q457" t="b">
        <v>0</v>
      </c>
      <c r="R457" t="s">
        <v>8270</v>
      </c>
      <c r="S457" s="7">
        <f>E457/D457</f>
        <v>6.9230769230769226E-4</v>
      </c>
      <c r="T457" s="8">
        <f>E457/P457</f>
        <v>22.5</v>
      </c>
      <c r="U457" t="str">
        <f t="shared" si="46"/>
        <v>film &amp; video</v>
      </c>
      <c r="V457" t="str">
        <f t="shared" si="47"/>
        <v>animation</v>
      </c>
    </row>
    <row r="458" spans="1:22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5">
        <f t="shared" si="42"/>
        <v>41547.694456018515</v>
      </c>
      <c r="L458" s="15">
        <f t="shared" si="43"/>
        <v>41569.165972222225</v>
      </c>
      <c r="M458" s="13" t="str">
        <f t="shared" si="44"/>
        <v>Sep</v>
      </c>
      <c r="N458" s="11">
        <f t="shared" si="45"/>
        <v>2013</v>
      </c>
      <c r="O458" t="b">
        <v>0</v>
      </c>
      <c r="P458">
        <v>3</v>
      </c>
      <c r="Q458" t="b">
        <v>0</v>
      </c>
      <c r="R458" t="s">
        <v>8270</v>
      </c>
      <c r="S458" s="7">
        <f>E458/D458</f>
        <v>6.8631863186318634E-3</v>
      </c>
      <c r="T458" s="8">
        <f>E458/P458</f>
        <v>20.333333333333332</v>
      </c>
      <c r="U458" t="str">
        <f t="shared" si="46"/>
        <v>film &amp; video</v>
      </c>
      <c r="V458" t="str">
        <f t="shared" si="47"/>
        <v>animation</v>
      </c>
    </row>
    <row r="459" spans="1:22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5">
        <f t="shared" si="42"/>
        <v>41837.767500000002</v>
      </c>
      <c r="L459" s="15">
        <f t="shared" si="43"/>
        <v>41867.767500000002</v>
      </c>
      <c r="M459" s="13" t="str">
        <f t="shared" si="44"/>
        <v>Jul</v>
      </c>
      <c r="N459" s="11">
        <f t="shared" si="45"/>
        <v>2014</v>
      </c>
      <c r="O459" t="b">
        <v>0</v>
      </c>
      <c r="P459">
        <v>0</v>
      </c>
      <c r="Q459" t="b">
        <v>0</v>
      </c>
      <c r="R459" t="s">
        <v>8270</v>
      </c>
      <c r="S459" s="7">
        <f>E459/D459</f>
        <v>0</v>
      </c>
      <c r="T459" s="8" t="e">
        <f>E459/P459</f>
        <v>#DIV/0!</v>
      </c>
      <c r="U459" t="str">
        <f t="shared" si="46"/>
        <v>film &amp; video</v>
      </c>
      <c r="V459" t="str">
        <f t="shared" si="47"/>
        <v>animation</v>
      </c>
    </row>
    <row r="460" spans="1:22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5">
        <f t="shared" si="42"/>
        <v>41378.69976851852</v>
      </c>
      <c r="L460" s="15">
        <f t="shared" si="43"/>
        <v>41408.69976851852</v>
      </c>
      <c r="M460" s="13" t="str">
        <f t="shared" si="44"/>
        <v>Apr</v>
      </c>
      <c r="N460" s="11">
        <f t="shared" si="45"/>
        <v>2013</v>
      </c>
      <c r="O460" t="b">
        <v>0</v>
      </c>
      <c r="P460">
        <v>49</v>
      </c>
      <c r="Q460" t="b">
        <v>0</v>
      </c>
      <c r="R460" t="s">
        <v>8270</v>
      </c>
      <c r="S460" s="7">
        <f>E460/D460</f>
        <v>8.2100000000000006E-2</v>
      </c>
      <c r="T460" s="8">
        <f>E460/P460</f>
        <v>16.755102040816325</v>
      </c>
      <c r="U460" t="str">
        <f t="shared" si="46"/>
        <v>film &amp; video</v>
      </c>
      <c r="V460" t="str">
        <f t="shared" si="47"/>
        <v>animation</v>
      </c>
    </row>
    <row r="461" spans="1:22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5">
        <f t="shared" si="42"/>
        <v>40800.6403587963</v>
      </c>
      <c r="L461" s="15">
        <f t="shared" si="43"/>
        <v>40860.682025462964</v>
      </c>
      <c r="M461" s="13" t="str">
        <f t="shared" si="44"/>
        <v>Sep</v>
      </c>
      <c r="N461" s="11">
        <f t="shared" si="45"/>
        <v>2011</v>
      </c>
      <c r="O461" t="b">
        <v>0</v>
      </c>
      <c r="P461">
        <v>1</v>
      </c>
      <c r="Q461" t="b">
        <v>0</v>
      </c>
      <c r="R461" t="s">
        <v>8270</v>
      </c>
      <c r="S461" s="7">
        <f>E461/D461</f>
        <v>6.4102564102564103E-4</v>
      </c>
      <c r="T461" s="8">
        <f>E461/P461</f>
        <v>25</v>
      </c>
      <c r="U461" t="str">
        <f t="shared" si="46"/>
        <v>film &amp; video</v>
      </c>
      <c r="V461" t="str">
        <f t="shared" si="47"/>
        <v>animation</v>
      </c>
    </row>
    <row r="462" spans="1:22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5">
        <f t="shared" si="42"/>
        <v>41759.542534722219</v>
      </c>
      <c r="L462" s="15">
        <f t="shared" si="43"/>
        <v>41791.166666666664</v>
      </c>
      <c r="M462" s="13" t="str">
        <f t="shared" si="44"/>
        <v>Apr</v>
      </c>
      <c r="N462" s="11">
        <f t="shared" si="45"/>
        <v>2014</v>
      </c>
      <c r="O462" t="b">
        <v>0</v>
      </c>
      <c r="P462">
        <v>2</v>
      </c>
      <c r="Q462" t="b">
        <v>0</v>
      </c>
      <c r="R462" t="s">
        <v>8270</v>
      </c>
      <c r="S462" s="7">
        <f>E462/D462</f>
        <v>2.9411764705882353E-3</v>
      </c>
      <c r="T462" s="8">
        <f>E462/P462</f>
        <v>12.5</v>
      </c>
      <c r="U462" t="str">
        <f t="shared" si="46"/>
        <v>film &amp; video</v>
      </c>
      <c r="V462" t="str">
        <f t="shared" si="47"/>
        <v>animation</v>
      </c>
    </row>
    <row r="463" spans="1:22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5">
        <f t="shared" si="42"/>
        <v>41407.84684027778</v>
      </c>
      <c r="L463" s="15">
        <f t="shared" si="43"/>
        <v>41427.84684027778</v>
      </c>
      <c r="M463" s="13" t="str">
        <f t="shared" si="44"/>
        <v>May</v>
      </c>
      <c r="N463" s="11">
        <f t="shared" si="45"/>
        <v>2013</v>
      </c>
      <c r="O463" t="b">
        <v>0</v>
      </c>
      <c r="P463">
        <v>0</v>
      </c>
      <c r="Q463" t="b">
        <v>0</v>
      </c>
      <c r="R463" t="s">
        <v>8270</v>
      </c>
      <c r="S463" s="7">
        <f>E463/D463</f>
        <v>0</v>
      </c>
      <c r="T463" s="8" t="e">
        <f>E463/P463</f>
        <v>#DIV/0!</v>
      </c>
      <c r="U463" t="str">
        <f t="shared" si="46"/>
        <v>film &amp; video</v>
      </c>
      <c r="V463" t="str">
        <f t="shared" si="47"/>
        <v>animation</v>
      </c>
    </row>
    <row r="464" spans="1:22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5">
        <f t="shared" si="42"/>
        <v>40705.126631944448</v>
      </c>
      <c r="L464" s="15">
        <f t="shared" si="43"/>
        <v>40765.126631944448</v>
      </c>
      <c r="M464" s="13" t="str">
        <f t="shared" si="44"/>
        <v>Jun</v>
      </c>
      <c r="N464" s="11">
        <f t="shared" si="45"/>
        <v>2011</v>
      </c>
      <c r="O464" t="b">
        <v>0</v>
      </c>
      <c r="P464">
        <v>0</v>
      </c>
      <c r="Q464" t="b">
        <v>0</v>
      </c>
      <c r="R464" t="s">
        <v>8270</v>
      </c>
      <c r="S464" s="7">
        <f>E464/D464</f>
        <v>0</v>
      </c>
      <c r="T464" s="8" t="e">
        <f>E464/P464</f>
        <v>#DIV/0!</v>
      </c>
      <c r="U464" t="str">
        <f t="shared" si="46"/>
        <v>film &amp; video</v>
      </c>
      <c r="V464" t="str">
        <f t="shared" si="47"/>
        <v>animation</v>
      </c>
    </row>
    <row r="465" spans="1:22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5">
        <f t="shared" si="42"/>
        <v>40750.710104166668</v>
      </c>
      <c r="L465" s="15">
        <f t="shared" si="43"/>
        <v>40810.710104166668</v>
      </c>
      <c r="M465" s="13" t="str">
        <f t="shared" si="44"/>
        <v>Jul</v>
      </c>
      <c r="N465" s="11">
        <f t="shared" si="45"/>
        <v>2011</v>
      </c>
      <c r="O465" t="b">
        <v>0</v>
      </c>
      <c r="P465">
        <v>11</v>
      </c>
      <c r="Q465" t="b">
        <v>0</v>
      </c>
      <c r="R465" t="s">
        <v>8270</v>
      </c>
      <c r="S465" s="7">
        <f>E465/D465</f>
        <v>2.2727272727272728E-2</v>
      </c>
      <c r="T465" s="8">
        <f>E465/P465</f>
        <v>113.63636363636364</v>
      </c>
      <c r="U465" t="str">
        <f t="shared" si="46"/>
        <v>film &amp; video</v>
      </c>
      <c r="V465" t="str">
        <f t="shared" si="47"/>
        <v>animation</v>
      </c>
    </row>
    <row r="466" spans="1:22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5">
        <f t="shared" si="42"/>
        <v>42488.848784722228</v>
      </c>
      <c r="L466" s="15">
        <f t="shared" si="43"/>
        <v>42508.848784722228</v>
      </c>
      <c r="M466" s="13" t="str">
        <f t="shared" si="44"/>
        <v>Apr</v>
      </c>
      <c r="N466" s="11">
        <f t="shared" si="45"/>
        <v>2016</v>
      </c>
      <c r="O466" t="b">
        <v>0</v>
      </c>
      <c r="P466">
        <v>1</v>
      </c>
      <c r="Q466" t="b">
        <v>0</v>
      </c>
      <c r="R466" t="s">
        <v>8270</v>
      </c>
      <c r="S466" s="7">
        <f>E466/D466</f>
        <v>9.9009900990099011E-4</v>
      </c>
      <c r="T466" s="8">
        <f>E466/P466</f>
        <v>1</v>
      </c>
      <c r="U466" t="str">
        <f t="shared" si="46"/>
        <v>film &amp; video</v>
      </c>
      <c r="V466" t="str">
        <f t="shared" si="47"/>
        <v>animation</v>
      </c>
    </row>
    <row r="467" spans="1:22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5">
        <f t="shared" si="42"/>
        <v>41801.120069444441</v>
      </c>
      <c r="L467" s="15">
        <f t="shared" si="43"/>
        <v>41817.120069444441</v>
      </c>
      <c r="M467" s="13" t="str">
        <f t="shared" si="44"/>
        <v>Jun</v>
      </c>
      <c r="N467" s="11">
        <f t="shared" si="45"/>
        <v>2014</v>
      </c>
      <c r="O467" t="b">
        <v>0</v>
      </c>
      <c r="P467">
        <v>8</v>
      </c>
      <c r="Q467" t="b">
        <v>0</v>
      </c>
      <c r="R467" t="s">
        <v>8270</v>
      </c>
      <c r="S467" s="7">
        <f>E467/D467</f>
        <v>0.26953125</v>
      </c>
      <c r="T467" s="8">
        <f>E467/P467</f>
        <v>17.25</v>
      </c>
      <c r="U467" t="str">
        <f t="shared" si="46"/>
        <v>film &amp; video</v>
      </c>
      <c r="V467" t="str">
        <f t="shared" si="47"/>
        <v>animation</v>
      </c>
    </row>
    <row r="468" spans="1:22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5">
        <f t="shared" si="42"/>
        <v>41129.942870370374</v>
      </c>
      <c r="L468" s="15">
        <f t="shared" si="43"/>
        <v>41159.942870370374</v>
      </c>
      <c r="M468" s="13" t="str">
        <f t="shared" si="44"/>
        <v>Aug</v>
      </c>
      <c r="N468" s="11">
        <f t="shared" si="45"/>
        <v>2012</v>
      </c>
      <c r="O468" t="b">
        <v>0</v>
      </c>
      <c r="P468">
        <v>5</v>
      </c>
      <c r="Q468" t="b">
        <v>0</v>
      </c>
      <c r="R468" t="s">
        <v>8270</v>
      </c>
      <c r="S468" s="7">
        <f>E468/D468</f>
        <v>7.6E-3</v>
      </c>
      <c r="T468" s="8">
        <f>E468/P468</f>
        <v>15.2</v>
      </c>
      <c r="U468" t="str">
        <f t="shared" si="46"/>
        <v>film &amp; video</v>
      </c>
      <c r="V468" t="str">
        <f t="shared" si="47"/>
        <v>animation</v>
      </c>
    </row>
    <row r="469" spans="1:22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5">
        <f t="shared" si="42"/>
        <v>41135.679791666669</v>
      </c>
      <c r="L469" s="15">
        <f t="shared" si="43"/>
        <v>41180.679791666669</v>
      </c>
      <c r="M469" s="13" t="str">
        <f t="shared" si="44"/>
        <v>Aug</v>
      </c>
      <c r="N469" s="11">
        <f t="shared" si="45"/>
        <v>2012</v>
      </c>
      <c r="O469" t="b">
        <v>0</v>
      </c>
      <c r="P469">
        <v>39</v>
      </c>
      <c r="Q469" t="b">
        <v>0</v>
      </c>
      <c r="R469" t="s">
        <v>8270</v>
      </c>
      <c r="S469" s="7">
        <f>E469/D469</f>
        <v>0.21575</v>
      </c>
      <c r="T469" s="8">
        <f>E469/P469</f>
        <v>110.64102564102564</v>
      </c>
      <c r="U469" t="str">
        <f t="shared" si="46"/>
        <v>film &amp; video</v>
      </c>
      <c r="V469" t="str">
        <f t="shared" si="47"/>
        <v>animation</v>
      </c>
    </row>
    <row r="470" spans="1:22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5">
        <f t="shared" si="42"/>
        <v>41041.167627314811</v>
      </c>
      <c r="L470" s="15">
        <f t="shared" si="43"/>
        <v>41101.160474537035</v>
      </c>
      <c r="M470" s="13" t="str">
        <f t="shared" si="44"/>
        <v>May</v>
      </c>
      <c r="N470" s="11">
        <f t="shared" si="45"/>
        <v>2012</v>
      </c>
      <c r="O470" t="b">
        <v>0</v>
      </c>
      <c r="P470">
        <v>0</v>
      </c>
      <c r="Q470" t="b">
        <v>0</v>
      </c>
      <c r="R470" t="s">
        <v>8270</v>
      </c>
      <c r="S470" s="7">
        <f>E470/D470</f>
        <v>0</v>
      </c>
      <c r="T470" s="8" t="e">
        <f>E470/P470</f>
        <v>#DIV/0!</v>
      </c>
      <c r="U470" t="str">
        <f t="shared" si="46"/>
        <v>film &amp; video</v>
      </c>
      <c r="V470" t="str">
        <f t="shared" si="47"/>
        <v>animation</v>
      </c>
    </row>
    <row r="471" spans="1:22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5">
        <f t="shared" si="42"/>
        <v>41827.989861111113</v>
      </c>
      <c r="L471" s="15">
        <f t="shared" si="43"/>
        <v>41887.989861111113</v>
      </c>
      <c r="M471" s="13" t="str">
        <f t="shared" si="44"/>
        <v>Jul</v>
      </c>
      <c r="N471" s="11">
        <f t="shared" si="45"/>
        <v>2014</v>
      </c>
      <c r="O471" t="b">
        <v>0</v>
      </c>
      <c r="P471">
        <v>0</v>
      </c>
      <c r="Q471" t="b">
        <v>0</v>
      </c>
      <c r="R471" t="s">
        <v>8270</v>
      </c>
      <c r="S471" s="7">
        <f>E471/D471</f>
        <v>0</v>
      </c>
      <c r="T471" s="8" t="e">
        <f>E471/P471</f>
        <v>#DIV/0!</v>
      </c>
      <c r="U471" t="str">
        <f t="shared" si="46"/>
        <v>film &amp; video</v>
      </c>
      <c r="V471" t="str">
        <f t="shared" si="47"/>
        <v>animation</v>
      </c>
    </row>
    <row r="472" spans="1:22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5">
        <f t="shared" si="42"/>
        <v>41605.167696759258</v>
      </c>
      <c r="L472" s="15">
        <f t="shared" si="43"/>
        <v>41655.166666666664</v>
      </c>
      <c r="M472" s="13" t="str">
        <f t="shared" si="44"/>
        <v>Nov</v>
      </c>
      <c r="N472" s="11">
        <f t="shared" si="45"/>
        <v>2013</v>
      </c>
      <c r="O472" t="b">
        <v>0</v>
      </c>
      <c r="P472">
        <v>2</v>
      </c>
      <c r="Q472" t="b">
        <v>0</v>
      </c>
      <c r="R472" t="s">
        <v>8270</v>
      </c>
      <c r="S472" s="7">
        <f>E472/D472</f>
        <v>1.0200000000000001E-2</v>
      </c>
      <c r="T472" s="8">
        <f>E472/P472</f>
        <v>25.5</v>
      </c>
      <c r="U472" t="str">
        <f t="shared" si="46"/>
        <v>film &amp; video</v>
      </c>
      <c r="V472" t="str">
        <f t="shared" si="47"/>
        <v>animation</v>
      </c>
    </row>
    <row r="473" spans="1:22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5">
        <f t="shared" si="42"/>
        <v>41703.721979166665</v>
      </c>
      <c r="L473" s="15">
        <f t="shared" si="43"/>
        <v>41748.680312500001</v>
      </c>
      <c r="M473" s="13" t="str">
        <f t="shared" si="44"/>
        <v>Mar</v>
      </c>
      <c r="N473" s="11">
        <f t="shared" si="45"/>
        <v>2014</v>
      </c>
      <c r="O473" t="b">
        <v>0</v>
      </c>
      <c r="P473">
        <v>170</v>
      </c>
      <c r="Q473" t="b">
        <v>0</v>
      </c>
      <c r="R473" t="s">
        <v>8270</v>
      </c>
      <c r="S473" s="7">
        <f>E473/D473</f>
        <v>0.11892727272727273</v>
      </c>
      <c r="T473" s="8">
        <f>E473/P473</f>
        <v>38.476470588235294</v>
      </c>
      <c r="U473" t="str">
        <f t="shared" si="46"/>
        <v>film &amp; video</v>
      </c>
      <c r="V473" t="str">
        <f t="shared" si="47"/>
        <v>animation</v>
      </c>
    </row>
    <row r="474" spans="1:22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5">
        <f t="shared" si="42"/>
        <v>41844.922662037039</v>
      </c>
      <c r="L474" s="15">
        <f t="shared" si="43"/>
        <v>41874.922662037039</v>
      </c>
      <c r="M474" s="13" t="str">
        <f t="shared" si="44"/>
        <v>Jul</v>
      </c>
      <c r="N474" s="11">
        <f t="shared" si="45"/>
        <v>2014</v>
      </c>
      <c r="O474" t="b">
        <v>0</v>
      </c>
      <c r="P474">
        <v>5</v>
      </c>
      <c r="Q474" t="b">
        <v>0</v>
      </c>
      <c r="R474" t="s">
        <v>8270</v>
      </c>
      <c r="S474" s="7">
        <f>E474/D474</f>
        <v>0.17624999999999999</v>
      </c>
      <c r="T474" s="8">
        <f>E474/P474</f>
        <v>28.2</v>
      </c>
      <c r="U474" t="str">
        <f t="shared" si="46"/>
        <v>film &amp; video</v>
      </c>
      <c r="V474" t="str">
        <f t="shared" si="47"/>
        <v>animation</v>
      </c>
    </row>
    <row r="475" spans="1:22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5">
        <f t="shared" si="42"/>
        <v>41869.698136574072</v>
      </c>
      <c r="L475" s="15">
        <f t="shared" si="43"/>
        <v>41899.698136574072</v>
      </c>
      <c r="M475" s="13" t="str">
        <f t="shared" si="44"/>
        <v>Aug</v>
      </c>
      <c r="N475" s="11">
        <f t="shared" si="45"/>
        <v>2014</v>
      </c>
      <c r="O475" t="b">
        <v>0</v>
      </c>
      <c r="P475">
        <v>14</v>
      </c>
      <c r="Q475" t="b">
        <v>0</v>
      </c>
      <c r="R475" t="s">
        <v>8270</v>
      </c>
      <c r="S475" s="7">
        <f>E475/D475</f>
        <v>2.87E-2</v>
      </c>
      <c r="T475" s="8">
        <f>E475/P475</f>
        <v>61.5</v>
      </c>
      <c r="U475" t="str">
        <f t="shared" si="46"/>
        <v>film &amp; video</v>
      </c>
      <c r="V475" t="str">
        <f t="shared" si="47"/>
        <v>animation</v>
      </c>
    </row>
    <row r="476" spans="1:22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5">
        <f t="shared" si="42"/>
        <v>42753.329039351855</v>
      </c>
      <c r="L476" s="15">
        <f t="shared" si="43"/>
        <v>42783.329039351855</v>
      </c>
      <c r="M476" s="13" t="str">
        <f t="shared" si="44"/>
        <v>Jan</v>
      </c>
      <c r="N476" s="11">
        <f t="shared" si="45"/>
        <v>2017</v>
      </c>
      <c r="O476" t="b">
        <v>0</v>
      </c>
      <c r="P476">
        <v>1</v>
      </c>
      <c r="Q476" t="b">
        <v>0</v>
      </c>
      <c r="R476" t="s">
        <v>8270</v>
      </c>
      <c r="S476" s="7">
        <f>E476/D476</f>
        <v>3.0303030303030303E-4</v>
      </c>
      <c r="T476" s="8">
        <f>E476/P476</f>
        <v>1</v>
      </c>
      <c r="U476" t="str">
        <f t="shared" si="46"/>
        <v>film &amp; video</v>
      </c>
      <c r="V476" t="str">
        <f t="shared" si="47"/>
        <v>animation</v>
      </c>
    </row>
    <row r="477" spans="1:22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5">
        <f t="shared" si="42"/>
        <v>42100.086145833338</v>
      </c>
      <c r="L477" s="15">
        <f t="shared" si="43"/>
        <v>42130.086145833338</v>
      </c>
      <c r="M477" s="13" t="str">
        <f t="shared" si="44"/>
        <v>Apr</v>
      </c>
      <c r="N477" s="11">
        <f t="shared" si="45"/>
        <v>2015</v>
      </c>
      <c r="O477" t="b">
        <v>0</v>
      </c>
      <c r="P477">
        <v>0</v>
      </c>
      <c r="Q477" t="b">
        <v>0</v>
      </c>
      <c r="R477" t="s">
        <v>8270</v>
      </c>
      <c r="S477" s="7">
        <f>E477/D477</f>
        <v>0</v>
      </c>
      <c r="T477" s="8" t="e">
        <f>E477/P477</f>
        <v>#DIV/0!</v>
      </c>
      <c r="U477" t="str">
        <f t="shared" si="46"/>
        <v>film &amp; video</v>
      </c>
      <c r="V477" t="str">
        <f t="shared" si="47"/>
        <v>animation</v>
      </c>
    </row>
    <row r="478" spans="1:22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5">
        <f t="shared" si="42"/>
        <v>41757.975011574075</v>
      </c>
      <c r="L478" s="15">
        <f t="shared" si="43"/>
        <v>41793.165972222225</v>
      </c>
      <c r="M478" s="13" t="str">
        <f t="shared" si="44"/>
        <v>Apr</v>
      </c>
      <c r="N478" s="11">
        <f t="shared" si="45"/>
        <v>2014</v>
      </c>
      <c r="O478" t="b">
        <v>0</v>
      </c>
      <c r="P478">
        <v>124</v>
      </c>
      <c r="Q478" t="b">
        <v>0</v>
      </c>
      <c r="R478" t="s">
        <v>8270</v>
      </c>
      <c r="S478" s="7">
        <f>E478/D478</f>
        <v>2.2302681818181819E-2</v>
      </c>
      <c r="T478" s="8">
        <f>E478/P478</f>
        <v>39.569274193548388</v>
      </c>
      <c r="U478" t="str">
        <f t="shared" si="46"/>
        <v>film &amp; video</v>
      </c>
      <c r="V478" t="str">
        <f t="shared" si="47"/>
        <v>animation</v>
      </c>
    </row>
    <row r="479" spans="1:22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5">
        <f t="shared" si="42"/>
        <v>40987.83488425926</v>
      </c>
      <c r="L479" s="15">
        <f t="shared" si="43"/>
        <v>41047.83488425926</v>
      </c>
      <c r="M479" s="13" t="str">
        <f t="shared" si="44"/>
        <v>Mar</v>
      </c>
      <c r="N479" s="11">
        <f t="shared" si="45"/>
        <v>2012</v>
      </c>
      <c r="O479" t="b">
        <v>0</v>
      </c>
      <c r="P479">
        <v>0</v>
      </c>
      <c r="Q479" t="b">
        <v>0</v>
      </c>
      <c r="R479" t="s">
        <v>8270</v>
      </c>
      <c r="S479" s="7">
        <f>E479/D479</f>
        <v>0</v>
      </c>
      <c r="T479" s="8" t="e">
        <f>E479/P479</f>
        <v>#DIV/0!</v>
      </c>
      <c r="U479" t="str">
        <f t="shared" si="46"/>
        <v>film &amp; video</v>
      </c>
      <c r="V479" t="str">
        <f t="shared" si="47"/>
        <v>animation</v>
      </c>
    </row>
    <row r="480" spans="1:22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5">
        <f t="shared" si="42"/>
        <v>42065.910983796297</v>
      </c>
      <c r="L480" s="15">
        <f t="shared" si="43"/>
        <v>42095.869317129633</v>
      </c>
      <c r="M480" s="13" t="str">
        <f t="shared" si="44"/>
        <v>Mar</v>
      </c>
      <c r="N480" s="11">
        <f t="shared" si="45"/>
        <v>2015</v>
      </c>
      <c r="O480" t="b">
        <v>0</v>
      </c>
      <c r="P480">
        <v>0</v>
      </c>
      <c r="Q480" t="b">
        <v>0</v>
      </c>
      <c r="R480" t="s">
        <v>8270</v>
      </c>
      <c r="S480" s="7">
        <f>E480/D480</f>
        <v>0</v>
      </c>
      <c r="T480" s="8" t="e">
        <f>E480/P480</f>
        <v>#DIV/0!</v>
      </c>
      <c r="U480" t="str">
        <f t="shared" si="46"/>
        <v>film &amp; video</v>
      </c>
      <c r="V480" t="str">
        <f t="shared" si="47"/>
        <v>animation</v>
      </c>
    </row>
    <row r="481" spans="1:22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5">
        <f t="shared" si="42"/>
        <v>41904.407812500001</v>
      </c>
      <c r="L481" s="15">
        <f t="shared" si="43"/>
        <v>41964.449479166666</v>
      </c>
      <c r="M481" s="13" t="str">
        <f t="shared" si="44"/>
        <v>Sep</v>
      </c>
      <c r="N481" s="11">
        <f t="shared" si="45"/>
        <v>2014</v>
      </c>
      <c r="O481" t="b">
        <v>0</v>
      </c>
      <c r="P481">
        <v>55</v>
      </c>
      <c r="Q481" t="b">
        <v>0</v>
      </c>
      <c r="R481" t="s">
        <v>8270</v>
      </c>
      <c r="S481" s="7">
        <f>E481/D481</f>
        <v>0.3256</v>
      </c>
      <c r="T481" s="8">
        <f>E481/P481</f>
        <v>88.8</v>
      </c>
      <c r="U481" t="str">
        <f t="shared" si="46"/>
        <v>film &amp; video</v>
      </c>
      <c r="V481" t="str">
        <f t="shared" si="47"/>
        <v>animation</v>
      </c>
    </row>
    <row r="482" spans="1:22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5">
        <f t="shared" si="42"/>
        <v>41465.500173611108</v>
      </c>
      <c r="L482" s="15">
        <f t="shared" si="43"/>
        <v>41495.500173611108</v>
      </c>
      <c r="M482" s="13" t="str">
        <f t="shared" si="44"/>
        <v>Jul</v>
      </c>
      <c r="N482" s="11">
        <f t="shared" si="45"/>
        <v>2013</v>
      </c>
      <c r="O482" t="b">
        <v>0</v>
      </c>
      <c r="P482">
        <v>140</v>
      </c>
      <c r="Q482" t="b">
        <v>0</v>
      </c>
      <c r="R482" t="s">
        <v>8270</v>
      </c>
      <c r="S482" s="7">
        <f>E482/D482</f>
        <v>0.19409999999999999</v>
      </c>
      <c r="T482" s="8">
        <f>E482/P482</f>
        <v>55.457142857142856</v>
      </c>
      <c r="U482" t="str">
        <f t="shared" si="46"/>
        <v>film &amp; video</v>
      </c>
      <c r="V482" t="str">
        <f t="shared" si="47"/>
        <v>animation</v>
      </c>
    </row>
    <row r="483" spans="1:22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5">
        <f t="shared" si="42"/>
        <v>41162.672326388885</v>
      </c>
      <c r="L483" s="15">
        <f t="shared" si="43"/>
        <v>41192.672326388885</v>
      </c>
      <c r="M483" s="13" t="str">
        <f t="shared" si="44"/>
        <v>Sep</v>
      </c>
      <c r="N483" s="11">
        <f t="shared" si="45"/>
        <v>2012</v>
      </c>
      <c r="O483" t="b">
        <v>0</v>
      </c>
      <c r="P483">
        <v>21</v>
      </c>
      <c r="Q483" t="b">
        <v>0</v>
      </c>
      <c r="R483" t="s">
        <v>8270</v>
      </c>
      <c r="S483" s="7">
        <f>E483/D483</f>
        <v>6.0999999999999999E-2</v>
      </c>
      <c r="T483" s="8">
        <f>E483/P483</f>
        <v>87.142857142857139</v>
      </c>
      <c r="U483" t="str">
        <f t="shared" si="46"/>
        <v>film &amp; video</v>
      </c>
      <c r="V483" t="str">
        <f t="shared" si="47"/>
        <v>animation</v>
      </c>
    </row>
    <row r="484" spans="1:22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5">
        <f t="shared" si="42"/>
        <v>42447.896875000006</v>
      </c>
      <c r="L484" s="15">
        <f t="shared" si="43"/>
        <v>42474.606944444444</v>
      </c>
      <c r="M484" s="13" t="str">
        <f t="shared" si="44"/>
        <v>Mar</v>
      </c>
      <c r="N484" s="11">
        <f t="shared" si="45"/>
        <v>2016</v>
      </c>
      <c r="O484" t="b">
        <v>0</v>
      </c>
      <c r="P484">
        <v>1</v>
      </c>
      <c r="Q484" t="b">
        <v>0</v>
      </c>
      <c r="R484" t="s">
        <v>8270</v>
      </c>
      <c r="S484" s="7">
        <f>E484/D484</f>
        <v>1E-3</v>
      </c>
      <c r="T484" s="8">
        <f>E484/P484</f>
        <v>10</v>
      </c>
      <c r="U484" t="str">
        <f t="shared" si="46"/>
        <v>film &amp; video</v>
      </c>
      <c r="V484" t="str">
        <f t="shared" si="47"/>
        <v>animation</v>
      </c>
    </row>
    <row r="485" spans="1:22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5">
        <f t="shared" si="42"/>
        <v>41243.197592592594</v>
      </c>
      <c r="L485" s="15">
        <f t="shared" si="43"/>
        <v>41303.197592592594</v>
      </c>
      <c r="M485" s="13" t="str">
        <f t="shared" si="44"/>
        <v>Nov</v>
      </c>
      <c r="N485" s="11">
        <f t="shared" si="45"/>
        <v>2012</v>
      </c>
      <c r="O485" t="b">
        <v>0</v>
      </c>
      <c r="P485">
        <v>147</v>
      </c>
      <c r="Q485" t="b">
        <v>0</v>
      </c>
      <c r="R485" t="s">
        <v>8270</v>
      </c>
      <c r="S485" s="7">
        <f>E485/D485</f>
        <v>0.502</v>
      </c>
      <c r="T485" s="8">
        <f>E485/P485</f>
        <v>51.224489795918366</v>
      </c>
      <c r="U485" t="str">
        <f t="shared" si="46"/>
        <v>film &amp; video</v>
      </c>
      <c r="V485" t="str">
        <f t="shared" si="47"/>
        <v>animation</v>
      </c>
    </row>
    <row r="486" spans="1:22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5">
        <f t="shared" si="42"/>
        <v>42272.93949074074</v>
      </c>
      <c r="L486" s="15">
        <f t="shared" si="43"/>
        <v>42313.981157407412</v>
      </c>
      <c r="M486" s="13" t="str">
        <f t="shared" si="44"/>
        <v>Sep</v>
      </c>
      <c r="N486" s="11">
        <f t="shared" si="45"/>
        <v>2015</v>
      </c>
      <c r="O486" t="b">
        <v>0</v>
      </c>
      <c r="P486">
        <v>11</v>
      </c>
      <c r="Q486" t="b">
        <v>0</v>
      </c>
      <c r="R486" t="s">
        <v>8270</v>
      </c>
      <c r="S486" s="7">
        <f>E486/D486</f>
        <v>1.8625E-3</v>
      </c>
      <c r="T486" s="8">
        <f>E486/P486</f>
        <v>13.545454545454545</v>
      </c>
      <c r="U486" t="str">
        <f t="shared" si="46"/>
        <v>film &amp; video</v>
      </c>
      <c r="V486" t="str">
        <f t="shared" si="47"/>
        <v>animation</v>
      </c>
    </row>
    <row r="487" spans="1:22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5">
        <f t="shared" si="42"/>
        <v>41381.50577546296</v>
      </c>
      <c r="L487" s="15">
        <f t="shared" si="43"/>
        <v>41411.50577546296</v>
      </c>
      <c r="M487" s="13" t="str">
        <f t="shared" si="44"/>
        <v>Apr</v>
      </c>
      <c r="N487" s="11">
        <f t="shared" si="45"/>
        <v>2013</v>
      </c>
      <c r="O487" t="b">
        <v>0</v>
      </c>
      <c r="P487">
        <v>125</v>
      </c>
      <c r="Q487" t="b">
        <v>0</v>
      </c>
      <c r="R487" t="s">
        <v>8270</v>
      </c>
      <c r="S487" s="7">
        <f>E487/D487</f>
        <v>0.21906971229845085</v>
      </c>
      <c r="T487" s="8">
        <f>E487/P487</f>
        <v>66.520080000000007</v>
      </c>
      <c r="U487" t="str">
        <f t="shared" si="46"/>
        <v>film &amp; video</v>
      </c>
      <c r="V487" t="str">
        <f t="shared" si="47"/>
        <v>animation</v>
      </c>
    </row>
    <row r="488" spans="1:22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5">
        <f t="shared" si="42"/>
        <v>41761.94258101852</v>
      </c>
      <c r="L488" s="15">
        <f t="shared" si="43"/>
        <v>41791.94258101852</v>
      </c>
      <c r="M488" s="13" t="str">
        <f t="shared" si="44"/>
        <v>May</v>
      </c>
      <c r="N488" s="11">
        <f t="shared" si="45"/>
        <v>2014</v>
      </c>
      <c r="O488" t="b">
        <v>0</v>
      </c>
      <c r="P488">
        <v>1</v>
      </c>
      <c r="Q488" t="b">
        <v>0</v>
      </c>
      <c r="R488" t="s">
        <v>8270</v>
      </c>
      <c r="S488" s="7">
        <f>E488/D488</f>
        <v>9.0909090909090904E-5</v>
      </c>
      <c r="T488" s="8">
        <f>E488/P488</f>
        <v>50</v>
      </c>
      <c r="U488" t="str">
        <f t="shared" si="46"/>
        <v>film &amp; video</v>
      </c>
      <c r="V488" t="str">
        <f t="shared" si="47"/>
        <v>animation</v>
      </c>
    </row>
    <row r="489" spans="1:22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5">
        <f t="shared" si="42"/>
        <v>42669.594837962963</v>
      </c>
      <c r="L489" s="15">
        <f t="shared" si="43"/>
        <v>42729.636504629627</v>
      </c>
      <c r="M489" s="13" t="str">
        <f t="shared" si="44"/>
        <v>Oct</v>
      </c>
      <c r="N489" s="11">
        <f t="shared" si="45"/>
        <v>2016</v>
      </c>
      <c r="O489" t="b">
        <v>0</v>
      </c>
      <c r="P489">
        <v>0</v>
      </c>
      <c r="Q489" t="b">
        <v>0</v>
      </c>
      <c r="R489" t="s">
        <v>8270</v>
      </c>
      <c r="S489" s="7">
        <f>E489/D489</f>
        <v>0</v>
      </c>
      <c r="T489" s="8" t="e">
        <f>E489/P489</f>
        <v>#DIV/0!</v>
      </c>
      <c r="U489" t="str">
        <f t="shared" si="46"/>
        <v>film &amp; video</v>
      </c>
      <c r="V489" t="str">
        <f t="shared" si="47"/>
        <v>animation</v>
      </c>
    </row>
    <row r="490" spans="1:22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5">
        <f t="shared" si="42"/>
        <v>42714.054398148146</v>
      </c>
      <c r="L490" s="15">
        <f t="shared" si="43"/>
        <v>42744.054398148146</v>
      </c>
      <c r="M490" s="13" t="str">
        <f t="shared" si="44"/>
        <v>Dec</v>
      </c>
      <c r="N490" s="11">
        <f t="shared" si="45"/>
        <v>2016</v>
      </c>
      <c r="O490" t="b">
        <v>0</v>
      </c>
      <c r="P490">
        <v>0</v>
      </c>
      <c r="Q490" t="b">
        <v>0</v>
      </c>
      <c r="R490" t="s">
        <v>8270</v>
      </c>
      <c r="S490" s="7">
        <f>E490/D490</f>
        <v>0</v>
      </c>
      <c r="T490" s="8" t="e">
        <f>E490/P490</f>
        <v>#DIV/0!</v>
      </c>
      <c r="U490" t="str">
        <f t="shared" si="46"/>
        <v>film &amp; video</v>
      </c>
      <c r="V490" t="str">
        <f t="shared" si="47"/>
        <v>animation</v>
      </c>
    </row>
    <row r="491" spans="1:22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5">
        <f t="shared" si="42"/>
        <v>40882.481666666667</v>
      </c>
      <c r="L491" s="15">
        <f t="shared" si="43"/>
        <v>40913.481249999997</v>
      </c>
      <c r="M491" s="13" t="str">
        <f t="shared" si="44"/>
        <v>Dec</v>
      </c>
      <c r="N491" s="11">
        <f t="shared" si="45"/>
        <v>2011</v>
      </c>
      <c r="O491" t="b">
        <v>0</v>
      </c>
      <c r="P491">
        <v>3</v>
      </c>
      <c r="Q491" t="b">
        <v>0</v>
      </c>
      <c r="R491" t="s">
        <v>8270</v>
      </c>
      <c r="S491" s="7">
        <f>E491/D491</f>
        <v>2.8667813379201833E-3</v>
      </c>
      <c r="T491" s="8">
        <f>E491/P491</f>
        <v>71.666666666666671</v>
      </c>
      <c r="U491" t="str">
        <f t="shared" si="46"/>
        <v>film &amp; video</v>
      </c>
      <c r="V491" t="str">
        <f t="shared" si="47"/>
        <v>animation</v>
      </c>
    </row>
    <row r="492" spans="1:2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5">
        <f t="shared" si="42"/>
        <v>41113.968576388892</v>
      </c>
      <c r="L492" s="15">
        <f t="shared" si="43"/>
        <v>41143.968576388892</v>
      </c>
      <c r="M492" s="13" t="str">
        <f t="shared" si="44"/>
        <v>Jul</v>
      </c>
      <c r="N492" s="11">
        <f t="shared" si="45"/>
        <v>2012</v>
      </c>
      <c r="O492" t="b">
        <v>0</v>
      </c>
      <c r="P492">
        <v>0</v>
      </c>
      <c r="Q492" t="b">
        <v>0</v>
      </c>
      <c r="R492" t="s">
        <v>8270</v>
      </c>
      <c r="S492" s="7">
        <f>E492/D492</f>
        <v>0</v>
      </c>
      <c r="T492" s="8" t="e">
        <f>E492/P492</f>
        <v>#DIV/0!</v>
      </c>
      <c r="U492" t="str">
        <f t="shared" si="46"/>
        <v>film &amp; video</v>
      </c>
      <c r="V492" t="str">
        <f t="shared" si="47"/>
        <v>animation</v>
      </c>
    </row>
    <row r="493" spans="1:22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5">
        <f t="shared" si="42"/>
        <v>42366.982627314821</v>
      </c>
      <c r="L493" s="15">
        <f t="shared" si="43"/>
        <v>42396.982627314821</v>
      </c>
      <c r="M493" s="13" t="str">
        <f t="shared" si="44"/>
        <v>Dec</v>
      </c>
      <c r="N493" s="11">
        <f t="shared" si="45"/>
        <v>2015</v>
      </c>
      <c r="O493" t="b">
        <v>0</v>
      </c>
      <c r="P493">
        <v>0</v>
      </c>
      <c r="Q493" t="b">
        <v>0</v>
      </c>
      <c r="R493" t="s">
        <v>8270</v>
      </c>
      <c r="S493" s="7">
        <f>E493/D493</f>
        <v>0</v>
      </c>
      <c r="T493" s="8" t="e">
        <f>E493/P493</f>
        <v>#DIV/0!</v>
      </c>
      <c r="U493" t="str">
        <f t="shared" si="46"/>
        <v>film &amp; video</v>
      </c>
      <c r="V493" t="str">
        <f t="shared" si="47"/>
        <v>animation</v>
      </c>
    </row>
    <row r="494" spans="1:22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5">
        <f t="shared" si="42"/>
        <v>42596.03506944445</v>
      </c>
      <c r="L494" s="15">
        <f t="shared" si="43"/>
        <v>42656.03506944445</v>
      </c>
      <c r="M494" s="13" t="str">
        <f t="shared" si="44"/>
        <v>Aug</v>
      </c>
      <c r="N494" s="11">
        <f t="shared" si="45"/>
        <v>2016</v>
      </c>
      <c r="O494" t="b">
        <v>0</v>
      </c>
      <c r="P494">
        <v>0</v>
      </c>
      <c r="Q494" t="b">
        <v>0</v>
      </c>
      <c r="R494" t="s">
        <v>8270</v>
      </c>
      <c r="S494" s="7">
        <f>E494/D494</f>
        <v>0</v>
      </c>
      <c r="T494" s="8" t="e">
        <f>E494/P494</f>
        <v>#DIV/0!</v>
      </c>
      <c r="U494" t="str">
        <f t="shared" si="46"/>
        <v>film &amp; video</v>
      </c>
      <c r="V494" t="str">
        <f t="shared" si="47"/>
        <v>animation</v>
      </c>
    </row>
    <row r="495" spans="1:22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5">
        <f t="shared" si="42"/>
        <v>42114.726134259254</v>
      </c>
      <c r="L495" s="15">
        <f t="shared" si="43"/>
        <v>42144.726134259254</v>
      </c>
      <c r="M495" s="13" t="str">
        <f t="shared" si="44"/>
        <v>Apr</v>
      </c>
      <c r="N495" s="11">
        <f t="shared" si="45"/>
        <v>2015</v>
      </c>
      <c r="O495" t="b">
        <v>0</v>
      </c>
      <c r="P495">
        <v>0</v>
      </c>
      <c r="Q495" t="b">
        <v>0</v>
      </c>
      <c r="R495" t="s">
        <v>8270</v>
      </c>
      <c r="S495" s="7">
        <f>E495/D495</f>
        <v>0</v>
      </c>
      <c r="T495" s="8" t="e">
        <f>E495/P495</f>
        <v>#DIV/0!</v>
      </c>
      <c r="U495" t="str">
        <f t="shared" si="46"/>
        <v>film &amp; video</v>
      </c>
      <c r="V495" t="str">
        <f t="shared" si="47"/>
        <v>animation</v>
      </c>
    </row>
    <row r="496" spans="1:22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5">
        <f t="shared" si="42"/>
        <v>41799.830613425926</v>
      </c>
      <c r="L496" s="15">
        <f t="shared" si="43"/>
        <v>41823.125</v>
      </c>
      <c r="M496" s="13" t="str">
        <f t="shared" si="44"/>
        <v>Jun</v>
      </c>
      <c r="N496" s="11">
        <f t="shared" si="45"/>
        <v>2014</v>
      </c>
      <c r="O496" t="b">
        <v>0</v>
      </c>
      <c r="P496">
        <v>3</v>
      </c>
      <c r="Q496" t="b">
        <v>0</v>
      </c>
      <c r="R496" t="s">
        <v>8270</v>
      </c>
      <c r="S496" s="7">
        <f>E496/D496</f>
        <v>1.5499999999999999E-3</v>
      </c>
      <c r="T496" s="8">
        <f>E496/P496</f>
        <v>10.333333333333334</v>
      </c>
      <c r="U496" t="str">
        <f t="shared" si="46"/>
        <v>film &amp; video</v>
      </c>
      <c r="V496" t="str">
        <f t="shared" si="47"/>
        <v>animation</v>
      </c>
    </row>
    <row r="497" spans="1:22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5">
        <f t="shared" si="42"/>
        <v>42171.827604166669</v>
      </c>
      <c r="L497" s="15">
        <f t="shared" si="43"/>
        <v>42201.827604166669</v>
      </c>
      <c r="M497" s="13" t="str">
        <f t="shared" si="44"/>
        <v>Jun</v>
      </c>
      <c r="N497" s="11">
        <f t="shared" si="45"/>
        <v>2015</v>
      </c>
      <c r="O497" t="b">
        <v>0</v>
      </c>
      <c r="P497">
        <v>0</v>
      </c>
      <c r="Q497" t="b">
        <v>0</v>
      </c>
      <c r="R497" t="s">
        <v>8270</v>
      </c>
      <c r="S497" s="7">
        <f>E497/D497</f>
        <v>0</v>
      </c>
      <c r="T497" s="8" t="e">
        <f>E497/P497</f>
        <v>#DIV/0!</v>
      </c>
      <c r="U497" t="str">
        <f t="shared" si="46"/>
        <v>film &amp; video</v>
      </c>
      <c r="V497" t="str">
        <f t="shared" si="47"/>
        <v>animation</v>
      </c>
    </row>
    <row r="498" spans="1:22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5">
        <f t="shared" si="42"/>
        <v>41620.93141203704</v>
      </c>
      <c r="L498" s="15">
        <f t="shared" si="43"/>
        <v>41680.93141203704</v>
      </c>
      <c r="M498" s="13" t="str">
        <f t="shared" si="44"/>
        <v>Dec</v>
      </c>
      <c r="N498" s="11">
        <f t="shared" si="45"/>
        <v>2013</v>
      </c>
      <c r="O498" t="b">
        <v>0</v>
      </c>
      <c r="P498">
        <v>1</v>
      </c>
      <c r="Q498" t="b">
        <v>0</v>
      </c>
      <c r="R498" t="s">
        <v>8270</v>
      </c>
      <c r="S498" s="7">
        <f>E498/D498</f>
        <v>1.6666666666666667E-5</v>
      </c>
      <c r="T498" s="8">
        <f>E498/P498</f>
        <v>1</v>
      </c>
      <c r="U498" t="str">
        <f t="shared" si="46"/>
        <v>film &amp; video</v>
      </c>
      <c r="V498" t="str">
        <f t="shared" si="47"/>
        <v>animation</v>
      </c>
    </row>
    <row r="499" spans="1:2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5">
        <f t="shared" si="42"/>
        <v>41945.037789351853</v>
      </c>
      <c r="L499" s="15">
        <f t="shared" si="43"/>
        <v>41998.208333333328</v>
      </c>
      <c r="M499" s="13" t="str">
        <f t="shared" si="44"/>
        <v>Nov</v>
      </c>
      <c r="N499" s="11">
        <f t="shared" si="45"/>
        <v>2014</v>
      </c>
      <c r="O499" t="b">
        <v>0</v>
      </c>
      <c r="P499">
        <v>3</v>
      </c>
      <c r="Q499" t="b">
        <v>0</v>
      </c>
      <c r="R499" t="s">
        <v>8270</v>
      </c>
      <c r="S499" s="7">
        <f>E499/D499</f>
        <v>6.6964285714285711E-3</v>
      </c>
      <c r="T499" s="8">
        <f>E499/P499</f>
        <v>10</v>
      </c>
      <c r="U499" t="str">
        <f t="shared" si="46"/>
        <v>film &amp; video</v>
      </c>
      <c r="V499" t="str">
        <f t="shared" si="47"/>
        <v>animation</v>
      </c>
    </row>
    <row r="500" spans="1:22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5">
        <f t="shared" si="42"/>
        <v>40858.762141203704</v>
      </c>
      <c r="L500" s="15">
        <f t="shared" si="43"/>
        <v>40900.762141203704</v>
      </c>
      <c r="M500" s="13" t="str">
        <f t="shared" si="44"/>
        <v>Nov</v>
      </c>
      <c r="N500" s="11">
        <f t="shared" si="45"/>
        <v>2011</v>
      </c>
      <c r="O500" t="b">
        <v>0</v>
      </c>
      <c r="P500">
        <v>22</v>
      </c>
      <c r="Q500" t="b">
        <v>0</v>
      </c>
      <c r="R500" t="s">
        <v>8270</v>
      </c>
      <c r="S500" s="7">
        <f>E500/D500</f>
        <v>4.5985132395404561E-2</v>
      </c>
      <c r="T500" s="8">
        <f>E500/P500</f>
        <v>136.09090909090909</v>
      </c>
      <c r="U500" t="str">
        <f t="shared" si="46"/>
        <v>film &amp; video</v>
      </c>
      <c r="V500" t="str">
        <f t="shared" si="47"/>
        <v>animation</v>
      </c>
    </row>
    <row r="501" spans="1:22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5">
        <f t="shared" si="42"/>
        <v>40043.895462962959</v>
      </c>
      <c r="L501" s="15">
        <f t="shared" si="43"/>
        <v>40098.874305555553</v>
      </c>
      <c r="M501" s="13" t="str">
        <f t="shared" si="44"/>
        <v>Aug</v>
      </c>
      <c r="N501" s="11">
        <f t="shared" si="45"/>
        <v>2009</v>
      </c>
      <c r="O501" t="b">
        <v>0</v>
      </c>
      <c r="P501">
        <v>26</v>
      </c>
      <c r="Q501" t="b">
        <v>0</v>
      </c>
      <c r="R501" t="s">
        <v>8270</v>
      </c>
      <c r="S501" s="7">
        <f>E501/D501</f>
        <v>9.5500000000000002E-2</v>
      </c>
      <c r="T501" s="8">
        <f>E501/P501</f>
        <v>73.461538461538467</v>
      </c>
      <c r="U501" t="str">
        <f t="shared" si="46"/>
        <v>film &amp; video</v>
      </c>
      <c r="V501" t="str">
        <f t="shared" si="47"/>
        <v>animation</v>
      </c>
    </row>
    <row r="502" spans="1:22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5">
        <f t="shared" si="42"/>
        <v>40247.886006944449</v>
      </c>
      <c r="L502" s="15">
        <f t="shared" si="43"/>
        <v>40306.927777777775</v>
      </c>
      <c r="M502" s="13" t="str">
        <f t="shared" si="44"/>
        <v>Mar</v>
      </c>
      <c r="N502" s="11">
        <f t="shared" si="45"/>
        <v>2010</v>
      </c>
      <c r="O502" t="b">
        <v>0</v>
      </c>
      <c r="P502">
        <v>4</v>
      </c>
      <c r="Q502" t="b">
        <v>0</v>
      </c>
      <c r="R502" t="s">
        <v>8270</v>
      </c>
      <c r="S502" s="7">
        <f>E502/D502</f>
        <v>3.307692307692308E-2</v>
      </c>
      <c r="T502" s="8">
        <f>E502/P502</f>
        <v>53.75</v>
      </c>
      <c r="U502" t="str">
        <f t="shared" si="46"/>
        <v>film &amp; video</v>
      </c>
      <c r="V502" t="str">
        <f t="shared" si="47"/>
        <v>animation</v>
      </c>
    </row>
    <row r="503" spans="1:22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5">
        <f t="shared" si="42"/>
        <v>40703.234386574077</v>
      </c>
      <c r="L503" s="15">
        <f t="shared" si="43"/>
        <v>40733.234386574077</v>
      </c>
      <c r="M503" s="13" t="str">
        <f t="shared" si="44"/>
        <v>Jun</v>
      </c>
      <c r="N503" s="11">
        <f t="shared" si="45"/>
        <v>2011</v>
      </c>
      <c r="O503" t="b">
        <v>0</v>
      </c>
      <c r="P503">
        <v>0</v>
      </c>
      <c r="Q503" t="b">
        <v>0</v>
      </c>
      <c r="R503" t="s">
        <v>8270</v>
      </c>
      <c r="S503" s="7">
        <f>E503/D503</f>
        <v>0</v>
      </c>
      <c r="T503" s="8" t="e">
        <f>E503/P503</f>
        <v>#DIV/0!</v>
      </c>
      <c r="U503" t="str">
        <f t="shared" si="46"/>
        <v>film &amp; video</v>
      </c>
      <c r="V503" t="str">
        <f t="shared" si="47"/>
        <v>animation</v>
      </c>
    </row>
    <row r="504" spans="1:22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5">
        <f t="shared" si="42"/>
        <v>40956.553530092591</v>
      </c>
      <c r="L504" s="15">
        <f t="shared" si="43"/>
        <v>40986.511863425927</v>
      </c>
      <c r="M504" s="13" t="str">
        <f t="shared" si="44"/>
        <v>Feb</v>
      </c>
      <c r="N504" s="11">
        <f t="shared" si="45"/>
        <v>2012</v>
      </c>
      <c r="O504" t="b">
        <v>0</v>
      </c>
      <c r="P504">
        <v>4</v>
      </c>
      <c r="Q504" t="b">
        <v>0</v>
      </c>
      <c r="R504" t="s">
        <v>8270</v>
      </c>
      <c r="S504" s="7">
        <f>E504/D504</f>
        <v>1.15E-2</v>
      </c>
      <c r="T504" s="8">
        <f>E504/P504</f>
        <v>57.5</v>
      </c>
      <c r="U504" t="str">
        <f t="shared" si="46"/>
        <v>film &amp; video</v>
      </c>
      <c r="V504" t="str">
        <f t="shared" si="47"/>
        <v>animation</v>
      </c>
    </row>
    <row r="505" spans="1:22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5">
        <f t="shared" si="42"/>
        <v>41991.526655092588</v>
      </c>
      <c r="L505" s="15">
        <f t="shared" si="43"/>
        <v>42021.526655092588</v>
      </c>
      <c r="M505" s="13" t="str">
        <f t="shared" si="44"/>
        <v>Dec</v>
      </c>
      <c r="N505" s="11">
        <f t="shared" si="45"/>
        <v>2014</v>
      </c>
      <c r="O505" t="b">
        <v>0</v>
      </c>
      <c r="P505">
        <v>9</v>
      </c>
      <c r="Q505" t="b">
        <v>0</v>
      </c>
      <c r="R505" t="s">
        <v>8270</v>
      </c>
      <c r="S505" s="7">
        <f>E505/D505</f>
        <v>1.7538461538461537E-2</v>
      </c>
      <c r="T505" s="8">
        <f>E505/P505</f>
        <v>12.666666666666666</v>
      </c>
      <c r="U505" t="str">
        <f t="shared" si="46"/>
        <v>film &amp; video</v>
      </c>
      <c r="V505" t="str">
        <f t="shared" si="47"/>
        <v>animation</v>
      </c>
    </row>
    <row r="506" spans="1:22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5">
        <f t="shared" si="42"/>
        <v>40949.98364583333</v>
      </c>
      <c r="L506" s="15">
        <f t="shared" si="43"/>
        <v>41009.941979166666</v>
      </c>
      <c r="M506" s="13" t="str">
        <f t="shared" si="44"/>
        <v>Feb</v>
      </c>
      <c r="N506" s="11">
        <f t="shared" si="45"/>
        <v>2012</v>
      </c>
      <c r="O506" t="b">
        <v>0</v>
      </c>
      <c r="P506">
        <v>5</v>
      </c>
      <c r="Q506" t="b">
        <v>0</v>
      </c>
      <c r="R506" t="s">
        <v>8270</v>
      </c>
      <c r="S506" s="7">
        <f>E506/D506</f>
        <v>1.3673469387755101E-2</v>
      </c>
      <c r="T506" s="8">
        <f>E506/P506</f>
        <v>67</v>
      </c>
      <c r="U506" t="str">
        <f t="shared" si="46"/>
        <v>film &amp; video</v>
      </c>
      <c r="V506" t="str">
        <f t="shared" si="47"/>
        <v>animation</v>
      </c>
    </row>
    <row r="507" spans="1:22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5">
        <f t="shared" si="42"/>
        <v>42318.098217592589</v>
      </c>
      <c r="L507" s="15">
        <f t="shared" si="43"/>
        <v>42363.098217592589</v>
      </c>
      <c r="M507" s="13" t="str">
        <f t="shared" si="44"/>
        <v>Nov</v>
      </c>
      <c r="N507" s="11">
        <f t="shared" si="45"/>
        <v>2015</v>
      </c>
      <c r="O507" t="b">
        <v>0</v>
      </c>
      <c r="P507">
        <v>14</v>
      </c>
      <c r="Q507" t="b">
        <v>0</v>
      </c>
      <c r="R507" t="s">
        <v>8270</v>
      </c>
      <c r="S507" s="7">
        <f>E507/D507</f>
        <v>4.3333333333333331E-3</v>
      </c>
      <c r="T507" s="8">
        <f>E507/P507</f>
        <v>3.7142857142857144</v>
      </c>
      <c r="U507" t="str">
        <f t="shared" si="46"/>
        <v>film &amp; video</v>
      </c>
      <c r="V507" t="str">
        <f t="shared" si="47"/>
        <v>animation</v>
      </c>
    </row>
    <row r="508" spans="1:22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5">
        <f t="shared" si="42"/>
        <v>41466.552314814813</v>
      </c>
      <c r="L508" s="15">
        <f t="shared" si="43"/>
        <v>41496.552314814813</v>
      </c>
      <c r="M508" s="13" t="str">
        <f t="shared" si="44"/>
        <v>Jul</v>
      </c>
      <c r="N508" s="11">
        <f t="shared" si="45"/>
        <v>2013</v>
      </c>
      <c r="O508" t="b">
        <v>0</v>
      </c>
      <c r="P508">
        <v>1</v>
      </c>
      <c r="Q508" t="b">
        <v>0</v>
      </c>
      <c r="R508" t="s">
        <v>8270</v>
      </c>
      <c r="S508" s="7">
        <f>E508/D508</f>
        <v>1.25E-3</v>
      </c>
      <c r="T508" s="8">
        <f>E508/P508</f>
        <v>250</v>
      </c>
      <c r="U508" t="str">
        <f t="shared" si="46"/>
        <v>film &amp; video</v>
      </c>
      <c r="V508" t="str">
        <f t="shared" si="47"/>
        <v>animation</v>
      </c>
    </row>
    <row r="509" spans="1:22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5">
        <f t="shared" si="42"/>
        <v>41156.958993055552</v>
      </c>
      <c r="L509" s="15">
        <f t="shared" si="43"/>
        <v>41201.958993055552</v>
      </c>
      <c r="M509" s="13" t="str">
        <f t="shared" si="44"/>
        <v>Sep</v>
      </c>
      <c r="N509" s="11">
        <f t="shared" si="45"/>
        <v>2012</v>
      </c>
      <c r="O509" t="b">
        <v>0</v>
      </c>
      <c r="P509">
        <v>10</v>
      </c>
      <c r="Q509" t="b">
        <v>0</v>
      </c>
      <c r="R509" t="s">
        <v>8270</v>
      </c>
      <c r="S509" s="7">
        <f>E509/D509</f>
        <v>3.2000000000000001E-2</v>
      </c>
      <c r="T509" s="8">
        <f>E509/P509</f>
        <v>64</v>
      </c>
      <c r="U509" t="str">
        <f t="shared" si="46"/>
        <v>film &amp; video</v>
      </c>
      <c r="V509" t="str">
        <f t="shared" si="47"/>
        <v>animation</v>
      </c>
    </row>
    <row r="510" spans="1:22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5">
        <f t="shared" si="42"/>
        <v>40995.024317129632</v>
      </c>
      <c r="L510" s="15">
        <f t="shared" si="43"/>
        <v>41054.593055555553</v>
      </c>
      <c r="M510" s="13" t="str">
        <f t="shared" si="44"/>
        <v>Mar</v>
      </c>
      <c r="N510" s="11">
        <f t="shared" si="45"/>
        <v>2012</v>
      </c>
      <c r="O510" t="b">
        <v>0</v>
      </c>
      <c r="P510">
        <v>3</v>
      </c>
      <c r="Q510" t="b">
        <v>0</v>
      </c>
      <c r="R510" t="s">
        <v>8270</v>
      </c>
      <c r="S510" s="7">
        <f>E510/D510</f>
        <v>8.0000000000000002E-3</v>
      </c>
      <c r="T510" s="8">
        <f>E510/P510</f>
        <v>133.33333333333334</v>
      </c>
      <c r="U510" t="str">
        <f t="shared" si="46"/>
        <v>film &amp; video</v>
      </c>
      <c r="V510" t="str">
        <f t="shared" si="47"/>
        <v>animation</v>
      </c>
    </row>
    <row r="511" spans="1:22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5">
        <f t="shared" si="42"/>
        <v>42153.631597222222</v>
      </c>
      <c r="L511" s="15">
        <f t="shared" si="43"/>
        <v>42183.631597222222</v>
      </c>
      <c r="M511" s="13" t="str">
        <f t="shared" si="44"/>
        <v>May</v>
      </c>
      <c r="N511" s="11">
        <f t="shared" si="45"/>
        <v>2015</v>
      </c>
      <c r="O511" t="b">
        <v>0</v>
      </c>
      <c r="P511">
        <v>1</v>
      </c>
      <c r="Q511" t="b">
        <v>0</v>
      </c>
      <c r="R511" t="s">
        <v>8270</v>
      </c>
      <c r="S511" s="7">
        <f>E511/D511</f>
        <v>2E-3</v>
      </c>
      <c r="T511" s="8">
        <f>E511/P511</f>
        <v>10</v>
      </c>
      <c r="U511" t="str">
        <f t="shared" si="46"/>
        <v>film &amp; video</v>
      </c>
      <c r="V511" t="str">
        <f t="shared" si="47"/>
        <v>animation</v>
      </c>
    </row>
    <row r="512" spans="1:22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5">
        <f t="shared" si="42"/>
        <v>42400.176377314812</v>
      </c>
      <c r="L512" s="15">
        <f t="shared" si="43"/>
        <v>42430.176377314812</v>
      </c>
      <c r="M512" s="13" t="str">
        <f t="shared" si="44"/>
        <v>Jan</v>
      </c>
      <c r="N512" s="11">
        <f t="shared" si="45"/>
        <v>2016</v>
      </c>
      <c r="O512" t="b">
        <v>0</v>
      </c>
      <c r="P512">
        <v>0</v>
      </c>
      <c r="Q512" t="b">
        <v>0</v>
      </c>
      <c r="R512" t="s">
        <v>8270</v>
      </c>
      <c r="S512" s="7">
        <f>E512/D512</f>
        <v>0</v>
      </c>
      <c r="T512" s="8" t="e">
        <f>E512/P512</f>
        <v>#DIV/0!</v>
      </c>
      <c r="U512" t="str">
        <f t="shared" si="46"/>
        <v>film &amp; video</v>
      </c>
      <c r="V512" t="str">
        <f t="shared" si="47"/>
        <v>animation</v>
      </c>
    </row>
    <row r="513" spans="1:22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5">
        <f t="shared" si="42"/>
        <v>41340.303032407406</v>
      </c>
      <c r="L513" s="15">
        <f t="shared" si="43"/>
        <v>41370.261365740742</v>
      </c>
      <c r="M513" s="13" t="str">
        <f t="shared" si="44"/>
        <v>Mar</v>
      </c>
      <c r="N513" s="11">
        <f t="shared" si="45"/>
        <v>2013</v>
      </c>
      <c r="O513" t="b">
        <v>0</v>
      </c>
      <c r="P513">
        <v>5</v>
      </c>
      <c r="Q513" t="b">
        <v>0</v>
      </c>
      <c r="R513" t="s">
        <v>8270</v>
      </c>
      <c r="S513" s="7">
        <f>E513/D513</f>
        <v>0.03</v>
      </c>
      <c r="T513" s="8">
        <f>E513/P513</f>
        <v>30</v>
      </c>
      <c r="U513" t="str">
        <f t="shared" si="46"/>
        <v>film &amp; video</v>
      </c>
      <c r="V513" t="str">
        <f t="shared" si="47"/>
        <v>animation</v>
      </c>
    </row>
    <row r="514" spans="1:22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5">
        <f t="shared" si="42"/>
        <v>42649.742210648154</v>
      </c>
      <c r="L514" s="15">
        <f t="shared" si="43"/>
        <v>42694.783877314811</v>
      </c>
      <c r="M514" s="13" t="str">
        <f t="shared" si="44"/>
        <v>Oct</v>
      </c>
      <c r="N514" s="11">
        <f t="shared" si="45"/>
        <v>2016</v>
      </c>
      <c r="O514" t="b">
        <v>0</v>
      </c>
      <c r="P514">
        <v>2</v>
      </c>
      <c r="Q514" t="b">
        <v>0</v>
      </c>
      <c r="R514" t="s">
        <v>8270</v>
      </c>
      <c r="S514" s="7">
        <f>E514/D514</f>
        <v>1.3749999999999999E-3</v>
      </c>
      <c r="T514" s="8">
        <f>E514/P514</f>
        <v>5.5</v>
      </c>
      <c r="U514" t="str">
        <f t="shared" si="46"/>
        <v>film &amp; video</v>
      </c>
      <c r="V514" t="str">
        <f t="shared" si="47"/>
        <v>animation</v>
      </c>
    </row>
    <row r="515" spans="1:22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5">
        <f t="shared" ref="K515:K578" si="48">(((J515/60)/60)/24+DATE(1970,1,1))</f>
        <v>42552.653993055559</v>
      </c>
      <c r="L515" s="15">
        <f t="shared" ref="L515:L578" si="49">(((I515/60)/60)/24+DATE(1970,1,1))</f>
        <v>42597.291666666672</v>
      </c>
      <c r="M515" s="13" t="str">
        <f t="shared" ref="M515:M578" si="50">TEXT(K515,"mmm")</f>
        <v>Jul</v>
      </c>
      <c r="N515" s="11">
        <f t="shared" ref="N515:N578" si="51">YEAR(K515)</f>
        <v>2016</v>
      </c>
      <c r="O515" t="b">
        <v>0</v>
      </c>
      <c r="P515">
        <v>68</v>
      </c>
      <c r="Q515" t="b">
        <v>0</v>
      </c>
      <c r="R515" t="s">
        <v>8270</v>
      </c>
      <c r="S515" s="7">
        <f>E515/D515</f>
        <v>0.13924</v>
      </c>
      <c r="T515" s="8">
        <f>E515/P515</f>
        <v>102.38235294117646</v>
      </c>
      <c r="U515" t="str">
        <f t="shared" ref="U515:U578" si="52">LEFT(R515,(FIND("/",R515,1)-1))</f>
        <v>film &amp; video</v>
      </c>
      <c r="V515" t="str">
        <f t="shared" ref="V515:V578" si="53">MID(R515,FIND("/",R515)+1,256)</f>
        <v>animation</v>
      </c>
    </row>
    <row r="516" spans="1:22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5">
        <f t="shared" si="48"/>
        <v>41830.613969907405</v>
      </c>
      <c r="L516" s="15">
        <f t="shared" si="49"/>
        <v>41860.613969907405</v>
      </c>
      <c r="M516" s="13" t="str">
        <f t="shared" si="50"/>
        <v>Jul</v>
      </c>
      <c r="N516" s="11">
        <f t="shared" si="51"/>
        <v>2014</v>
      </c>
      <c r="O516" t="b">
        <v>0</v>
      </c>
      <c r="P516">
        <v>3</v>
      </c>
      <c r="Q516" t="b">
        <v>0</v>
      </c>
      <c r="R516" t="s">
        <v>8270</v>
      </c>
      <c r="S516" s="7">
        <f>E516/D516</f>
        <v>3.3333333333333333E-2</v>
      </c>
      <c r="T516" s="8">
        <f>E516/P516</f>
        <v>16.666666666666668</v>
      </c>
      <c r="U516" t="str">
        <f t="shared" si="52"/>
        <v>film &amp; video</v>
      </c>
      <c r="V516" t="str">
        <f t="shared" si="53"/>
        <v>animation</v>
      </c>
    </row>
    <row r="517" spans="1:22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5">
        <f t="shared" si="48"/>
        <v>42327.490752314814</v>
      </c>
      <c r="L517" s="15">
        <f t="shared" si="49"/>
        <v>42367.490752314814</v>
      </c>
      <c r="M517" s="13" t="str">
        <f t="shared" si="50"/>
        <v>Nov</v>
      </c>
      <c r="N517" s="11">
        <f t="shared" si="51"/>
        <v>2015</v>
      </c>
      <c r="O517" t="b">
        <v>0</v>
      </c>
      <c r="P517">
        <v>34</v>
      </c>
      <c r="Q517" t="b">
        <v>0</v>
      </c>
      <c r="R517" t="s">
        <v>8270</v>
      </c>
      <c r="S517" s="7">
        <f>E517/D517</f>
        <v>0.25413402061855672</v>
      </c>
      <c r="T517" s="8">
        <f>E517/P517</f>
        <v>725.02941176470586</v>
      </c>
      <c r="U517" t="str">
        <f t="shared" si="52"/>
        <v>film &amp; video</v>
      </c>
      <c r="V517" t="str">
        <f t="shared" si="53"/>
        <v>animation</v>
      </c>
    </row>
    <row r="518" spans="1:22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5">
        <f t="shared" si="48"/>
        <v>42091.778703703705</v>
      </c>
      <c r="L518" s="15">
        <f t="shared" si="49"/>
        <v>42151.778703703705</v>
      </c>
      <c r="M518" s="13" t="str">
        <f t="shared" si="50"/>
        <v>Mar</v>
      </c>
      <c r="N518" s="11">
        <f t="shared" si="51"/>
        <v>2015</v>
      </c>
      <c r="O518" t="b">
        <v>0</v>
      </c>
      <c r="P518">
        <v>0</v>
      </c>
      <c r="Q518" t="b">
        <v>0</v>
      </c>
      <c r="R518" t="s">
        <v>8270</v>
      </c>
      <c r="S518" s="7">
        <f>E518/D518</f>
        <v>0</v>
      </c>
      <c r="T518" s="8" t="e">
        <f>E518/P518</f>
        <v>#DIV/0!</v>
      </c>
      <c r="U518" t="str">
        <f t="shared" si="52"/>
        <v>film &amp; video</v>
      </c>
      <c r="V518" t="str">
        <f t="shared" si="53"/>
        <v>animation</v>
      </c>
    </row>
    <row r="519" spans="1:22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5">
        <f t="shared" si="48"/>
        <v>42738.615289351852</v>
      </c>
      <c r="L519" s="15">
        <f t="shared" si="49"/>
        <v>42768.615289351852</v>
      </c>
      <c r="M519" s="13" t="str">
        <f t="shared" si="50"/>
        <v>Jan</v>
      </c>
      <c r="N519" s="11">
        <f t="shared" si="51"/>
        <v>2017</v>
      </c>
      <c r="O519" t="b">
        <v>0</v>
      </c>
      <c r="P519">
        <v>3</v>
      </c>
      <c r="Q519" t="b">
        <v>0</v>
      </c>
      <c r="R519" t="s">
        <v>8270</v>
      </c>
      <c r="S519" s="7">
        <f>E519/D519</f>
        <v>1.3666666666666667E-2</v>
      </c>
      <c r="T519" s="8">
        <f>E519/P519</f>
        <v>68.333333333333329</v>
      </c>
      <c r="U519" t="str">
        <f t="shared" si="52"/>
        <v>film &amp; video</v>
      </c>
      <c r="V519" t="str">
        <f t="shared" si="53"/>
        <v>animation</v>
      </c>
    </row>
    <row r="520" spans="1:22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5">
        <f t="shared" si="48"/>
        <v>42223.616018518514</v>
      </c>
      <c r="L520" s="15">
        <f t="shared" si="49"/>
        <v>42253.615277777775</v>
      </c>
      <c r="M520" s="13" t="str">
        <f t="shared" si="50"/>
        <v>Aug</v>
      </c>
      <c r="N520" s="11">
        <f t="shared" si="51"/>
        <v>2015</v>
      </c>
      <c r="O520" t="b">
        <v>0</v>
      </c>
      <c r="P520">
        <v>0</v>
      </c>
      <c r="Q520" t="b">
        <v>0</v>
      </c>
      <c r="R520" t="s">
        <v>8270</v>
      </c>
      <c r="S520" s="7">
        <f>E520/D520</f>
        <v>0</v>
      </c>
      <c r="T520" s="8" t="e">
        <f>E520/P520</f>
        <v>#DIV/0!</v>
      </c>
      <c r="U520" t="str">
        <f t="shared" si="52"/>
        <v>film &amp; video</v>
      </c>
      <c r="V520" t="str">
        <f t="shared" si="53"/>
        <v>animation</v>
      </c>
    </row>
    <row r="521" spans="1:22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5">
        <f t="shared" si="48"/>
        <v>41218.391446759262</v>
      </c>
      <c r="L521" s="15">
        <f t="shared" si="49"/>
        <v>41248.391446759262</v>
      </c>
      <c r="M521" s="13" t="str">
        <f t="shared" si="50"/>
        <v>Nov</v>
      </c>
      <c r="N521" s="11">
        <f t="shared" si="51"/>
        <v>2012</v>
      </c>
      <c r="O521" t="b">
        <v>0</v>
      </c>
      <c r="P521">
        <v>70</v>
      </c>
      <c r="Q521" t="b">
        <v>0</v>
      </c>
      <c r="R521" t="s">
        <v>8270</v>
      </c>
      <c r="S521" s="7">
        <f>E521/D521</f>
        <v>0.22881426547787684</v>
      </c>
      <c r="T521" s="8">
        <f>E521/P521</f>
        <v>39.228571428571428</v>
      </c>
      <c r="U521" t="str">
        <f t="shared" si="52"/>
        <v>film &amp; video</v>
      </c>
      <c r="V521" t="str">
        <f t="shared" si="53"/>
        <v>animation</v>
      </c>
    </row>
    <row r="522" spans="1:22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5">
        <f t="shared" si="48"/>
        <v>42318.702094907407</v>
      </c>
      <c r="L522" s="15">
        <f t="shared" si="49"/>
        <v>42348.702094907407</v>
      </c>
      <c r="M522" s="13" t="str">
        <f t="shared" si="50"/>
        <v>Nov</v>
      </c>
      <c r="N522" s="11">
        <f t="shared" si="51"/>
        <v>2015</v>
      </c>
      <c r="O522" t="b">
        <v>0</v>
      </c>
      <c r="P522">
        <v>34</v>
      </c>
      <c r="Q522" t="b">
        <v>1</v>
      </c>
      <c r="R522" t="s">
        <v>8271</v>
      </c>
      <c r="S522" s="7">
        <f>E522/D522</f>
        <v>1.0209999999999999</v>
      </c>
      <c r="T522" s="8">
        <f>E522/P522</f>
        <v>150.14705882352942</v>
      </c>
      <c r="U522" t="str">
        <f t="shared" si="52"/>
        <v>theater</v>
      </c>
      <c r="V522" t="str">
        <f t="shared" si="53"/>
        <v>plays</v>
      </c>
    </row>
    <row r="523" spans="1:22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5">
        <f t="shared" si="48"/>
        <v>42646.092812499999</v>
      </c>
      <c r="L523" s="15">
        <f t="shared" si="49"/>
        <v>42675.207638888889</v>
      </c>
      <c r="M523" s="13" t="str">
        <f t="shared" si="50"/>
        <v>Oct</v>
      </c>
      <c r="N523" s="11">
        <f t="shared" si="51"/>
        <v>2016</v>
      </c>
      <c r="O523" t="b">
        <v>0</v>
      </c>
      <c r="P523">
        <v>56</v>
      </c>
      <c r="Q523" t="b">
        <v>1</v>
      </c>
      <c r="R523" t="s">
        <v>8271</v>
      </c>
      <c r="S523" s="7">
        <f>E523/D523</f>
        <v>1.0464</v>
      </c>
      <c r="T523" s="8">
        <f>E523/P523</f>
        <v>93.428571428571431</v>
      </c>
      <c r="U523" t="str">
        <f t="shared" si="52"/>
        <v>theater</v>
      </c>
      <c r="V523" t="str">
        <f t="shared" si="53"/>
        <v>plays</v>
      </c>
    </row>
    <row r="524" spans="1:22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5">
        <f t="shared" si="48"/>
        <v>42430.040798611109</v>
      </c>
      <c r="L524" s="15">
        <f t="shared" si="49"/>
        <v>42449.999131944445</v>
      </c>
      <c r="M524" s="13" t="str">
        <f t="shared" si="50"/>
        <v>Mar</v>
      </c>
      <c r="N524" s="11">
        <f t="shared" si="51"/>
        <v>2016</v>
      </c>
      <c r="O524" t="b">
        <v>0</v>
      </c>
      <c r="P524">
        <v>31</v>
      </c>
      <c r="Q524" t="b">
        <v>1</v>
      </c>
      <c r="R524" t="s">
        <v>8271</v>
      </c>
      <c r="S524" s="7">
        <f>E524/D524</f>
        <v>1.1466666666666667</v>
      </c>
      <c r="T524" s="8">
        <f>E524/P524</f>
        <v>110.96774193548387</v>
      </c>
      <c r="U524" t="str">
        <f t="shared" si="52"/>
        <v>theater</v>
      </c>
      <c r="V524" t="str">
        <f t="shared" si="53"/>
        <v>plays</v>
      </c>
    </row>
    <row r="525" spans="1:22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5">
        <f t="shared" si="48"/>
        <v>42238.13282407407</v>
      </c>
      <c r="L525" s="15">
        <f t="shared" si="49"/>
        <v>42268.13282407407</v>
      </c>
      <c r="M525" s="13" t="str">
        <f t="shared" si="50"/>
        <v>Aug</v>
      </c>
      <c r="N525" s="11">
        <f t="shared" si="51"/>
        <v>2015</v>
      </c>
      <c r="O525" t="b">
        <v>0</v>
      </c>
      <c r="P525">
        <v>84</v>
      </c>
      <c r="Q525" t="b">
        <v>1</v>
      </c>
      <c r="R525" t="s">
        <v>8271</v>
      </c>
      <c r="S525" s="7">
        <f>E525/D525</f>
        <v>1.206</v>
      </c>
      <c r="T525" s="8">
        <f>E525/P525</f>
        <v>71.785714285714292</v>
      </c>
      <c r="U525" t="str">
        <f t="shared" si="52"/>
        <v>theater</v>
      </c>
      <c r="V525" t="str">
        <f t="shared" si="53"/>
        <v>plays</v>
      </c>
    </row>
    <row r="526" spans="1:22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5">
        <f t="shared" si="48"/>
        <v>42492.717233796298</v>
      </c>
      <c r="L526" s="15">
        <f t="shared" si="49"/>
        <v>42522.717233796298</v>
      </c>
      <c r="M526" s="13" t="str">
        <f t="shared" si="50"/>
        <v>May</v>
      </c>
      <c r="N526" s="11">
        <f t="shared" si="51"/>
        <v>2016</v>
      </c>
      <c r="O526" t="b">
        <v>0</v>
      </c>
      <c r="P526">
        <v>130</v>
      </c>
      <c r="Q526" t="b">
        <v>1</v>
      </c>
      <c r="R526" t="s">
        <v>8271</v>
      </c>
      <c r="S526" s="7">
        <f>E526/D526</f>
        <v>1.0867285714285715</v>
      </c>
      <c r="T526" s="8">
        <f>E526/P526</f>
        <v>29.258076923076924</v>
      </c>
      <c r="U526" t="str">
        <f t="shared" si="52"/>
        <v>theater</v>
      </c>
      <c r="V526" t="str">
        <f t="shared" si="53"/>
        <v>plays</v>
      </c>
    </row>
    <row r="527" spans="1:22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5">
        <f t="shared" si="48"/>
        <v>41850.400937500002</v>
      </c>
      <c r="L527" s="15">
        <f t="shared" si="49"/>
        <v>41895.400937500002</v>
      </c>
      <c r="M527" s="13" t="str">
        <f t="shared" si="50"/>
        <v>Jul</v>
      </c>
      <c r="N527" s="11">
        <f t="shared" si="51"/>
        <v>2014</v>
      </c>
      <c r="O527" t="b">
        <v>0</v>
      </c>
      <c r="P527">
        <v>12</v>
      </c>
      <c r="Q527" t="b">
        <v>1</v>
      </c>
      <c r="R527" t="s">
        <v>8271</v>
      </c>
      <c r="S527" s="7">
        <f>E527/D527</f>
        <v>1</v>
      </c>
      <c r="T527" s="8">
        <f>E527/P527</f>
        <v>1000</v>
      </c>
      <c r="U527" t="str">
        <f t="shared" si="52"/>
        <v>theater</v>
      </c>
      <c r="V527" t="str">
        <f t="shared" si="53"/>
        <v>plays</v>
      </c>
    </row>
    <row r="528" spans="1:22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5">
        <f t="shared" si="48"/>
        <v>42192.591944444444</v>
      </c>
      <c r="L528" s="15">
        <f t="shared" si="49"/>
        <v>42223.708333333328</v>
      </c>
      <c r="M528" s="13" t="str">
        <f t="shared" si="50"/>
        <v>Jul</v>
      </c>
      <c r="N528" s="11">
        <f t="shared" si="51"/>
        <v>2015</v>
      </c>
      <c r="O528" t="b">
        <v>0</v>
      </c>
      <c r="P528">
        <v>23</v>
      </c>
      <c r="Q528" t="b">
        <v>1</v>
      </c>
      <c r="R528" t="s">
        <v>8271</v>
      </c>
      <c r="S528" s="7">
        <f>E528/D528</f>
        <v>1.1399999999999999</v>
      </c>
      <c r="T528" s="8">
        <f>E528/P528</f>
        <v>74.347826086956516</v>
      </c>
      <c r="U528" t="str">
        <f t="shared" si="52"/>
        <v>theater</v>
      </c>
      <c r="V528" t="str">
        <f t="shared" si="53"/>
        <v>plays</v>
      </c>
    </row>
    <row r="529" spans="1:22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5">
        <f t="shared" si="48"/>
        <v>42753.205625000002</v>
      </c>
      <c r="L529" s="15">
        <f t="shared" si="49"/>
        <v>42783.670138888891</v>
      </c>
      <c r="M529" s="13" t="str">
        <f t="shared" si="50"/>
        <v>Jan</v>
      </c>
      <c r="N529" s="11">
        <f t="shared" si="51"/>
        <v>2017</v>
      </c>
      <c r="O529" t="b">
        <v>0</v>
      </c>
      <c r="P529">
        <v>158</v>
      </c>
      <c r="Q529" t="b">
        <v>1</v>
      </c>
      <c r="R529" t="s">
        <v>8271</v>
      </c>
      <c r="S529" s="7">
        <f>E529/D529</f>
        <v>1.0085</v>
      </c>
      <c r="T529" s="8">
        <f>E529/P529</f>
        <v>63.829113924050631</v>
      </c>
      <c r="U529" t="str">
        <f t="shared" si="52"/>
        <v>theater</v>
      </c>
      <c r="V529" t="str">
        <f t="shared" si="53"/>
        <v>plays</v>
      </c>
    </row>
    <row r="530" spans="1:22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5">
        <f t="shared" si="48"/>
        <v>42155.920219907406</v>
      </c>
      <c r="L530" s="15">
        <f t="shared" si="49"/>
        <v>42176.888888888891</v>
      </c>
      <c r="M530" s="13" t="str">
        <f t="shared" si="50"/>
        <v>May</v>
      </c>
      <c r="N530" s="11">
        <f t="shared" si="51"/>
        <v>2015</v>
      </c>
      <c r="O530" t="b">
        <v>0</v>
      </c>
      <c r="P530">
        <v>30</v>
      </c>
      <c r="Q530" t="b">
        <v>1</v>
      </c>
      <c r="R530" t="s">
        <v>8271</v>
      </c>
      <c r="S530" s="7">
        <f>E530/D530</f>
        <v>1.1565217391304348</v>
      </c>
      <c r="T530" s="8">
        <f>E530/P530</f>
        <v>44.333333333333336</v>
      </c>
      <c r="U530" t="str">
        <f t="shared" si="52"/>
        <v>theater</v>
      </c>
      <c r="V530" t="str">
        <f t="shared" si="53"/>
        <v>plays</v>
      </c>
    </row>
    <row r="531" spans="1:22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5">
        <f t="shared" si="48"/>
        <v>42725.031180555554</v>
      </c>
      <c r="L531" s="15">
        <f t="shared" si="49"/>
        <v>42746.208333333328</v>
      </c>
      <c r="M531" s="13" t="str">
        <f t="shared" si="50"/>
        <v>Dec</v>
      </c>
      <c r="N531" s="11">
        <f t="shared" si="51"/>
        <v>2016</v>
      </c>
      <c r="O531" t="b">
        <v>0</v>
      </c>
      <c r="P531">
        <v>18</v>
      </c>
      <c r="Q531" t="b">
        <v>1</v>
      </c>
      <c r="R531" t="s">
        <v>8271</v>
      </c>
      <c r="S531" s="7">
        <f>E531/D531</f>
        <v>1.3041666666666667</v>
      </c>
      <c r="T531" s="8">
        <f>E531/P531</f>
        <v>86.944444444444443</v>
      </c>
      <c r="U531" t="str">
        <f t="shared" si="52"/>
        <v>theater</v>
      </c>
      <c r="V531" t="str">
        <f t="shared" si="53"/>
        <v>plays</v>
      </c>
    </row>
    <row r="532" spans="1:22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5">
        <f t="shared" si="48"/>
        <v>42157.591064814813</v>
      </c>
      <c r="L532" s="15">
        <f t="shared" si="49"/>
        <v>42179.083333333328</v>
      </c>
      <c r="M532" s="13" t="str">
        <f t="shared" si="50"/>
        <v>Jun</v>
      </c>
      <c r="N532" s="11">
        <f t="shared" si="51"/>
        <v>2015</v>
      </c>
      <c r="O532" t="b">
        <v>0</v>
      </c>
      <c r="P532">
        <v>29</v>
      </c>
      <c r="Q532" t="b">
        <v>1</v>
      </c>
      <c r="R532" t="s">
        <v>8271</v>
      </c>
      <c r="S532" s="7">
        <f>E532/D532</f>
        <v>1.0778267254038179</v>
      </c>
      <c r="T532" s="8">
        <f>E532/P532</f>
        <v>126.55172413793103</v>
      </c>
      <c r="U532" t="str">
        <f t="shared" si="52"/>
        <v>theater</v>
      </c>
      <c r="V532" t="str">
        <f t="shared" si="53"/>
        <v>plays</v>
      </c>
    </row>
    <row r="533" spans="1:22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5">
        <f t="shared" si="48"/>
        <v>42676.065150462964</v>
      </c>
      <c r="L533" s="15">
        <f t="shared" si="49"/>
        <v>42721.290972222225</v>
      </c>
      <c r="M533" s="13" t="str">
        <f t="shared" si="50"/>
        <v>Nov</v>
      </c>
      <c r="N533" s="11">
        <f t="shared" si="51"/>
        <v>2016</v>
      </c>
      <c r="O533" t="b">
        <v>0</v>
      </c>
      <c r="P533">
        <v>31</v>
      </c>
      <c r="Q533" t="b">
        <v>1</v>
      </c>
      <c r="R533" t="s">
        <v>8271</v>
      </c>
      <c r="S533" s="7">
        <f>E533/D533</f>
        <v>1</v>
      </c>
      <c r="T533" s="8">
        <f>E533/P533</f>
        <v>129.03225806451613</v>
      </c>
      <c r="U533" t="str">
        <f t="shared" si="52"/>
        <v>theater</v>
      </c>
      <c r="V533" t="str">
        <f t="shared" si="53"/>
        <v>plays</v>
      </c>
    </row>
    <row r="534" spans="1:22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5">
        <f t="shared" si="48"/>
        <v>42473.007037037038</v>
      </c>
      <c r="L534" s="15">
        <f t="shared" si="49"/>
        <v>42503.007037037038</v>
      </c>
      <c r="M534" s="13" t="str">
        <f t="shared" si="50"/>
        <v>Apr</v>
      </c>
      <c r="N534" s="11">
        <f t="shared" si="51"/>
        <v>2016</v>
      </c>
      <c r="O534" t="b">
        <v>0</v>
      </c>
      <c r="P534">
        <v>173</v>
      </c>
      <c r="Q534" t="b">
        <v>1</v>
      </c>
      <c r="R534" t="s">
        <v>8271</v>
      </c>
      <c r="S534" s="7">
        <f>E534/D534</f>
        <v>1.2324999999999999</v>
      </c>
      <c r="T534" s="8">
        <f>E534/P534</f>
        <v>71.242774566473983</v>
      </c>
      <c r="U534" t="str">
        <f t="shared" si="52"/>
        <v>theater</v>
      </c>
      <c r="V534" t="str">
        <f t="shared" si="53"/>
        <v>plays</v>
      </c>
    </row>
    <row r="535" spans="1:22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5">
        <f t="shared" si="48"/>
        <v>42482.43478009259</v>
      </c>
      <c r="L535" s="15">
        <f t="shared" si="49"/>
        <v>42506.43478009259</v>
      </c>
      <c r="M535" s="13" t="str">
        <f t="shared" si="50"/>
        <v>Apr</v>
      </c>
      <c r="N535" s="11">
        <f t="shared" si="51"/>
        <v>2016</v>
      </c>
      <c r="O535" t="b">
        <v>0</v>
      </c>
      <c r="P535">
        <v>17</v>
      </c>
      <c r="Q535" t="b">
        <v>1</v>
      </c>
      <c r="R535" t="s">
        <v>8271</v>
      </c>
      <c r="S535" s="7">
        <f>E535/D535</f>
        <v>1.002</v>
      </c>
      <c r="T535" s="8">
        <f>E535/P535</f>
        <v>117.88235294117646</v>
      </c>
      <c r="U535" t="str">
        <f t="shared" si="52"/>
        <v>theater</v>
      </c>
      <c r="V535" t="str">
        <f t="shared" si="53"/>
        <v>plays</v>
      </c>
    </row>
    <row r="536" spans="1:22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5">
        <f t="shared" si="48"/>
        <v>42270.810995370368</v>
      </c>
      <c r="L536" s="15">
        <f t="shared" si="49"/>
        <v>42309.958333333328</v>
      </c>
      <c r="M536" s="13" t="str">
        <f t="shared" si="50"/>
        <v>Sep</v>
      </c>
      <c r="N536" s="11">
        <f t="shared" si="51"/>
        <v>2015</v>
      </c>
      <c r="O536" t="b">
        <v>0</v>
      </c>
      <c r="P536">
        <v>48</v>
      </c>
      <c r="Q536" t="b">
        <v>1</v>
      </c>
      <c r="R536" t="s">
        <v>8271</v>
      </c>
      <c r="S536" s="7">
        <f>E536/D536</f>
        <v>1.0466666666666666</v>
      </c>
      <c r="T536" s="8">
        <f>E536/P536</f>
        <v>327.08333333333331</v>
      </c>
      <c r="U536" t="str">
        <f t="shared" si="52"/>
        <v>theater</v>
      </c>
      <c r="V536" t="str">
        <f t="shared" si="53"/>
        <v>plays</v>
      </c>
    </row>
    <row r="537" spans="1:22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5">
        <f t="shared" si="48"/>
        <v>42711.545196759253</v>
      </c>
      <c r="L537" s="15">
        <f t="shared" si="49"/>
        <v>42741.545196759253</v>
      </c>
      <c r="M537" s="13" t="str">
        <f t="shared" si="50"/>
        <v>Dec</v>
      </c>
      <c r="N537" s="11">
        <f t="shared" si="51"/>
        <v>2016</v>
      </c>
      <c r="O537" t="b">
        <v>0</v>
      </c>
      <c r="P537">
        <v>59</v>
      </c>
      <c r="Q537" t="b">
        <v>1</v>
      </c>
      <c r="R537" t="s">
        <v>8271</v>
      </c>
      <c r="S537" s="7">
        <f>E537/D537</f>
        <v>1.0249999999999999</v>
      </c>
      <c r="T537" s="8">
        <f>E537/P537</f>
        <v>34.745762711864408</v>
      </c>
      <c r="U537" t="str">
        <f t="shared" si="52"/>
        <v>theater</v>
      </c>
      <c r="V537" t="str">
        <f t="shared" si="53"/>
        <v>plays</v>
      </c>
    </row>
    <row r="538" spans="1:22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5">
        <f t="shared" si="48"/>
        <v>42179.344988425932</v>
      </c>
      <c r="L538" s="15">
        <f t="shared" si="49"/>
        <v>42219.75</v>
      </c>
      <c r="M538" s="13" t="str">
        <f t="shared" si="50"/>
        <v>Jun</v>
      </c>
      <c r="N538" s="11">
        <f t="shared" si="51"/>
        <v>2015</v>
      </c>
      <c r="O538" t="b">
        <v>0</v>
      </c>
      <c r="P538">
        <v>39</v>
      </c>
      <c r="Q538" t="b">
        <v>1</v>
      </c>
      <c r="R538" t="s">
        <v>8271</v>
      </c>
      <c r="S538" s="7">
        <f>E538/D538</f>
        <v>1.1825757575757576</v>
      </c>
      <c r="T538" s="8">
        <f>E538/P538</f>
        <v>100.06410256410257</v>
      </c>
      <c r="U538" t="str">
        <f t="shared" si="52"/>
        <v>theater</v>
      </c>
      <c r="V538" t="str">
        <f t="shared" si="53"/>
        <v>plays</v>
      </c>
    </row>
    <row r="539" spans="1:22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5">
        <f t="shared" si="48"/>
        <v>42282.768414351856</v>
      </c>
      <c r="L539" s="15">
        <f t="shared" si="49"/>
        <v>42312.810081018513</v>
      </c>
      <c r="M539" s="13" t="str">
        <f t="shared" si="50"/>
        <v>Oct</v>
      </c>
      <c r="N539" s="11">
        <f t="shared" si="51"/>
        <v>2015</v>
      </c>
      <c r="O539" t="b">
        <v>0</v>
      </c>
      <c r="P539">
        <v>59</v>
      </c>
      <c r="Q539" t="b">
        <v>1</v>
      </c>
      <c r="R539" t="s">
        <v>8271</v>
      </c>
      <c r="S539" s="7">
        <f>E539/D539</f>
        <v>1.2050000000000001</v>
      </c>
      <c r="T539" s="8">
        <f>E539/P539</f>
        <v>40.847457627118644</v>
      </c>
      <c r="U539" t="str">
        <f t="shared" si="52"/>
        <v>theater</v>
      </c>
      <c r="V539" t="str">
        <f t="shared" si="53"/>
        <v>plays</v>
      </c>
    </row>
    <row r="540" spans="1:22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5">
        <f t="shared" si="48"/>
        <v>42473.794710648144</v>
      </c>
      <c r="L540" s="15">
        <f t="shared" si="49"/>
        <v>42503.794710648144</v>
      </c>
      <c r="M540" s="13" t="str">
        <f t="shared" si="50"/>
        <v>Apr</v>
      </c>
      <c r="N540" s="11">
        <f t="shared" si="51"/>
        <v>2016</v>
      </c>
      <c r="O540" t="b">
        <v>0</v>
      </c>
      <c r="P540">
        <v>60</v>
      </c>
      <c r="Q540" t="b">
        <v>1</v>
      </c>
      <c r="R540" t="s">
        <v>8271</v>
      </c>
      <c r="S540" s="7">
        <f>E540/D540</f>
        <v>3.0242</v>
      </c>
      <c r="T540" s="8">
        <f>E540/P540</f>
        <v>252.01666666666668</v>
      </c>
      <c r="U540" t="str">
        <f t="shared" si="52"/>
        <v>theater</v>
      </c>
      <c r="V540" t="str">
        <f t="shared" si="53"/>
        <v>plays</v>
      </c>
    </row>
    <row r="541" spans="1:22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5">
        <f t="shared" si="48"/>
        <v>42535.049849537041</v>
      </c>
      <c r="L541" s="15">
        <f t="shared" si="49"/>
        <v>42556.049849537041</v>
      </c>
      <c r="M541" s="13" t="str">
        <f t="shared" si="50"/>
        <v>Jun</v>
      </c>
      <c r="N541" s="11">
        <f t="shared" si="51"/>
        <v>2016</v>
      </c>
      <c r="O541" t="b">
        <v>0</v>
      </c>
      <c r="P541">
        <v>20</v>
      </c>
      <c r="Q541" t="b">
        <v>1</v>
      </c>
      <c r="R541" t="s">
        <v>8271</v>
      </c>
      <c r="S541" s="7">
        <f>E541/D541</f>
        <v>1.00644</v>
      </c>
      <c r="T541" s="8">
        <f>E541/P541</f>
        <v>25.161000000000001</v>
      </c>
      <c r="U541" t="str">
        <f t="shared" si="52"/>
        <v>theater</v>
      </c>
      <c r="V541" t="str">
        <f t="shared" si="53"/>
        <v>plays</v>
      </c>
    </row>
    <row r="542" spans="1:22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5">
        <f t="shared" si="48"/>
        <v>42009.817199074074</v>
      </c>
      <c r="L542" s="15">
        <f t="shared" si="49"/>
        <v>42039.817199074074</v>
      </c>
      <c r="M542" s="13" t="str">
        <f t="shared" si="50"/>
        <v>Jan</v>
      </c>
      <c r="N542" s="11">
        <f t="shared" si="51"/>
        <v>2015</v>
      </c>
      <c r="O542" t="b">
        <v>0</v>
      </c>
      <c r="P542">
        <v>1</v>
      </c>
      <c r="Q542" t="b">
        <v>0</v>
      </c>
      <c r="R542" t="s">
        <v>8272</v>
      </c>
      <c r="S542" s="7">
        <f>E542/D542</f>
        <v>6.666666666666667E-5</v>
      </c>
      <c r="T542" s="8">
        <f>E542/P542</f>
        <v>1</v>
      </c>
      <c r="U542" t="str">
        <f t="shared" si="52"/>
        <v>technology</v>
      </c>
      <c r="V542" t="str">
        <f t="shared" si="53"/>
        <v>web</v>
      </c>
    </row>
    <row r="543" spans="1:22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5">
        <f t="shared" si="48"/>
        <v>42276.046689814815</v>
      </c>
      <c r="L543" s="15">
        <f t="shared" si="49"/>
        <v>42306.046689814815</v>
      </c>
      <c r="M543" s="13" t="str">
        <f t="shared" si="50"/>
        <v>Sep</v>
      </c>
      <c r="N543" s="11">
        <f t="shared" si="51"/>
        <v>2015</v>
      </c>
      <c r="O543" t="b">
        <v>0</v>
      </c>
      <c r="P543">
        <v>1</v>
      </c>
      <c r="Q543" t="b">
        <v>0</v>
      </c>
      <c r="R543" t="s">
        <v>8272</v>
      </c>
      <c r="S543" s="7">
        <f>E543/D543</f>
        <v>5.5555555555555558E-3</v>
      </c>
      <c r="T543" s="8">
        <f>E543/P543</f>
        <v>25</v>
      </c>
      <c r="U543" t="str">
        <f t="shared" si="52"/>
        <v>technology</v>
      </c>
      <c r="V543" t="str">
        <f t="shared" si="53"/>
        <v>web</v>
      </c>
    </row>
    <row r="544" spans="1:22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5">
        <f t="shared" si="48"/>
        <v>42433.737453703703</v>
      </c>
      <c r="L544" s="15">
        <f t="shared" si="49"/>
        <v>42493.695787037039</v>
      </c>
      <c r="M544" s="13" t="str">
        <f t="shared" si="50"/>
        <v>Mar</v>
      </c>
      <c r="N544" s="11">
        <f t="shared" si="51"/>
        <v>2016</v>
      </c>
      <c r="O544" t="b">
        <v>0</v>
      </c>
      <c r="P544">
        <v>1</v>
      </c>
      <c r="Q544" t="b">
        <v>0</v>
      </c>
      <c r="R544" t="s">
        <v>8272</v>
      </c>
      <c r="S544" s="7">
        <f>E544/D544</f>
        <v>3.9999999999999998E-6</v>
      </c>
      <c r="T544" s="8">
        <f>E544/P544</f>
        <v>1</v>
      </c>
      <c r="U544" t="str">
        <f t="shared" si="52"/>
        <v>technology</v>
      </c>
      <c r="V544" t="str">
        <f t="shared" si="53"/>
        <v>web</v>
      </c>
    </row>
    <row r="545" spans="1:22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5">
        <f t="shared" si="48"/>
        <v>41914.092152777775</v>
      </c>
      <c r="L545" s="15">
        <f t="shared" si="49"/>
        <v>41944.092152777775</v>
      </c>
      <c r="M545" s="13" t="str">
        <f t="shared" si="50"/>
        <v>Oct</v>
      </c>
      <c r="N545" s="11">
        <f t="shared" si="51"/>
        <v>2014</v>
      </c>
      <c r="O545" t="b">
        <v>0</v>
      </c>
      <c r="P545">
        <v>2</v>
      </c>
      <c r="Q545" t="b">
        <v>0</v>
      </c>
      <c r="R545" t="s">
        <v>8272</v>
      </c>
      <c r="S545" s="7">
        <f>E545/D545</f>
        <v>3.1818181818181819E-3</v>
      </c>
      <c r="T545" s="8">
        <f>E545/P545</f>
        <v>35</v>
      </c>
      <c r="U545" t="str">
        <f t="shared" si="52"/>
        <v>technology</v>
      </c>
      <c r="V545" t="str">
        <f t="shared" si="53"/>
        <v>web</v>
      </c>
    </row>
    <row r="546" spans="1:22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5">
        <f t="shared" si="48"/>
        <v>42525.656944444447</v>
      </c>
      <c r="L546" s="15">
        <f t="shared" si="49"/>
        <v>42555.656944444447</v>
      </c>
      <c r="M546" s="13" t="str">
        <f t="shared" si="50"/>
        <v>Jun</v>
      </c>
      <c r="N546" s="11">
        <f t="shared" si="51"/>
        <v>2016</v>
      </c>
      <c r="O546" t="b">
        <v>0</v>
      </c>
      <c r="P546">
        <v>2</v>
      </c>
      <c r="Q546" t="b">
        <v>0</v>
      </c>
      <c r="R546" t="s">
        <v>8272</v>
      </c>
      <c r="S546" s="7">
        <f>E546/D546</f>
        <v>1.2E-2</v>
      </c>
      <c r="T546" s="8">
        <f>E546/P546</f>
        <v>3</v>
      </c>
      <c r="U546" t="str">
        <f t="shared" si="52"/>
        <v>technology</v>
      </c>
      <c r="V546" t="str">
        <f t="shared" si="53"/>
        <v>web</v>
      </c>
    </row>
    <row r="547" spans="1:22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5">
        <f t="shared" si="48"/>
        <v>42283.592465277776</v>
      </c>
      <c r="L547" s="15">
        <f t="shared" si="49"/>
        <v>42323.634131944447</v>
      </c>
      <c r="M547" s="13" t="str">
        <f t="shared" si="50"/>
        <v>Oct</v>
      </c>
      <c r="N547" s="11">
        <f t="shared" si="51"/>
        <v>2015</v>
      </c>
      <c r="O547" t="b">
        <v>0</v>
      </c>
      <c r="P547">
        <v>34</v>
      </c>
      <c r="Q547" t="b">
        <v>0</v>
      </c>
      <c r="R547" t="s">
        <v>8272</v>
      </c>
      <c r="S547" s="7">
        <f>E547/D547</f>
        <v>0.27383999999999997</v>
      </c>
      <c r="T547" s="8">
        <f>E547/P547</f>
        <v>402.70588235294116</v>
      </c>
      <c r="U547" t="str">
        <f t="shared" si="52"/>
        <v>technology</v>
      </c>
      <c r="V547" t="str">
        <f t="shared" si="53"/>
        <v>web</v>
      </c>
    </row>
    <row r="548" spans="1:22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5">
        <f t="shared" si="48"/>
        <v>42249.667997685188</v>
      </c>
      <c r="L548" s="15">
        <f t="shared" si="49"/>
        <v>42294.667997685188</v>
      </c>
      <c r="M548" s="13" t="str">
        <f t="shared" si="50"/>
        <v>Sep</v>
      </c>
      <c r="N548" s="11">
        <f t="shared" si="51"/>
        <v>2015</v>
      </c>
      <c r="O548" t="b">
        <v>0</v>
      </c>
      <c r="P548">
        <v>2</v>
      </c>
      <c r="Q548" t="b">
        <v>0</v>
      </c>
      <c r="R548" t="s">
        <v>8272</v>
      </c>
      <c r="S548" s="7">
        <f>E548/D548</f>
        <v>8.6666666666666663E-4</v>
      </c>
      <c r="T548" s="8">
        <f>E548/P548</f>
        <v>26</v>
      </c>
      <c r="U548" t="str">
        <f t="shared" si="52"/>
        <v>technology</v>
      </c>
      <c r="V548" t="str">
        <f t="shared" si="53"/>
        <v>web</v>
      </c>
    </row>
    <row r="549" spans="1:22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5">
        <f t="shared" si="48"/>
        <v>42380.696342592593</v>
      </c>
      <c r="L549" s="15">
        <f t="shared" si="49"/>
        <v>42410.696342592593</v>
      </c>
      <c r="M549" s="13" t="str">
        <f t="shared" si="50"/>
        <v>Jan</v>
      </c>
      <c r="N549" s="11">
        <f t="shared" si="51"/>
        <v>2016</v>
      </c>
      <c r="O549" t="b">
        <v>0</v>
      </c>
      <c r="P549">
        <v>0</v>
      </c>
      <c r="Q549" t="b">
        <v>0</v>
      </c>
      <c r="R549" t="s">
        <v>8272</v>
      </c>
      <c r="S549" s="7">
        <f>E549/D549</f>
        <v>0</v>
      </c>
      <c r="T549" s="8" t="e">
        <f>E549/P549</f>
        <v>#DIV/0!</v>
      </c>
      <c r="U549" t="str">
        <f t="shared" si="52"/>
        <v>technology</v>
      </c>
      <c r="V549" t="str">
        <f t="shared" si="53"/>
        <v>web</v>
      </c>
    </row>
    <row r="550" spans="1:22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5">
        <f t="shared" si="48"/>
        <v>42276.903333333335</v>
      </c>
      <c r="L550" s="15">
        <f t="shared" si="49"/>
        <v>42306.903333333335</v>
      </c>
      <c r="M550" s="13" t="str">
        <f t="shared" si="50"/>
        <v>Sep</v>
      </c>
      <c r="N550" s="11">
        <f t="shared" si="51"/>
        <v>2015</v>
      </c>
      <c r="O550" t="b">
        <v>0</v>
      </c>
      <c r="P550">
        <v>1</v>
      </c>
      <c r="Q550" t="b">
        <v>0</v>
      </c>
      <c r="R550" t="s">
        <v>8272</v>
      </c>
      <c r="S550" s="7">
        <f>E550/D550</f>
        <v>8.9999999999999998E-4</v>
      </c>
      <c r="T550" s="8">
        <f>E550/P550</f>
        <v>9</v>
      </c>
      <c r="U550" t="str">
        <f t="shared" si="52"/>
        <v>technology</v>
      </c>
      <c r="V550" t="str">
        <f t="shared" si="53"/>
        <v>web</v>
      </c>
    </row>
    <row r="551" spans="1:22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5">
        <f t="shared" si="48"/>
        <v>42163.636828703704</v>
      </c>
      <c r="L551" s="15">
        <f t="shared" si="49"/>
        <v>42193.636828703704</v>
      </c>
      <c r="M551" s="13" t="str">
        <f t="shared" si="50"/>
        <v>Jun</v>
      </c>
      <c r="N551" s="11">
        <f t="shared" si="51"/>
        <v>2015</v>
      </c>
      <c r="O551" t="b">
        <v>0</v>
      </c>
      <c r="P551">
        <v>8</v>
      </c>
      <c r="Q551" t="b">
        <v>0</v>
      </c>
      <c r="R551" t="s">
        <v>8272</v>
      </c>
      <c r="S551" s="7">
        <f>E551/D551</f>
        <v>2.7199999999999998E-2</v>
      </c>
      <c r="T551" s="8">
        <f>E551/P551</f>
        <v>8.5</v>
      </c>
      <c r="U551" t="str">
        <f t="shared" si="52"/>
        <v>technology</v>
      </c>
      <c r="V551" t="str">
        <f t="shared" si="53"/>
        <v>web</v>
      </c>
    </row>
    <row r="552" spans="1:22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5">
        <f t="shared" si="48"/>
        <v>42753.678761574076</v>
      </c>
      <c r="L552" s="15">
        <f t="shared" si="49"/>
        <v>42766.208333333328</v>
      </c>
      <c r="M552" s="13" t="str">
        <f t="shared" si="50"/>
        <v>Jan</v>
      </c>
      <c r="N552" s="11">
        <f t="shared" si="51"/>
        <v>2017</v>
      </c>
      <c r="O552" t="b">
        <v>0</v>
      </c>
      <c r="P552">
        <v>4</v>
      </c>
      <c r="Q552" t="b">
        <v>0</v>
      </c>
      <c r="R552" t="s">
        <v>8272</v>
      </c>
      <c r="S552" s="7">
        <f>E552/D552</f>
        <v>7.0000000000000001E-3</v>
      </c>
      <c r="T552" s="8">
        <f>E552/P552</f>
        <v>8.75</v>
      </c>
      <c r="U552" t="str">
        <f t="shared" si="52"/>
        <v>technology</v>
      </c>
      <c r="V552" t="str">
        <f t="shared" si="53"/>
        <v>web</v>
      </c>
    </row>
    <row r="553" spans="1:22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5">
        <f t="shared" si="48"/>
        <v>42173.275740740741</v>
      </c>
      <c r="L553" s="15">
        <f t="shared" si="49"/>
        <v>42217.745138888888</v>
      </c>
      <c r="M553" s="13" t="str">
        <f t="shared" si="50"/>
        <v>Jun</v>
      </c>
      <c r="N553" s="11">
        <f t="shared" si="51"/>
        <v>2015</v>
      </c>
      <c r="O553" t="b">
        <v>0</v>
      </c>
      <c r="P553">
        <v>28</v>
      </c>
      <c r="Q553" t="b">
        <v>0</v>
      </c>
      <c r="R553" t="s">
        <v>8272</v>
      </c>
      <c r="S553" s="7">
        <f>E553/D553</f>
        <v>5.0413333333333331E-2</v>
      </c>
      <c r="T553" s="8">
        <f>E553/P553</f>
        <v>135.03571428571428</v>
      </c>
      <c r="U553" t="str">
        <f t="shared" si="52"/>
        <v>technology</v>
      </c>
      <c r="V553" t="str">
        <f t="shared" si="53"/>
        <v>web</v>
      </c>
    </row>
    <row r="554" spans="1:22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5">
        <f t="shared" si="48"/>
        <v>42318.616851851853</v>
      </c>
      <c r="L554" s="15">
        <f t="shared" si="49"/>
        <v>42378.616851851853</v>
      </c>
      <c r="M554" s="13" t="str">
        <f t="shared" si="50"/>
        <v>Nov</v>
      </c>
      <c r="N554" s="11">
        <f t="shared" si="51"/>
        <v>2015</v>
      </c>
      <c r="O554" t="b">
        <v>0</v>
      </c>
      <c r="P554">
        <v>0</v>
      </c>
      <c r="Q554" t="b">
        <v>0</v>
      </c>
      <c r="R554" t="s">
        <v>8272</v>
      </c>
      <c r="S554" s="7">
        <f>E554/D554</f>
        <v>0</v>
      </c>
      <c r="T554" s="8" t="e">
        <f>E554/P554</f>
        <v>#DIV/0!</v>
      </c>
      <c r="U554" t="str">
        <f t="shared" si="52"/>
        <v>technology</v>
      </c>
      <c r="V554" t="str">
        <f t="shared" si="53"/>
        <v>web</v>
      </c>
    </row>
    <row r="555" spans="1:22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5">
        <f t="shared" si="48"/>
        <v>41927.71980324074</v>
      </c>
      <c r="L555" s="15">
        <f t="shared" si="49"/>
        <v>41957.761469907404</v>
      </c>
      <c r="M555" s="13" t="str">
        <f t="shared" si="50"/>
        <v>Oct</v>
      </c>
      <c r="N555" s="11">
        <f t="shared" si="51"/>
        <v>2014</v>
      </c>
      <c r="O555" t="b">
        <v>0</v>
      </c>
      <c r="P555">
        <v>6</v>
      </c>
      <c r="Q555" t="b">
        <v>0</v>
      </c>
      <c r="R555" t="s">
        <v>8272</v>
      </c>
      <c r="S555" s="7">
        <f>E555/D555</f>
        <v>4.9199999999999999E-3</v>
      </c>
      <c r="T555" s="8">
        <f>E555/P555</f>
        <v>20.5</v>
      </c>
      <c r="U555" t="str">
        <f t="shared" si="52"/>
        <v>technology</v>
      </c>
      <c r="V555" t="str">
        <f t="shared" si="53"/>
        <v>web</v>
      </c>
    </row>
    <row r="556" spans="1:22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5">
        <f t="shared" si="48"/>
        <v>41901.684861111113</v>
      </c>
      <c r="L556" s="15">
        <f t="shared" si="49"/>
        <v>41931.684861111113</v>
      </c>
      <c r="M556" s="13" t="str">
        <f t="shared" si="50"/>
        <v>Sep</v>
      </c>
      <c r="N556" s="11">
        <f t="shared" si="51"/>
        <v>2014</v>
      </c>
      <c r="O556" t="b">
        <v>0</v>
      </c>
      <c r="P556">
        <v>22</v>
      </c>
      <c r="Q556" t="b">
        <v>0</v>
      </c>
      <c r="R556" t="s">
        <v>8272</v>
      </c>
      <c r="S556" s="7">
        <f>E556/D556</f>
        <v>0.36589147286821705</v>
      </c>
      <c r="T556" s="8">
        <f>E556/P556</f>
        <v>64.36363636363636</v>
      </c>
      <c r="U556" t="str">
        <f t="shared" si="52"/>
        <v>technology</v>
      </c>
      <c r="V556" t="str">
        <f t="shared" si="53"/>
        <v>web</v>
      </c>
    </row>
    <row r="557" spans="1:22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5">
        <f t="shared" si="48"/>
        <v>42503.353506944448</v>
      </c>
      <c r="L557" s="15">
        <f t="shared" si="49"/>
        <v>42533.353506944448</v>
      </c>
      <c r="M557" s="13" t="str">
        <f t="shared" si="50"/>
        <v>May</v>
      </c>
      <c r="N557" s="11">
        <f t="shared" si="51"/>
        <v>2016</v>
      </c>
      <c r="O557" t="b">
        <v>0</v>
      </c>
      <c r="P557">
        <v>0</v>
      </c>
      <c r="Q557" t="b">
        <v>0</v>
      </c>
      <c r="R557" t="s">
        <v>8272</v>
      </c>
      <c r="S557" s="7">
        <f>E557/D557</f>
        <v>0</v>
      </c>
      <c r="T557" s="8" t="e">
        <f>E557/P557</f>
        <v>#DIV/0!</v>
      </c>
      <c r="U557" t="str">
        <f t="shared" si="52"/>
        <v>technology</v>
      </c>
      <c r="V557" t="str">
        <f t="shared" si="53"/>
        <v>web</v>
      </c>
    </row>
    <row r="558" spans="1:22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5">
        <f t="shared" si="48"/>
        <v>42345.860150462962</v>
      </c>
      <c r="L558" s="15">
        <f t="shared" si="49"/>
        <v>42375.860150462962</v>
      </c>
      <c r="M558" s="13" t="str">
        <f t="shared" si="50"/>
        <v>Dec</v>
      </c>
      <c r="N558" s="11">
        <f t="shared" si="51"/>
        <v>2015</v>
      </c>
      <c r="O558" t="b">
        <v>0</v>
      </c>
      <c r="P558">
        <v>1</v>
      </c>
      <c r="Q558" t="b">
        <v>0</v>
      </c>
      <c r="R558" t="s">
        <v>8272</v>
      </c>
      <c r="S558" s="7">
        <f>E558/D558</f>
        <v>2.5000000000000001E-2</v>
      </c>
      <c r="T558" s="8">
        <f>E558/P558</f>
        <v>200</v>
      </c>
      <c r="U558" t="str">
        <f t="shared" si="52"/>
        <v>technology</v>
      </c>
      <c r="V558" t="str">
        <f t="shared" si="53"/>
        <v>web</v>
      </c>
    </row>
    <row r="559" spans="1:22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5">
        <f t="shared" si="48"/>
        <v>42676.942164351851</v>
      </c>
      <c r="L559" s="15">
        <f t="shared" si="49"/>
        <v>42706.983831018515</v>
      </c>
      <c r="M559" s="13" t="str">
        <f t="shared" si="50"/>
        <v>Nov</v>
      </c>
      <c r="N559" s="11">
        <f t="shared" si="51"/>
        <v>2016</v>
      </c>
      <c r="O559" t="b">
        <v>0</v>
      </c>
      <c r="P559">
        <v>20</v>
      </c>
      <c r="Q559" t="b">
        <v>0</v>
      </c>
      <c r="R559" t="s">
        <v>8272</v>
      </c>
      <c r="S559" s="7">
        <f>E559/D559</f>
        <v>9.1066666666666674E-3</v>
      </c>
      <c r="T559" s="8">
        <f>E559/P559</f>
        <v>68.3</v>
      </c>
      <c r="U559" t="str">
        <f t="shared" si="52"/>
        <v>technology</v>
      </c>
      <c r="V559" t="str">
        <f t="shared" si="53"/>
        <v>web</v>
      </c>
    </row>
    <row r="560" spans="1:22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5">
        <f t="shared" si="48"/>
        <v>42057.883159722223</v>
      </c>
      <c r="L560" s="15">
        <f t="shared" si="49"/>
        <v>42087.841493055559</v>
      </c>
      <c r="M560" s="13" t="str">
        <f t="shared" si="50"/>
        <v>Feb</v>
      </c>
      <c r="N560" s="11">
        <f t="shared" si="51"/>
        <v>2015</v>
      </c>
      <c r="O560" t="b">
        <v>0</v>
      </c>
      <c r="P560">
        <v>0</v>
      </c>
      <c r="Q560" t="b">
        <v>0</v>
      </c>
      <c r="R560" t="s">
        <v>8272</v>
      </c>
      <c r="S560" s="7">
        <f>E560/D560</f>
        <v>0</v>
      </c>
      <c r="T560" s="8" t="e">
        <f>E560/P560</f>
        <v>#DIV/0!</v>
      </c>
      <c r="U560" t="str">
        <f t="shared" si="52"/>
        <v>technology</v>
      </c>
      <c r="V560" t="str">
        <f t="shared" si="53"/>
        <v>web</v>
      </c>
    </row>
    <row r="561" spans="1:22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5">
        <f t="shared" si="48"/>
        <v>42321.283101851848</v>
      </c>
      <c r="L561" s="15">
        <f t="shared" si="49"/>
        <v>42351.283101851848</v>
      </c>
      <c r="M561" s="13" t="str">
        <f t="shared" si="50"/>
        <v>Nov</v>
      </c>
      <c r="N561" s="11">
        <f t="shared" si="51"/>
        <v>2015</v>
      </c>
      <c r="O561" t="b">
        <v>0</v>
      </c>
      <c r="P561">
        <v>1</v>
      </c>
      <c r="Q561" t="b">
        <v>0</v>
      </c>
      <c r="R561" t="s">
        <v>8272</v>
      </c>
      <c r="S561" s="7">
        <f>E561/D561</f>
        <v>2.0833333333333335E-4</v>
      </c>
      <c r="T561" s="8">
        <f>E561/P561</f>
        <v>50</v>
      </c>
      <c r="U561" t="str">
        <f t="shared" si="52"/>
        <v>technology</v>
      </c>
      <c r="V561" t="str">
        <f t="shared" si="53"/>
        <v>web</v>
      </c>
    </row>
    <row r="562" spans="1:22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5">
        <f t="shared" si="48"/>
        <v>41960.771354166667</v>
      </c>
      <c r="L562" s="15">
        <f t="shared" si="49"/>
        <v>41990.771354166667</v>
      </c>
      <c r="M562" s="13" t="str">
        <f t="shared" si="50"/>
        <v>Nov</v>
      </c>
      <c r="N562" s="11">
        <f t="shared" si="51"/>
        <v>2014</v>
      </c>
      <c r="O562" t="b">
        <v>0</v>
      </c>
      <c r="P562">
        <v>3</v>
      </c>
      <c r="Q562" t="b">
        <v>0</v>
      </c>
      <c r="R562" t="s">
        <v>8272</v>
      </c>
      <c r="S562" s="7">
        <f>E562/D562</f>
        <v>1.2E-4</v>
      </c>
      <c r="T562" s="8">
        <f>E562/P562</f>
        <v>4</v>
      </c>
      <c r="U562" t="str">
        <f t="shared" si="52"/>
        <v>technology</v>
      </c>
      <c r="V562" t="str">
        <f t="shared" si="53"/>
        <v>web</v>
      </c>
    </row>
    <row r="563" spans="1:22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5">
        <f t="shared" si="48"/>
        <v>42268.658715277779</v>
      </c>
      <c r="L563" s="15">
        <f t="shared" si="49"/>
        <v>42303.658715277779</v>
      </c>
      <c r="M563" s="13" t="str">
        <f t="shared" si="50"/>
        <v>Sep</v>
      </c>
      <c r="N563" s="11">
        <f t="shared" si="51"/>
        <v>2015</v>
      </c>
      <c r="O563" t="b">
        <v>0</v>
      </c>
      <c r="P563">
        <v>2</v>
      </c>
      <c r="Q563" t="b">
        <v>0</v>
      </c>
      <c r="R563" t="s">
        <v>8272</v>
      </c>
      <c r="S563" s="7">
        <f>E563/D563</f>
        <v>3.6666666666666666E-3</v>
      </c>
      <c r="T563" s="8">
        <f>E563/P563</f>
        <v>27.5</v>
      </c>
      <c r="U563" t="str">
        <f t="shared" si="52"/>
        <v>technology</v>
      </c>
      <c r="V563" t="str">
        <f t="shared" si="53"/>
        <v>web</v>
      </c>
    </row>
    <row r="564" spans="1:22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5">
        <f t="shared" si="48"/>
        <v>42692.389062500006</v>
      </c>
      <c r="L564" s="15">
        <f t="shared" si="49"/>
        <v>42722.389062500006</v>
      </c>
      <c r="M564" s="13" t="str">
        <f t="shared" si="50"/>
        <v>Nov</v>
      </c>
      <c r="N564" s="11">
        <f t="shared" si="51"/>
        <v>2016</v>
      </c>
      <c r="O564" t="b">
        <v>0</v>
      </c>
      <c r="P564">
        <v>0</v>
      </c>
      <c r="Q564" t="b">
        <v>0</v>
      </c>
      <c r="R564" t="s">
        <v>8272</v>
      </c>
      <c r="S564" s="7">
        <f>E564/D564</f>
        <v>0</v>
      </c>
      <c r="T564" s="8" t="e">
        <f>E564/P564</f>
        <v>#DIV/0!</v>
      </c>
      <c r="U564" t="str">
        <f t="shared" si="52"/>
        <v>technology</v>
      </c>
      <c r="V564" t="str">
        <f t="shared" si="53"/>
        <v>web</v>
      </c>
    </row>
    <row r="565" spans="1:22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5">
        <f t="shared" si="48"/>
        <v>42022.069988425923</v>
      </c>
      <c r="L565" s="15">
        <f t="shared" si="49"/>
        <v>42052.069988425923</v>
      </c>
      <c r="M565" s="13" t="str">
        <f t="shared" si="50"/>
        <v>Jan</v>
      </c>
      <c r="N565" s="11">
        <f t="shared" si="51"/>
        <v>2015</v>
      </c>
      <c r="O565" t="b">
        <v>0</v>
      </c>
      <c r="P565">
        <v>2</v>
      </c>
      <c r="Q565" t="b">
        <v>0</v>
      </c>
      <c r="R565" t="s">
        <v>8272</v>
      </c>
      <c r="S565" s="7">
        <f>E565/D565</f>
        <v>9.0666666666666662E-4</v>
      </c>
      <c r="T565" s="8">
        <f>E565/P565</f>
        <v>34</v>
      </c>
      <c r="U565" t="str">
        <f t="shared" si="52"/>
        <v>technology</v>
      </c>
      <c r="V565" t="str">
        <f t="shared" si="53"/>
        <v>web</v>
      </c>
    </row>
    <row r="566" spans="1:22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5">
        <f t="shared" si="48"/>
        <v>42411.942997685182</v>
      </c>
      <c r="L566" s="15">
        <f t="shared" si="49"/>
        <v>42441.942997685182</v>
      </c>
      <c r="M566" s="13" t="str">
        <f t="shared" si="50"/>
        <v>Feb</v>
      </c>
      <c r="N566" s="11">
        <f t="shared" si="51"/>
        <v>2016</v>
      </c>
      <c r="O566" t="b">
        <v>0</v>
      </c>
      <c r="P566">
        <v>1</v>
      </c>
      <c r="Q566" t="b">
        <v>0</v>
      </c>
      <c r="R566" t="s">
        <v>8272</v>
      </c>
      <c r="S566" s="7">
        <f>E566/D566</f>
        <v>5.5555555555555558E-5</v>
      </c>
      <c r="T566" s="8">
        <f>E566/P566</f>
        <v>1</v>
      </c>
      <c r="U566" t="str">
        <f t="shared" si="52"/>
        <v>technology</v>
      </c>
      <c r="V566" t="str">
        <f t="shared" si="53"/>
        <v>web</v>
      </c>
    </row>
    <row r="567" spans="1:22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5">
        <f t="shared" si="48"/>
        <v>42165.785289351858</v>
      </c>
      <c r="L567" s="15">
        <f t="shared" si="49"/>
        <v>42195.785289351858</v>
      </c>
      <c r="M567" s="13" t="str">
        <f t="shared" si="50"/>
        <v>Jun</v>
      </c>
      <c r="N567" s="11">
        <f t="shared" si="51"/>
        <v>2015</v>
      </c>
      <c r="O567" t="b">
        <v>0</v>
      </c>
      <c r="P567">
        <v>0</v>
      </c>
      <c r="Q567" t="b">
        <v>0</v>
      </c>
      <c r="R567" t="s">
        <v>8272</v>
      </c>
      <c r="S567" s="7">
        <f>E567/D567</f>
        <v>0</v>
      </c>
      <c r="T567" s="8" t="e">
        <f>E567/P567</f>
        <v>#DIV/0!</v>
      </c>
      <c r="U567" t="str">
        <f t="shared" si="52"/>
        <v>technology</v>
      </c>
      <c r="V567" t="str">
        <f t="shared" si="53"/>
        <v>web</v>
      </c>
    </row>
    <row r="568" spans="1:22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5">
        <f t="shared" si="48"/>
        <v>42535.68440972222</v>
      </c>
      <c r="L568" s="15">
        <f t="shared" si="49"/>
        <v>42565.68440972222</v>
      </c>
      <c r="M568" s="13" t="str">
        <f t="shared" si="50"/>
        <v>Jun</v>
      </c>
      <c r="N568" s="11">
        <f t="shared" si="51"/>
        <v>2016</v>
      </c>
      <c r="O568" t="b">
        <v>0</v>
      </c>
      <c r="P568">
        <v>1</v>
      </c>
      <c r="Q568" t="b">
        <v>0</v>
      </c>
      <c r="R568" t="s">
        <v>8272</v>
      </c>
      <c r="S568" s="7">
        <f>E568/D568</f>
        <v>2.0000000000000001E-4</v>
      </c>
      <c r="T568" s="8">
        <f>E568/P568</f>
        <v>1</v>
      </c>
      <c r="U568" t="str">
        <f t="shared" si="52"/>
        <v>technology</v>
      </c>
      <c r="V568" t="str">
        <f t="shared" si="53"/>
        <v>web</v>
      </c>
    </row>
    <row r="569" spans="1:22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5">
        <f t="shared" si="48"/>
        <v>41975.842523148152</v>
      </c>
      <c r="L569" s="15">
        <f t="shared" si="49"/>
        <v>42005.842523148152</v>
      </c>
      <c r="M569" s="13" t="str">
        <f t="shared" si="50"/>
        <v>Dec</v>
      </c>
      <c r="N569" s="11">
        <f t="shared" si="51"/>
        <v>2014</v>
      </c>
      <c r="O569" t="b">
        <v>0</v>
      </c>
      <c r="P569">
        <v>0</v>
      </c>
      <c r="Q569" t="b">
        <v>0</v>
      </c>
      <c r="R569" t="s">
        <v>8272</v>
      </c>
      <c r="S569" s="7">
        <f>E569/D569</f>
        <v>0</v>
      </c>
      <c r="T569" s="8" t="e">
        <f>E569/P569</f>
        <v>#DIV/0!</v>
      </c>
      <c r="U569" t="str">
        <f t="shared" si="52"/>
        <v>technology</v>
      </c>
      <c r="V569" t="str">
        <f t="shared" si="53"/>
        <v>web</v>
      </c>
    </row>
    <row r="570" spans="1:22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5">
        <f t="shared" si="48"/>
        <v>42348.9215625</v>
      </c>
      <c r="L570" s="15">
        <f t="shared" si="49"/>
        <v>42385.458333333328</v>
      </c>
      <c r="M570" s="13" t="str">
        <f t="shared" si="50"/>
        <v>Dec</v>
      </c>
      <c r="N570" s="11">
        <f t="shared" si="51"/>
        <v>2015</v>
      </c>
      <c r="O570" t="b">
        <v>0</v>
      </c>
      <c r="P570">
        <v>5</v>
      </c>
      <c r="Q570" t="b">
        <v>0</v>
      </c>
      <c r="R570" t="s">
        <v>8272</v>
      </c>
      <c r="S570" s="7">
        <f>E570/D570</f>
        <v>0.01</v>
      </c>
      <c r="T570" s="8">
        <f>E570/P570</f>
        <v>49</v>
      </c>
      <c r="U570" t="str">
        <f t="shared" si="52"/>
        <v>technology</v>
      </c>
      <c r="V570" t="str">
        <f t="shared" si="53"/>
        <v>web</v>
      </c>
    </row>
    <row r="571" spans="1:22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5">
        <f t="shared" si="48"/>
        <v>42340.847361111111</v>
      </c>
      <c r="L571" s="15">
        <f t="shared" si="49"/>
        <v>42370.847361111111</v>
      </c>
      <c r="M571" s="13" t="str">
        <f t="shared" si="50"/>
        <v>Dec</v>
      </c>
      <c r="N571" s="11">
        <f t="shared" si="51"/>
        <v>2015</v>
      </c>
      <c r="O571" t="b">
        <v>0</v>
      </c>
      <c r="P571">
        <v>1</v>
      </c>
      <c r="Q571" t="b">
        <v>0</v>
      </c>
      <c r="R571" t="s">
        <v>8272</v>
      </c>
      <c r="S571" s="7">
        <f>E571/D571</f>
        <v>8.0000000000000002E-3</v>
      </c>
      <c r="T571" s="8">
        <f>E571/P571</f>
        <v>20</v>
      </c>
      <c r="U571" t="str">
        <f t="shared" si="52"/>
        <v>technology</v>
      </c>
      <c r="V571" t="str">
        <f t="shared" si="53"/>
        <v>web</v>
      </c>
    </row>
    <row r="572" spans="1:22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5">
        <f t="shared" si="48"/>
        <v>42388.798252314817</v>
      </c>
      <c r="L572" s="15">
        <f t="shared" si="49"/>
        <v>42418.798252314817</v>
      </c>
      <c r="M572" s="13" t="str">
        <f t="shared" si="50"/>
        <v>Jan</v>
      </c>
      <c r="N572" s="11">
        <f t="shared" si="51"/>
        <v>2016</v>
      </c>
      <c r="O572" t="b">
        <v>0</v>
      </c>
      <c r="P572">
        <v>1</v>
      </c>
      <c r="Q572" t="b">
        <v>0</v>
      </c>
      <c r="R572" t="s">
        <v>8272</v>
      </c>
      <c r="S572" s="7">
        <f>E572/D572</f>
        <v>1.6705882352941177E-3</v>
      </c>
      <c r="T572" s="8">
        <f>E572/P572</f>
        <v>142</v>
      </c>
      <c r="U572" t="str">
        <f t="shared" si="52"/>
        <v>technology</v>
      </c>
      <c r="V572" t="str">
        <f t="shared" si="53"/>
        <v>web</v>
      </c>
    </row>
    <row r="573" spans="1:22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5">
        <f t="shared" si="48"/>
        <v>42192.816238425927</v>
      </c>
      <c r="L573" s="15">
        <f t="shared" si="49"/>
        <v>42212.165972222225</v>
      </c>
      <c r="M573" s="13" t="str">
        <f t="shared" si="50"/>
        <v>Jul</v>
      </c>
      <c r="N573" s="11">
        <f t="shared" si="51"/>
        <v>2015</v>
      </c>
      <c r="O573" t="b">
        <v>0</v>
      </c>
      <c r="P573">
        <v>2</v>
      </c>
      <c r="Q573" t="b">
        <v>0</v>
      </c>
      <c r="R573" t="s">
        <v>8272</v>
      </c>
      <c r="S573" s="7">
        <f>E573/D573</f>
        <v>4.2399999999999998E-3</v>
      </c>
      <c r="T573" s="8">
        <f>E573/P573</f>
        <v>53</v>
      </c>
      <c r="U573" t="str">
        <f t="shared" si="52"/>
        <v>technology</v>
      </c>
      <c r="V573" t="str">
        <f t="shared" si="53"/>
        <v>web</v>
      </c>
    </row>
    <row r="574" spans="1:22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5">
        <f t="shared" si="48"/>
        <v>42282.71629629629</v>
      </c>
      <c r="L574" s="15">
        <f t="shared" si="49"/>
        <v>42312.757962962962</v>
      </c>
      <c r="M574" s="13" t="str">
        <f t="shared" si="50"/>
        <v>Oct</v>
      </c>
      <c r="N574" s="11">
        <f t="shared" si="51"/>
        <v>2015</v>
      </c>
      <c r="O574" t="b">
        <v>0</v>
      </c>
      <c r="P574">
        <v>0</v>
      </c>
      <c r="Q574" t="b">
        <v>0</v>
      </c>
      <c r="R574" t="s">
        <v>8272</v>
      </c>
      <c r="S574" s="7">
        <f>E574/D574</f>
        <v>0</v>
      </c>
      <c r="T574" s="8" t="e">
        <f>E574/P574</f>
        <v>#DIV/0!</v>
      </c>
      <c r="U574" t="str">
        <f t="shared" si="52"/>
        <v>technology</v>
      </c>
      <c r="V574" t="str">
        <f t="shared" si="53"/>
        <v>web</v>
      </c>
    </row>
    <row r="575" spans="1:22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5">
        <f t="shared" si="48"/>
        <v>41963.050127314811</v>
      </c>
      <c r="L575" s="15">
        <f t="shared" si="49"/>
        <v>42022.05</v>
      </c>
      <c r="M575" s="13" t="str">
        <f t="shared" si="50"/>
        <v>Nov</v>
      </c>
      <c r="N575" s="11">
        <f t="shared" si="51"/>
        <v>2014</v>
      </c>
      <c r="O575" t="b">
        <v>0</v>
      </c>
      <c r="P575">
        <v>9</v>
      </c>
      <c r="Q575" t="b">
        <v>0</v>
      </c>
      <c r="R575" t="s">
        <v>8272</v>
      </c>
      <c r="S575" s="7">
        <f>E575/D575</f>
        <v>3.892538925389254E-3</v>
      </c>
      <c r="T575" s="8">
        <f>E575/P575</f>
        <v>38.444444444444443</v>
      </c>
      <c r="U575" t="str">
        <f t="shared" si="52"/>
        <v>technology</v>
      </c>
      <c r="V575" t="str">
        <f t="shared" si="53"/>
        <v>web</v>
      </c>
    </row>
    <row r="576" spans="1:22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5">
        <f t="shared" si="48"/>
        <v>42632.443368055552</v>
      </c>
      <c r="L576" s="15">
        <f t="shared" si="49"/>
        <v>42662.443368055552</v>
      </c>
      <c r="M576" s="13" t="str">
        <f t="shared" si="50"/>
        <v>Sep</v>
      </c>
      <c r="N576" s="11">
        <f t="shared" si="51"/>
        <v>2016</v>
      </c>
      <c r="O576" t="b">
        <v>0</v>
      </c>
      <c r="P576">
        <v>4</v>
      </c>
      <c r="Q576" t="b">
        <v>0</v>
      </c>
      <c r="R576" t="s">
        <v>8272</v>
      </c>
      <c r="S576" s="7">
        <f>E576/D576</f>
        <v>7.1556350626118068E-3</v>
      </c>
      <c r="T576" s="8">
        <f>E576/P576</f>
        <v>20</v>
      </c>
      <c r="U576" t="str">
        <f t="shared" si="52"/>
        <v>technology</v>
      </c>
      <c r="V576" t="str">
        <f t="shared" si="53"/>
        <v>web</v>
      </c>
    </row>
    <row r="577" spans="1:22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5">
        <f t="shared" si="48"/>
        <v>42138.692627314813</v>
      </c>
      <c r="L577" s="15">
        <f t="shared" si="49"/>
        <v>42168.692627314813</v>
      </c>
      <c r="M577" s="13" t="str">
        <f t="shared" si="50"/>
        <v>May</v>
      </c>
      <c r="N577" s="11">
        <f t="shared" si="51"/>
        <v>2015</v>
      </c>
      <c r="O577" t="b">
        <v>0</v>
      </c>
      <c r="P577">
        <v>4</v>
      </c>
      <c r="Q577" t="b">
        <v>0</v>
      </c>
      <c r="R577" t="s">
        <v>8272</v>
      </c>
      <c r="S577" s="7">
        <f>E577/D577</f>
        <v>4.3166666666666666E-3</v>
      </c>
      <c r="T577" s="8">
        <f>E577/P577</f>
        <v>64.75</v>
      </c>
      <c r="U577" t="str">
        <f t="shared" si="52"/>
        <v>technology</v>
      </c>
      <c r="V577" t="str">
        <f t="shared" si="53"/>
        <v>web</v>
      </c>
    </row>
    <row r="578" spans="1:22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5">
        <f t="shared" si="48"/>
        <v>42031.471666666665</v>
      </c>
      <c r="L578" s="15">
        <f t="shared" si="49"/>
        <v>42091.43</v>
      </c>
      <c r="M578" s="13" t="str">
        <f t="shared" si="50"/>
        <v>Jan</v>
      </c>
      <c r="N578" s="11">
        <f t="shared" si="51"/>
        <v>2015</v>
      </c>
      <c r="O578" t="b">
        <v>0</v>
      </c>
      <c r="P578">
        <v>1</v>
      </c>
      <c r="Q578" t="b">
        <v>0</v>
      </c>
      <c r="R578" t="s">
        <v>8272</v>
      </c>
      <c r="S578" s="7">
        <f>E578/D578</f>
        <v>1.2500000000000001E-5</v>
      </c>
      <c r="T578" s="8">
        <f>E578/P578</f>
        <v>1</v>
      </c>
      <c r="U578" t="str">
        <f t="shared" si="52"/>
        <v>technology</v>
      </c>
      <c r="V578" t="str">
        <f t="shared" si="53"/>
        <v>web</v>
      </c>
    </row>
    <row r="579" spans="1:22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5">
        <f t="shared" ref="K579:K642" si="54">(((J579/60)/60)/24+DATE(1970,1,1))</f>
        <v>42450.589143518519</v>
      </c>
      <c r="L579" s="15">
        <f t="shared" ref="L579:L642" si="55">(((I579/60)/60)/24+DATE(1970,1,1))</f>
        <v>42510.589143518519</v>
      </c>
      <c r="M579" s="13" t="str">
        <f t="shared" ref="M579:M642" si="56">TEXT(K579,"mmm")</f>
        <v>Mar</v>
      </c>
      <c r="N579" s="11">
        <f t="shared" ref="N579:N642" si="57">YEAR(K579)</f>
        <v>2016</v>
      </c>
      <c r="O579" t="b">
        <v>0</v>
      </c>
      <c r="P579">
        <v>1</v>
      </c>
      <c r="Q579" t="b">
        <v>0</v>
      </c>
      <c r="R579" t="s">
        <v>8272</v>
      </c>
      <c r="S579" s="7">
        <f>E579/D579</f>
        <v>2E-3</v>
      </c>
      <c r="T579" s="8">
        <f>E579/P579</f>
        <v>10</v>
      </c>
      <c r="U579" t="str">
        <f t="shared" ref="U579:U642" si="58">LEFT(R579,(FIND("/",R579,1)-1))</f>
        <v>technology</v>
      </c>
      <c r="V579" t="str">
        <f t="shared" ref="V579:V642" si="59">MID(R579,FIND("/",R579)+1,256)</f>
        <v>web</v>
      </c>
    </row>
    <row r="580" spans="1:22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5">
        <f t="shared" si="54"/>
        <v>42230.578622685185</v>
      </c>
      <c r="L580" s="15">
        <f t="shared" si="55"/>
        <v>42254.578622685185</v>
      </c>
      <c r="M580" s="13" t="str">
        <f t="shared" si="56"/>
        <v>Aug</v>
      </c>
      <c r="N580" s="11">
        <f t="shared" si="57"/>
        <v>2015</v>
      </c>
      <c r="O580" t="b">
        <v>0</v>
      </c>
      <c r="P580">
        <v>7</v>
      </c>
      <c r="Q580" t="b">
        <v>0</v>
      </c>
      <c r="R580" t="s">
        <v>8272</v>
      </c>
      <c r="S580" s="7">
        <f>E580/D580</f>
        <v>1.12E-4</v>
      </c>
      <c r="T580" s="8">
        <f>E580/P580</f>
        <v>2</v>
      </c>
      <c r="U580" t="str">
        <f t="shared" si="58"/>
        <v>technology</v>
      </c>
      <c r="V580" t="str">
        <f t="shared" si="59"/>
        <v>web</v>
      </c>
    </row>
    <row r="581" spans="1:22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5">
        <f t="shared" si="54"/>
        <v>41968.852118055554</v>
      </c>
      <c r="L581" s="15">
        <f t="shared" si="55"/>
        <v>41998.852118055554</v>
      </c>
      <c r="M581" s="13" t="str">
        <f t="shared" si="56"/>
        <v>Nov</v>
      </c>
      <c r="N581" s="11">
        <f t="shared" si="57"/>
        <v>2014</v>
      </c>
      <c r="O581" t="b">
        <v>0</v>
      </c>
      <c r="P581">
        <v>5</v>
      </c>
      <c r="Q581" t="b">
        <v>0</v>
      </c>
      <c r="R581" t="s">
        <v>8272</v>
      </c>
      <c r="S581" s="7">
        <f>E581/D581</f>
        <v>1.4583333333333334E-2</v>
      </c>
      <c r="T581" s="8">
        <f>E581/P581</f>
        <v>35</v>
      </c>
      <c r="U581" t="str">
        <f t="shared" si="58"/>
        <v>technology</v>
      </c>
      <c r="V581" t="str">
        <f t="shared" si="59"/>
        <v>web</v>
      </c>
    </row>
    <row r="582" spans="1:22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5">
        <f t="shared" si="54"/>
        <v>42605.908182870371</v>
      </c>
      <c r="L582" s="15">
        <f t="shared" si="55"/>
        <v>42635.908182870371</v>
      </c>
      <c r="M582" s="13" t="str">
        <f t="shared" si="56"/>
        <v>Aug</v>
      </c>
      <c r="N582" s="11">
        <f t="shared" si="57"/>
        <v>2016</v>
      </c>
      <c r="O582" t="b">
        <v>0</v>
      </c>
      <c r="P582">
        <v>1</v>
      </c>
      <c r="Q582" t="b">
        <v>0</v>
      </c>
      <c r="R582" t="s">
        <v>8272</v>
      </c>
      <c r="S582" s="7">
        <f>E582/D582</f>
        <v>3.3333333333333332E-4</v>
      </c>
      <c r="T582" s="8">
        <f>E582/P582</f>
        <v>1</v>
      </c>
      <c r="U582" t="str">
        <f t="shared" si="58"/>
        <v>technology</v>
      </c>
      <c r="V582" t="str">
        <f t="shared" si="59"/>
        <v>web</v>
      </c>
    </row>
    <row r="583" spans="1:22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5">
        <f t="shared" si="54"/>
        <v>42188.012777777782</v>
      </c>
      <c r="L583" s="15">
        <f t="shared" si="55"/>
        <v>42218.012777777782</v>
      </c>
      <c r="M583" s="13" t="str">
        <f t="shared" si="56"/>
        <v>Jul</v>
      </c>
      <c r="N583" s="11">
        <f t="shared" si="57"/>
        <v>2015</v>
      </c>
      <c r="O583" t="b">
        <v>0</v>
      </c>
      <c r="P583">
        <v>0</v>
      </c>
      <c r="Q583" t="b">
        <v>0</v>
      </c>
      <c r="R583" t="s">
        <v>8272</v>
      </c>
      <c r="S583" s="7">
        <f>E583/D583</f>
        <v>0</v>
      </c>
      <c r="T583" s="8" t="e">
        <f>E583/P583</f>
        <v>#DIV/0!</v>
      </c>
      <c r="U583" t="str">
        <f t="shared" si="58"/>
        <v>technology</v>
      </c>
      <c r="V583" t="str">
        <f t="shared" si="59"/>
        <v>web</v>
      </c>
    </row>
    <row r="584" spans="1:22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5">
        <f t="shared" si="54"/>
        <v>42055.739803240736</v>
      </c>
      <c r="L584" s="15">
        <f t="shared" si="55"/>
        <v>42078.75</v>
      </c>
      <c r="M584" s="13" t="str">
        <f t="shared" si="56"/>
        <v>Feb</v>
      </c>
      <c r="N584" s="11">
        <f t="shared" si="57"/>
        <v>2015</v>
      </c>
      <c r="O584" t="b">
        <v>0</v>
      </c>
      <c r="P584">
        <v>0</v>
      </c>
      <c r="Q584" t="b">
        <v>0</v>
      </c>
      <c r="R584" t="s">
        <v>8272</v>
      </c>
      <c r="S584" s="7">
        <f>E584/D584</f>
        <v>0</v>
      </c>
      <c r="T584" s="8" t="e">
        <f>E584/P584</f>
        <v>#DIV/0!</v>
      </c>
      <c r="U584" t="str">
        <f t="shared" si="58"/>
        <v>technology</v>
      </c>
      <c r="V584" t="str">
        <f t="shared" si="59"/>
        <v>web</v>
      </c>
    </row>
    <row r="585" spans="1:22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5">
        <f t="shared" si="54"/>
        <v>42052.93850694444</v>
      </c>
      <c r="L585" s="15">
        <f t="shared" si="55"/>
        <v>42082.896840277783</v>
      </c>
      <c r="M585" s="13" t="str">
        <f t="shared" si="56"/>
        <v>Feb</v>
      </c>
      <c r="N585" s="11">
        <f t="shared" si="57"/>
        <v>2015</v>
      </c>
      <c r="O585" t="b">
        <v>0</v>
      </c>
      <c r="P585">
        <v>1</v>
      </c>
      <c r="Q585" t="b">
        <v>0</v>
      </c>
      <c r="R585" t="s">
        <v>8272</v>
      </c>
      <c r="S585" s="7">
        <f>E585/D585</f>
        <v>1.1111111111111112E-4</v>
      </c>
      <c r="T585" s="8">
        <f>E585/P585</f>
        <v>1</v>
      </c>
      <c r="U585" t="str">
        <f t="shared" si="58"/>
        <v>technology</v>
      </c>
      <c r="V585" t="str">
        <f t="shared" si="59"/>
        <v>web</v>
      </c>
    </row>
    <row r="586" spans="1:22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5">
        <f t="shared" si="54"/>
        <v>42049.716620370367</v>
      </c>
      <c r="L586" s="15">
        <f t="shared" si="55"/>
        <v>42079.674953703703</v>
      </c>
      <c r="M586" s="13" t="str">
        <f t="shared" si="56"/>
        <v>Feb</v>
      </c>
      <c r="N586" s="11">
        <f t="shared" si="57"/>
        <v>2015</v>
      </c>
      <c r="O586" t="b">
        <v>0</v>
      </c>
      <c r="P586">
        <v>2</v>
      </c>
      <c r="Q586" t="b">
        <v>0</v>
      </c>
      <c r="R586" t="s">
        <v>8272</v>
      </c>
      <c r="S586" s="7">
        <f>E586/D586</f>
        <v>0.01</v>
      </c>
      <c r="T586" s="8">
        <f>E586/P586</f>
        <v>5</v>
      </c>
      <c r="U586" t="str">
        <f t="shared" si="58"/>
        <v>technology</v>
      </c>
      <c r="V586" t="str">
        <f t="shared" si="59"/>
        <v>web</v>
      </c>
    </row>
    <row r="587" spans="1:22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5">
        <f t="shared" si="54"/>
        <v>42283.3909375</v>
      </c>
      <c r="L587" s="15">
        <f t="shared" si="55"/>
        <v>42339</v>
      </c>
      <c r="M587" s="13" t="str">
        <f t="shared" si="56"/>
        <v>Oct</v>
      </c>
      <c r="N587" s="11">
        <f t="shared" si="57"/>
        <v>2015</v>
      </c>
      <c r="O587" t="b">
        <v>0</v>
      </c>
      <c r="P587">
        <v>0</v>
      </c>
      <c r="Q587" t="b">
        <v>0</v>
      </c>
      <c r="R587" t="s">
        <v>8272</v>
      </c>
      <c r="S587" s="7">
        <f>E587/D587</f>
        <v>0</v>
      </c>
      <c r="T587" s="8" t="e">
        <f>E587/P587</f>
        <v>#DIV/0!</v>
      </c>
      <c r="U587" t="str">
        <f t="shared" si="58"/>
        <v>technology</v>
      </c>
      <c r="V587" t="str">
        <f t="shared" si="59"/>
        <v>web</v>
      </c>
    </row>
    <row r="588" spans="1:22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5">
        <f t="shared" si="54"/>
        <v>42020.854247685187</v>
      </c>
      <c r="L588" s="15">
        <f t="shared" si="55"/>
        <v>42050.854247685187</v>
      </c>
      <c r="M588" s="13" t="str">
        <f t="shared" si="56"/>
        <v>Jan</v>
      </c>
      <c r="N588" s="11">
        <f t="shared" si="57"/>
        <v>2015</v>
      </c>
      <c r="O588" t="b">
        <v>0</v>
      </c>
      <c r="P588">
        <v>4</v>
      </c>
      <c r="Q588" t="b">
        <v>0</v>
      </c>
      <c r="R588" t="s">
        <v>8272</v>
      </c>
      <c r="S588" s="7">
        <f>E588/D588</f>
        <v>5.5999999999999999E-3</v>
      </c>
      <c r="T588" s="8">
        <f>E588/P588</f>
        <v>14</v>
      </c>
      <c r="U588" t="str">
        <f t="shared" si="58"/>
        <v>technology</v>
      </c>
      <c r="V588" t="str">
        <f t="shared" si="59"/>
        <v>web</v>
      </c>
    </row>
    <row r="589" spans="1:22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5">
        <f t="shared" si="54"/>
        <v>42080.757326388892</v>
      </c>
      <c r="L589" s="15">
        <f t="shared" si="55"/>
        <v>42110.757326388892</v>
      </c>
      <c r="M589" s="13" t="str">
        <f t="shared" si="56"/>
        <v>Mar</v>
      </c>
      <c r="N589" s="11">
        <f t="shared" si="57"/>
        <v>2015</v>
      </c>
      <c r="O589" t="b">
        <v>0</v>
      </c>
      <c r="P589">
        <v>7</v>
      </c>
      <c r="Q589" t="b">
        <v>0</v>
      </c>
      <c r="R589" t="s">
        <v>8272</v>
      </c>
      <c r="S589" s="7">
        <f>E589/D589</f>
        <v>9.0833333333333335E-2</v>
      </c>
      <c r="T589" s="8">
        <f>E589/P589</f>
        <v>389.28571428571428</v>
      </c>
      <c r="U589" t="str">
        <f t="shared" si="58"/>
        <v>technology</v>
      </c>
      <c r="V589" t="str">
        <f t="shared" si="59"/>
        <v>web</v>
      </c>
    </row>
    <row r="590" spans="1:22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5">
        <f t="shared" si="54"/>
        <v>42631.769513888896</v>
      </c>
      <c r="L590" s="15">
        <f t="shared" si="55"/>
        <v>42691.811180555553</v>
      </c>
      <c r="M590" s="13" t="str">
        <f t="shared" si="56"/>
        <v>Sep</v>
      </c>
      <c r="N590" s="11">
        <f t="shared" si="57"/>
        <v>2016</v>
      </c>
      <c r="O590" t="b">
        <v>0</v>
      </c>
      <c r="P590">
        <v>2</v>
      </c>
      <c r="Q590" t="b">
        <v>0</v>
      </c>
      <c r="R590" t="s">
        <v>8272</v>
      </c>
      <c r="S590" s="7">
        <f>E590/D590</f>
        <v>3.3444444444444443E-2</v>
      </c>
      <c r="T590" s="8">
        <f>E590/P590</f>
        <v>150.5</v>
      </c>
      <c r="U590" t="str">
        <f t="shared" si="58"/>
        <v>technology</v>
      </c>
      <c r="V590" t="str">
        <f t="shared" si="59"/>
        <v>web</v>
      </c>
    </row>
    <row r="591" spans="1:2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5">
        <f t="shared" si="54"/>
        <v>42178.614571759259</v>
      </c>
      <c r="L591" s="15">
        <f t="shared" si="55"/>
        <v>42193.614571759259</v>
      </c>
      <c r="M591" s="13" t="str">
        <f t="shared" si="56"/>
        <v>Jun</v>
      </c>
      <c r="N591" s="11">
        <f t="shared" si="57"/>
        <v>2015</v>
      </c>
      <c r="O591" t="b">
        <v>0</v>
      </c>
      <c r="P591">
        <v>1</v>
      </c>
      <c r="Q591" t="b">
        <v>0</v>
      </c>
      <c r="R591" t="s">
        <v>8272</v>
      </c>
      <c r="S591" s="7">
        <f>E591/D591</f>
        <v>1.3333333333333334E-4</v>
      </c>
      <c r="T591" s="8">
        <f>E591/P591</f>
        <v>1</v>
      </c>
      <c r="U591" t="str">
        <f t="shared" si="58"/>
        <v>technology</v>
      </c>
      <c r="V591" t="str">
        <f t="shared" si="59"/>
        <v>web</v>
      </c>
    </row>
    <row r="592" spans="1:22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5">
        <f t="shared" si="54"/>
        <v>42377.554756944446</v>
      </c>
      <c r="L592" s="15">
        <f t="shared" si="55"/>
        <v>42408.542361111111</v>
      </c>
      <c r="M592" s="13" t="str">
        <f t="shared" si="56"/>
        <v>Jan</v>
      </c>
      <c r="N592" s="11">
        <f t="shared" si="57"/>
        <v>2016</v>
      </c>
      <c r="O592" t="b">
        <v>0</v>
      </c>
      <c r="P592">
        <v>9</v>
      </c>
      <c r="Q592" t="b">
        <v>0</v>
      </c>
      <c r="R592" t="s">
        <v>8272</v>
      </c>
      <c r="S592" s="7">
        <f>E592/D592</f>
        <v>4.4600000000000001E-2</v>
      </c>
      <c r="T592" s="8">
        <f>E592/P592</f>
        <v>24.777777777777779</v>
      </c>
      <c r="U592" t="str">
        <f t="shared" si="58"/>
        <v>technology</v>
      </c>
      <c r="V592" t="str">
        <f t="shared" si="59"/>
        <v>web</v>
      </c>
    </row>
    <row r="593" spans="1:22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5">
        <f t="shared" si="54"/>
        <v>42177.543171296296</v>
      </c>
      <c r="L593" s="15">
        <f t="shared" si="55"/>
        <v>42207.543171296296</v>
      </c>
      <c r="M593" s="13" t="str">
        <f t="shared" si="56"/>
        <v>Jun</v>
      </c>
      <c r="N593" s="11">
        <f t="shared" si="57"/>
        <v>2015</v>
      </c>
      <c r="O593" t="b">
        <v>0</v>
      </c>
      <c r="P593">
        <v>2</v>
      </c>
      <c r="Q593" t="b">
        <v>0</v>
      </c>
      <c r="R593" t="s">
        <v>8272</v>
      </c>
      <c r="S593" s="7">
        <f>E593/D593</f>
        <v>6.0999999999999997E-4</v>
      </c>
      <c r="T593" s="8">
        <f>E593/P593</f>
        <v>30.5</v>
      </c>
      <c r="U593" t="str">
        <f t="shared" si="58"/>
        <v>technology</v>
      </c>
      <c r="V593" t="str">
        <f t="shared" si="59"/>
        <v>web</v>
      </c>
    </row>
    <row r="594" spans="1:22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5">
        <f t="shared" si="54"/>
        <v>41946.232175925928</v>
      </c>
      <c r="L594" s="15">
        <f t="shared" si="55"/>
        <v>41976.232175925921</v>
      </c>
      <c r="M594" s="13" t="str">
        <f t="shared" si="56"/>
        <v>Nov</v>
      </c>
      <c r="N594" s="11">
        <f t="shared" si="57"/>
        <v>2014</v>
      </c>
      <c r="O594" t="b">
        <v>0</v>
      </c>
      <c r="P594">
        <v>1</v>
      </c>
      <c r="Q594" t="b">
        <v>0</v>
      </c>
      <c r="R594" t="s">
        <v>8272</v>
      </c>
      <c r="S594" s="7">
        <f>E594/D594</f>
        <v>3.3333333333333333E-2</v>
      </c>
      <c r="T594" s="8">
        <f>E594/P594</f>
        <v>250</v>
      </c>
      <c r="U594" t="str">
        <f t="shared" si="58"/>
        <v>technology</v>
      </c>
      <c r="V594" t="str">
        <f t="shared" si="59"/>
        <v>web</v>
      </c>
    </row>
    <row r="595" spans="1:22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5">
        <f t="shared" si="54"/>
        <v>42070.677604166667</v>
      </c>
      <c r="L595" s="15">
        <f t="shared" si="55"/>
        <v>42100.635937500003</v>
      </c>
      <c r="M595" s="13" t="str">
        <f t="shared" si="56"/>
        <v>Mar</v>
      </c>
      <c r="N595" s="11">
        <f t="shared" si="57"/>
        <v>2015</v>
      </c>
      <c r="O595" t="b">
        <v>0</v>
      </c>
      <c r="P595">
        <v>7</v>
      </c>
      <c r="Q595" t="b">
        <v>0</v>
      </c>
      <c r="R595" t="s">
        <v>8272</v>
      </c>
      <c r="S595" s="7">
        <f>E595/D595</f>
        <v>0.23</v>
      </c>
      <c r="T595" s="8">
        <f>E595/P595</f>
        <v>16.428571428571427</v>
      </c>
      <c r="U595" t="str">
        <f t="shared" si="58"/>
        <v>technology</v>
      </c>
      <c r="V595" t="str">
        <f t="shared" si="59"/>
        <v>web</v>
      </c>
    </row>
    <row r="596" spans="1:22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5">
        <f t="shared" si="54"/>
        <v>42446.780162037037</v>
      </c>
      <c r="L596" s="15">
        <f t="shared" si="55"/>
        <v>42476.780162037037</v>
      </c>
      <c r="M596" s="13" t="str">
        <f t="shared" si="56"/>
        <v>Mar</v>
      </c>
      <c r="N596" s="11">
        <f t="shared" si="57"/>
        <v>2016</v>
      </c>
      <c r="O596" t="b">
        <v>0</v>
      </c>
      <c r="P596">
        <v>2</v>
      </c>
      <c r="Q596" t="b">
        <v>0</v>
      </c>
      <c r="R596" t="s">
        <v>8272</v>
      </c>
      <c r="S596" s="7">
        <f>E596/D596</f>
        <v>1.0399999999999999E-3</v>
      </c>
      <c r="T596" s="8">
        <f>E596/P596</f>
        <v>13</v>
      </c>
      <c r="U596" t="str">
        <f t="shared" si="58"/>
        <v>technology</v>
      </c>
      <c r="V596" t="str">
        <f t="shared" si="59"/>
        <v>web</v>
      </c>
    </row>
    <row r="597" spans="1:22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5">
        <f t="shared" si="54"/>
        <v>42083.069884259254</v>
      </c>
      <c r="L597" s="15">
        <f t="shared" si="55"/>
        <v>42128.069884259254</v>
      </c>
      <c r="M597" s="13" t="str">
        <f t="shared" si="56"/>
        <v>Mar</v>
      </c>
      <c r="N597" s="11">
        <f t="shared" si="57"/>
        <v>2015</v>
      </c>
      <c r="O597" t="b">
        <v>0</v>
      </c>
      <c r="P597">
        <v>8</v>
      </c>
      <c r="Q597" t="b">
        <v>0</v>
      </c>
      <c r="R597" t="s">
        <v>8272</v>
      </c>
      <c r="S597" s="7">
        <f>E597/D597</f>
        <v>4.2599999999999999E-3</v>
      </c>
      <c r="T597" s="8">
        <f>E597/P597</f>
        <v>53.25</v>
      </c>
      <c r="U597" t="str">
        <f t="shared" si="58"/>
        <v>technology</v>
      </c>
      <c r="V597" t="str">
        <f t="shared" si="59"/>
        <v>web</v>
      </c>
    </row>
    <row r="598" spans="1:22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5">
        <f t="shared" si="54"/>
        <v>42646.896898148145</v>
      </c>
      <c r="L598" s="15">
        <f t="shared" si="55"/>
        <v>42676.896898148145</v>
      </c>
      <c r="M598" s="13" t="str">
        <f t="shared" si="56"/>
        <v>Oct</v>
      </c>
      <c r="N598" s="11">
        <f t="shared" si="57"/>
        <v>2016</v>
      </c>
      <c r="O598" t="b">
        <v>0</v>
      </c>
      <c r="P598">
        <v>2</v>
      </c>
      <c r="Q598" t="b">
        <v>0</v>
      </c>
      <c r="R598" t="s">
        <v>8272</v>
      </c>
      <c r="S598" s="7">
        <f>E598/D598</f>
        <v>2.9999999999999997E-4</v>
      </c>
      <c r="T598" s="8">
        <f>E598/P598</f>
        <v>3</v>
      </c>
      <c r="U598" t="str">
        <f t="shared" si="58"/>
        <v>technology</v>
      </c>
      <c r="V598" t="str">
        <f t="shared" si="59"/>
        <v>web</v>
      </c>
    </row>
    <row r="599" spans="1:22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5">
        <f t="shared" si="54"/>
        <v>42545.705266203702</v>
      </c>
      <c r="L599" s="15">
        <f t="shared" si="55"/>
        <v>42582.666666666672</v>
      </c>
      <c r="M599" s="13" t="str">
        <f t="shared" si="56"/>
        <v>Jun</v>
      </c>
      <c r="N599" s="11">
        <f t="shared" si="57"/>
        <v>2016</v>
      </c>
      <c r="O599" t="b">
        <v>0</v>
      </c>
      <c r="P599">
        <v>2</v>
      </c>
      <c r="Q599" t="b">
        <v>0</v>
      </c>
      <c r="R599" t="s">
        <v>8272</v>
      </c>
      <c r="S599" s="7">
        <f>E599/D599</f>
        <v>2.6666666666666666E-3</v>
      </c>
      <c r="T599" s="8">
        <f>E599/P599</f>
        <v>10</v>
      </c>
      <c r="U599" t="str">
        <f t="shared" si="58"/>
        <v>technology</v>
      </c>
      <c r="V599" t="str">
        <f t="shared" si="59"/>
        <v>web</v>
      </c>
    </row>
    <row r="600" spans="1:22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5">
        <f t="shared" si="54"/>
        <v>41948.00209490741</v>
      </c>
      <c r="L600" s="15">
        <f t="shared" si="55"/>
        <v>41978.00209490741</v>
      </c>
      <c r="M600" s="13" t="str">
        <f t="shared" si="56"/>
        <v>Nov</v>
      </c>
      <c r="N600" s="11">
        <f t="shared" si="57"/>
        <v>2014</v>
      </c>
      <c r="O600" t="b">
        <v>0</v>
      </c>
      <c r="P600">
        <v>7</v>
      </c>
      <c r="Q600" t="b">
        <v>0</v>
      </c>
      <c r="R600" t="s">
        <v>8272</v>
      </c>
      <c r="S600" s="7">
        <f>E600/D600</f>
        <v>0.34</v>
      </c>
      <c r="T600" s="8">
        <f>E600/P600</f>
        <v>121.42857142857143</v>
      </c>
      <c r="U600" t="str">
        <f t="shared" si="58"/>
        <v>technology</v>
      </c>
      <c r="V600" t="str">
        <f t="shared" si="59"/>
        <v>web</v>
      </c>
    </row>
    <row r="601" spans="1:22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5">
        <f t="shared" si="54"/>
        <v>42047.812523148154</v>
      </c>
      <c r="L601" s="15">
        <f t="shared" si="55"/>
        <v>42071.636111111111</v>
      </c>
      <c r="M601" s="13" t="str">
        <f t="shared" si="56"/>
        <v>Feb</v>
      </c>
      <c r="N601" s="11">
        <f t="shared" si="57"/>
        <v>2015</v>
      </c>
      <c r="O601" t="b">
        <v>0</v>
      </c>
      <c r="P601">
        <v>2</v>
      </c>
      <c r="Q601" t="b">
        <v>0</v>
      </c>
      <c r="R601" t="s">
        <v>8272</v>
      </c>
      <c r="S601" s="7">
        <f>E601/D601</f>
        <v>6.2E-4</v>
      </c>
      <c r="T601" s="8">
        <f>E601/P601</f>
        <v>15.5</v>
      </c>
      <c r="U601" t="str">
        <f t="shared" si="58"/>
        <v>technology</v>
      </c>
      <c r="V601" t="str">
        <f t="shared" si="59"/>
        <v>web</v>
      </c>
    </row>
    <row r="602" spans="1:22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5">
        <f t="shared" si="54"/>
        <v>42073.798171296294</v>
      </c>
      <c r="L602" s="15">
        <f t="shared" si="55"/>
        <v>42133.798171296294</v>
      </c>
      <c r="M602" s="13" t="str">
        <f t="shared" si="56"/>
        <v>Mar</v>
      </c>
      <c r="N602" s="11">
        <f t="shared" si="57"/>
        <v>2015</v>
      </c>
      <c r="O602" t="b">
        <v>0</v>
      </c>
      <c r="P602">
        <v>1</v>
      </c>
      <c r="Q602" t="b">
        <v>0</v>
      </c>
      <c r="R602" t="s">
        <v>8272</v>
      </c>
      <c r="S602" s="7">
        <f>E602/D602</f>
        <v>0.02</v>
      </c>
      <c r="T602" s="8">
        <f>E602/P602</f>
        <v>100</v>
      </c>
      <c r="U602" t="str">
        <f t="shared" si="58"/>
        <v>technology</v>
      </c>
      <c r="V602" t="str">
        <f t="shared" si="59"/>
        <v>web</v>
      </c>
    </row>
    <row r="603" spans="1:22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5">
        <f t="shared" si="54"/>
        <v>41969.858090277776</v>
      </c>
      <c r="L603" s="15">
        <f t="shared" si="55"/>
        <v>41999.858090277776</v>
      </c>
      <c r="M603" s="13" t="str">
        <f t="shared" si="56"/>
        <v>Nov</v>
      </c>
      <c r="N603" s="11">
        <f t="shared" si="57"/>
        <v>2014</v>
      </c>
      <c r="O603" t="b">
        <v>0</v>
      </c>
      <c r="P603">
        <v>6</v>
      </c>
      <c r="Q603" t="b">
        <v>0</v>
      </c>
      <c r="R603" t="s">
        <v>8272</v>
      </c>
      <c r="S603" s="7">
        <f>E603/D603</f>
        <v>1.4E-2</v>
      </c>
      <c r="T603" s="8">
        <f>E603/P603</f>
        <v>23.333333333333332</v>
      </c>
      <c r="U603" t="str">
        <f t="shared" si="58"/>
        <v>technology</v>
      </c>
      <c r="V603" t="str">
        <f t="shared" si="59"/>
        <v>web</v>
      </c>
    </row>
    <row r="604" spans="1:22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5">
        <f t="shared" si="54"/>
        <v>42143.79415509259</v>
      </c>
      <c r="L604" s="15">
        <f t="shared" si="55"/>
        <v>42173.79415509259</v>
      </c>
      <c r="M604" s="13" t="str">
        <f t="shared" si="56"/>
        <v>May</v>
      </c>
      <c r="N604" s="11">
        <f t="shared" si="57"/>
        <v>2015</v>
      </c>
      <c r="O604" t="b">
        <v>0</v>
      </c>
      <c r="P604">
        <v>0</v>
      </c>
      <c r="Q604" t="b">
        <v>0</v>
      </c>
      <c r="R604" t="s">
        <v>8272</v>
      </c>
      <c r="S604" s="7">
        <f>E604/D604</f>
        <v>0</v>
      </c>
      <c r="T604" s="8" t="e">
        <f>E604/P604</f>
        <v>#DIV/0!</v>
      </c>
      <c r="U604" t="str">
        <f t="shared" si="58"/>
        <v>technology</v>
      </c>
      <c r="V604" t="str">
        <f t="shared" si="59"/>
        <v>web</v>
      </c>
    </row>
    <row r="605" spans="1:22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5">
        <f t="shared" si="54"/>
        <v>41835.639155092591</v>
      </c>
      <c r="L605" s="15">
        <f t="shared" si="55"/>
        <v>41865.639155092591</v>
      </c>
      <c r="M605" s="13" t="str">
        <f t="shared" si="56"/>
        <v>Jul</v>
      </c>
      <c r="N605" s="11">
        <f t="shared" si="57"/>
        <v>2014</v>
      </c>
      <c r="O605" t="b">
        <v>0</v>
      </c>
      <c r="P605">
        <v>13</v>
      </c>
      <c r="Q605" t="b">
        <v>0</v>
      </c>
      <c r="R605" t="s">
        <v>8272</v>
      </c>
      <c r="S605" s="7">
        <f>E605/D605</f>
        <v>3.9334666666666664E-2</v>
      </c>
      <c r="T605" s="8">
        <f>E605/P605</f>
        <v>45.386153846153846</v>
      </c>
      <c r="U605" t="str">
        <f t="shared" si="58"/>
        <v>technology</v>
      </c>
      <c r="V605" t="str">
        <f t="shared" si="59"/>
        <v>web</v>
      </c>
    </row>
    <row r="606" spans="1:22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5">
        <f t="shared" si="54"/>
        <v>41849.035370370373</v>
      </c>
      <c r="L606" s="15">
        <f t="shared" si="55"/>
        <v>41879.035370370373</v>
      </c>
      <c r="M606" s="13" t="str">
        <f t="shared" si="56"/>
        <v>Jul</v>
      </c>
      <c r="N606" s="11">
        <f t="shared" si="57"/>
        <v>2014</v>
      </c>
      <c r="O606" t="b">
        <v>0</v>
      </c>
      <c r="P606">
        <v>0</v>
      </c>
      <c r="Q606" t="b">
        <v>0</v>
      </c>
      <c r="R606" t="s">
        <v>8272</v>
      </c>
      <c r="S606" s="7">
        <f>E606/D606</f>
        <v>0</v>
      </c>
      <c r="T606" s="8" t="e">
        <f>E606/P606</f>
        <v>#DIV/0!</v>
      </c>
      <c r="U606" t="str">
        <f t="shared" si="58"/>
        <v>technology</v>
      </c>
      <c r="V606" t="str">
        <f t="shared" si="59"/>
        <v>web</v>
      </c>
    </row>
    <row r="607" spans="1:22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5">
        <f t="shared" si="54"/>
        <v>42194.357731481476</v>
      </c>
      <c r="L607" s="15">
        <f t="shared" si="55"/>
        <v>42239.357731481476</v>
      </c>
      <c r="M607" s="13" t="str">
        <f t="shared" si="56"/>
        <v>Jul</v>
      </c>
      <c r="N607" s="11">
        <f t="shared" si="57"/>
        <v>2015</v>
      </c>
      <c r="O607" t="b">
        <v>0</v>
      </c>
      <c r="P607">
        <v>8</v>
      </c>
      <c r="Q607" t="b">
        <v>0</v>
      </c>
      <c r="R607" t="s">
        <v>8272</v>
      </c>
      <c r="S607" s="7">
        <f>E607/D607</f>
        <v>2.6200000000000001E-2</v>
      </c>
      <c r="T607" s="8">
        <f>E607/P607</f>
        <v>16.375</v>
      </c>
      <c r="U607" t="str">
        <f t="shared" si="58"/>
        <v>technology</v>
      </c>
      <c r="V607" t="str">
        <f t="shared" si="59"/>
        <v>web</v>
      </c>
    </row>
    <row r="608" spans="1:22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5">
        <f t="shared" si="54"/>
        <v>42102.650567129633</v>
      </c>
      <c r="L608" s="15">
        <f t="shared" si="55"/>
        <v>42148.625</v>
      </c>
      <c r="M608" s="13" t="str">
        <f t="shared" si="56"/>
        <v>Apr</v>
      </c>
      <c r="N608" s="11">
        <f t="shared" si="57"/>
        <v>2015</v>
      </c>
      <c r="O608" t="b">
        <v>0</v>
      </c>
      <c r="P608">
        <v>1</v>
      </c>
      <c r="Q608" t="b">
        <v>0</v>
      </c>
      <c r="R608" t="s">
        <v>8272</v>
      </c>
      <c r="S608" s="7">
        <f>E608/D608</f>
        <v>2E-3</v>
      </c>
      <c r="T608" s="8">
        <f>E608/P608</f>
        <v>10</v>
      </c>
      <c r="U608" t="str">
        <f t="shared" si="58"/>
        <v>technology</v>
      </c>
      <c r="V608" t="str">
        <f t="shared" si="59"/>
        <v>web</v>
      </c>
    </row>
    <row r="609" spans="1:22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5">
        <f t="shared" si="54"/>
        <v>42300.825648148151</v>
      </c>
      <c r="L609" s="15">
        <f t="shared" si="55"/>
        <v>42330.867314814815</v>
      </c>
      <c r="M609" s="13" t="str">
        <f t="shared" si="56"/>
        <v>Oct</v>
      </c>
      <c r="N609" s="11">
        <f t="shared" si="57"/>
        <v>2015</v>
      </c>
      <c r="O609" t="b">
        <v>0</v>
      </c>
      <c r="P609">
        <v>0</v>
      </c>
      <c r="Q609" t="b">
        <v>0</v>
      </c>
      <c r="R609" t="s">
        <v>8272</v>
      </c>
      <c r="S609" s="7">
        <f>E609/D609</f>
        <v>0</v>
      </c>
      <c r="T609" s="8" t="e">
        <f>E609/P609</f>
        <v>#DIV/0!</v>
      </c>
      <c r="U609" t="str">
        <f t="shared" si="58"/>
        <v>technology</v>
      </c>
      <c r="V609" t="str">
        <f t="shared" si="59"/>
        <v>web</v>
      </c>
    </row>
    <row r="610" spans="1:22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5">
        <f t="shared" si="54"/>
        <v>42140.921064814815</v>
      </c>
      <c r="L610" s="15">
        <f t="shared" si="55"/>
        <v>42170.921064814815</v>
      </c>
      <c r="M610" s="13" t="str">
        <f t="shared" si="56"/>
        <v>May</v>
      </c>
      <c r="N610" s="11">
        <f t="shared" si="57"/>
        <v>2015</v>
      </c>
      <c r="O610" t="b">
        <v>0</v>
      </c>
      <c r="P610">
        <v>5</v>
      </c>
      <c r="Q610" t="b">
        <v>0</v>
      </c>
      <c r="R610" t="s">
        <v>8272</v>
      </c>
      <c r="S610" s="7">
        <f>E610/D610</f>
        <v>9.7400000000000004E-3</v>
      </c>
      <c r="T610" s="8">
        <f>E610/P610</f>
        <v>292.2</v>
      </c>
      <c r="U610" t="str">
        <f t="shared" si="58"/>
        <v>technology</v>
      </c>
      <c r="V610" t="str">
        <f t="shared" si="59"/>
        <v>web</v>
      </c>
    </row>
    <row r="611" spans="1:22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5">
        <f t="shared" si="54"/>
        <v>42307.034074074079</v>
      </c>
      <c r="L611" s="15">
        <f t="shared" si="55"/>
        <v>42337.075740740736</v>
      </c>
      <c r="M611" s="13" t="str">
        <f t="shared" si="56"/>
        <v>Oct</v>
      </c>
      <c r="N611" s="11">
        <f t="shared" si="57"/>
        <v>2015</v>
      </c>
      <c r="O611" t="b">
        <v>0</v>
      </c>
      <c r="P611">
        <v>1</v>
      </c>
      <c r="Q611" t="b">
        <v>0</v>
      </c>
      <c r="R611" t="s">
        <v>8272</v>
      </c>
      <c r="S611" s="7">
        <f>E611/D611</f>
        <v>6.41025641025641E-3</v>
      </c>
      <c r="T611" s="8">
        <f>E611/P611</f>
        <v>5</v>
      </c>
      <c r="U611" t="str">
        <f t="shared" si="58"/>
        <v>technology</v>
      </c>
      <c r="V611" t="str">
        <f t="shared" si="59"/>
        <v>web</v>
      </c>
    </row>
    <row r="612" spans="1:22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5">
        <f t="shared" si="54"/>
        <v>42086.83085648148</v>
      </c>
      <c r="L612" s="15">
        <f t="shared" si="55"/>
        <v>42116.83085648148</v>
      </c>
      <c r="M612" s="13" t="str">
        <f t="shared" si="56"/>
        <v>Mar</v>
      </c>
      <c r="N612" s="11">
        <f t="shared" si="57"/>
        <v>2015</v>
      </c>
      <c r="O612" t="b">
        <v>0</v>
      </c>
      <c r="P612">
        <v>0</v>
      </c>
      <c r="Q612" t="b">
        <v>0</v>
      </c>
      <c r="R612" t="s">
        <v>8272</v>
      </c>
      <c r="S612" s="7">
        <f>E612/D612</f>
        <v>0</v>
      </c>
      <c r="T612" s="8" t="e">
        <f>E612/P612</f>
        <v>#DIV/0!</v>
      </c>
      <c r="U612" t="str">
        <f t="shared" si="58"/>
        <v>technology</v>
      </c>
      <c r="V612" t="str">
        <f t="shared" si="59"/>
        <v>web</v>
      </c>
    </row>
    <row r="613" spans="1:22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5">
        <f t="shared" si="54"/>
        <v>42328.560613425929</v>
      </c>
      <c r="L613" s="15">
        <f t="shared" si="55"/>
        <v>42388.560613425929</v>
      </c>
      <c r="M613" s="13" t="str">
        <f t="shared" si="56"/>
        <v>Nov</v>
      </c>
      <c r="N613" s="11">
        <f t="shared" si="57"/>
        <v>2015</v>
      </c>
      <c r="O613" t="b">
        <v>0</v>
      </c>
      <c r="P613">
        <v>0</v>
      </c>
      <c r="Q613" t="b">
        <v>0</v>
      </c>
      <c r="R613" t="s">
        <v>8272</v>
      </c>
      <c r="S613" s="7">
        <f>E613/D613</f>
        <v>0</v>
      </c>
      <c r="T613" s="8" t="e">
        <f>E613/P613</f>
        <v>#DIV/0!</v>
      </c>
      <c r="U613" t="str">
        <f t="shared" si="58"/>
        <v>technology</v>
      </c>
      <c r="V613" t="str">
        <f t="shared" si="59"/>
        <v>web</v>
      </c>
    </row>
    <row r="614" spans="1:22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5">
        <f t="shared" si="54"/>
        <v>42585.031782407401</v>
      </c>
      <c r="L614" s="15">
        <f t="shared" si="55"/>
        <v>42615.031782407401</v>
      </c>
      <c r="M614" s="13" t="str">
        <f t="shared" si="56"/>
        <v>Aug</v>
      </c>
      <c r="N614" s="11">
        <f t="shared" si="57"/>
        <v>2016</v>
      </c>
      <c r="O614" t="b">
        <v>0</v>
      </c>
      <c r="P614">
        <v>0</v>
      </c>
      <c r="Q614" t="b">
        <v>0</v>
      </c>
      <c r="R614" t="s">
        <v>8272</v>
      </c>
      <c r="S614" s="7">
        <f>E614/D614</f>
        <v>0</v>
      </c>
      <c r="T614" s="8" t="e">
        <f>E614/P614</f>
        <v>#DIV/0!</v>
      </c>
      <c r="U614" t="str">
        <f t="shared" si="58"/>
        <v>technology</v>
      </c>
      <c r="V614" t="str">
        <f t="shared" si="59"/>
        <v>web</v>
      </c>
    </row>
    <row r="615" spans="1:22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5">
        <f t="shared" si="54"/>
        <v>42247.496759259258</v>
      </c>
      <c r="L615" s="15">
        <f t="shared" si="55"/>
        <v>42278.207638888889</v>
      </c>
      <c r="M615" s="13" t="str">
        <f t="shared" si="56"/>
        <v>Aug</v>
      </c>
      <c r="N615" s="11">
        <f t="shared" si="57"/>
        <v>2015</v>
      </c>
      <c r="O615" t="b">
        <v>0</v>
      </c>
      <c r="P615">
        <v>121</v>
      </c>
      <c r="Q615" t="b">
        <v>0</v>
      </c>
      <c r="R615" t="s">
        <v>8272</v>
      </c>
      <c r="S615" s="7">
        <f>E615/D615</f>
        <v>0.21363333333333334</v>
      </c>
      <c r="T615" s="8">
        <f>E615/P615</f>
        <v>105.93388429752066</v>
      </c>
      <c r="U615" t="str">
        <f t="shared" si="58"/>
        <v>technology</v>
      </c>
      <c r="V615" t="str">
        <f t="shared" si="59"/>
        <v>web</v>
      </c>
    </row>
    <row r="616" spans="1:22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5">
        <f t="shared" si="54"/>
        <v>42515.061805555553</v>
      </c>
      <c r="L616" s="15">
        <f t="shared" si="55"/>
        <v>42545.061805555553</v>
      </c>
      <c r="M616" s="13" t="str">
        <f t="shared" si="56"/>
        <v>May</v>
      </c>
      <c r="N616" s="11">
        <f t="shared" si="57"/>
        <v>2016</v>
      </c>
      <c r="O616" t="b">
        <v>0</v>
      </c>
      <c r="P616">
        <v>0</v>
      </c>
      <c r="Q616" t="b">
        <v>0</v>
      </c>
      <c r="R616" t="s">
        <v>8272</v>
      </c>
      <c r="S616" s="7">
        <f>E616/D616</f>
        <v>0</v>
      </c>
      <c r="T616" s="8" t="e">
        <f>E616/P616</f>
        <v>#DIV/0!</v>
      </c>
      <c r="U616" t="str">
        <f t="shared" si="58"/>
        <v>technology</v>
      </c>
      <c r="V616" t="str">
        <f t="shared" si="59"/>
        <v>web</v>
      </c>
    </row>
    <row r="617" spans="1:22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5">
        <f t="shared" si="54"/>
        <v>42242.122210648144</v>
      </c>
      <c r="L617" s="15">
        <f t="shared" si="55"/>
        <v>42272.122210648144</v>
      </c>
      <c r="M617" s="13" t="str">
        <f t="shared" si="56"/>
        <v>Aug</v>
      </c>
      <c r="N617" s="11">
        <f t="shared" si="57"/>
        <v>2015</v>
      </c>
      <c r="O617" t="b">
        <v>0</v>
      </c>
      <c r="P617">
        <v>0</v>
      </c>
      <c r="Q617" t="b">
        <v>0</v>
      </c>
      <c r="R617" t="s">
        <v>8272</v>
      </c>
      <c r="S617" s="7">
        <f>E617/D617</f>
        <v>0</v>
      </c>
      <c r="T617" s="8" t="e">
        <f>E617/P617</f>
        <v>#DIV/0!</v>
      </c>
      <c r="U617" t="str">
        <f t="shared" si="58"/>
        <v>technology</v>
      </c>
      <c r="V617" t="str">
        <f t="shared" si="59"/>
        <v>web</v>
      </c>
    </row>
    <row r="618" spans="1:22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5">
        <f t="shared" si="54"/>
        <v>42761.376238425932</v>
      </c>
      <c r="L618" s="15">
        <f t="shared" si="55"/>
        <v>42791.376238425932</v>
      </c>
      <c r="M618" s="13" t="str">
        <f t="shared" si="56"/>
        <v>Jan</v>
      </c>
      <c r="N618" s="11">
        <f t="shared" si="57"/>
        <v>2017</v>
      </c>
      <c r="O618" t="b">
        <v>0</v>
      </c>
      <c r="P618">
        <v>0</v>
      </c>
      <c r="Q618" t="b">
        <v>0</v>
      </c>
      <c r="R618" t="s">
        <v>8272</v>
      </c>
      <c r="S618" s="7">
        <f>E618/D618</f>
        <v>0</v>
      </c>
      <c r="T618" s="8" t="e">
        <f>E618/P618</f>
        <v>#DIV/0!</v>
      </c>
      <c r="U618" t="str">
        <f t="shared" si="58"/>
        <v>technology</v>
      </c>
      <c r="V618" t="str">
        <f t="shared" si="59"/>
        <v>web</v>
      </c>
    </row>
    <row r="619" spans="1:22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5">
        <f t="shared" si="54"/>
        <v>42087.343090277776</v>
      </c>
      <c r="L619" s="15">
        <f t="shared" si="55"/>
        <v>42132.343090277776</v>
      </c>
      <c r="M619" s="13" t="str">
        <f t="shared" si="56"/>
        <v>Mar</v>
      </c>
      <c r="N619" s="11">
        <f t="shared" si="57"/>
        <v>2015</v>
      </c>
      <c r="O619" t="b">
        <v>0</v>
      </c>
      <c r="P619">
        <v>3</v>
      </c>
      <c r="Q619" t="b">
        <v>0</v>
      </c>
      <c r="R619" t="s">
        <v>8272</v>
      </c>
      <c r="S619" s="7">
        <f>E619/D619</f>
        <v>0.03</v>
      </c>
      <c r="T619" s="8">
        <f>E619/P619</f>
        <v>20</v>
      </c>
      <c r="U619" t="str">
        <f t="shared" si="58"/>
        <v>technology</v>
      </c>
      <c r="V619" t="str">
        <f t="shared" si="59"/>
        <v>web</v>
      </c>
    </row>
    <row r="620" spans="1:22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5">
        <f t="shared" si="54"/>
        <v>42317.810219907406</v>
      </c>
      <c r="L620" s="15">
        <f t="shared" si="55"/>
        <v>42347.810219907406</v>
      </c>
      <c r="M620" s="13" t="str">
        <f t="shared" si="56"/>
        <v>Nov</v>
      </c>
      <c r="N620" s="11">
        <f t="shared" si="57"/>
        <v>2015</v>
      </c>
      <c r="O620" t="b">
        <v>0</v>
      </c>
      <c r="P620">
        <v>0</v>
      </c>
      <c r="Q620" t="b">
        <v>0</v>
      </c>
      <c r="R620" t="s">
        <v>8272</v>
      </c>
      <c r="S620" s="7">
        <f>E620/D620</f>
        <v>0</v>
      </c>
      <c r="T620" s="8" t="e">
        <f>E620/P620</f>
        <v>#DIV/0!</v>
      </c>
      <c r="U620" t="str">
        <f t="shared" si="58"/>
        <v>technology</v>
      </c>
      <c r="V620" t="str">
        <f t="shared" si="59"/>
        <v>web</v>
      </c>
    </row>
    <row r="621" spans="1:22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5">
        <f t="shared" si="54"/>
        <v>41908.650347222225</v>
      </c>
      <c r="L621" s="15">
        <f t="shared" si="55"/>
        <v>41968.692013888889</v>
      </c>
      <c r="M621" s="13" t="str">
        <f t="shared" si="56"/>
        <v>Sep</v>
      </c>
      <c r="N621" s="11">
        <f t="shared" si="57"/>
        <v>2014</v>
      </c>
      <c r="O621" t="b">
        <v>0</v>
      </c>
      <c r="P621">
        <v>1</v>
      </c>
      <c r="Q621" t="b">
        <v>0</v>
      </c>
      <c r="R621" t="s">
        <v>8272</v>
      </c>
      <c r="S621" s="7">
        <f>E621/D621</f>
        <v>3.9999999999999998E-7</v>
      </c>
      <c r="T621" s="8">
        <f>E621/P621</f>
        <v>1</v>
      </c>
      <c r="U621" t="str">
        <f t="shared" si="58"/>
        <v>technology</v>
      </c>
      <c r="V621" t="str">
        <f t="shared" si="59"/>
        <v>web</v>
      </c>
    </row>
    <row r="622" spans="1:22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5">
        <f t="shared" si="54"/>
        <v>41831.716874999998</v>
      </c>
      <c r="L622" s="15">
        <f t="shared" si="55"/>
        <v>41876.716874999998</v>
      </c>
      <c r="M622" s="13" t="str">
        <f t="shared" si="56"/>
        <v>Jul</v>
      </c>
      <c r="N622" s="11">
        <f t="shared" si="57"/>
        <v>2014</v>
      </c>
      <c r="O622" t="b">
        <v>0</v>
      </c>
      <c r="P622">
        <v>1</v>
      </c>
      <c r="Q622" t="b">
        <v>0</v>
      </c>
      <c r="R622" t="s">
        <v>8272</v>
      </c>
      <c r="S622" s="7">
        <f>E622/D622</f>
        <v>0.01</v>
      </c>
      <c r="T622" s="8">
        <f>E622/P622</f>
        <v>300</v>
      </c>
      <c r="U622" t="str">
        <f t="shared" si="58"/>
        <v>technology</v>
      </c>
      <c r="V622" t="str">
        <f t="shared" si="59"/>
        <v>web</v>
      </c>
    </row>
    <row r="623" spans="1:22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5">
        <f t="shared" si="54"/>
        <v>42528.987696759257</v>
      </c>
      <c r="L623" s="15">
        <f t="shared" si="55"/>
        <v>42558.987696759257</v>
      </c>
      <c r="M623" s="13" t="str">
        <f t="shared" si="56"/>
        <v>Jun</v>
      </c>
      <c r="N623" s="11">
        <f t="shared" si="57"/>
        <v>2016</v>
      </c>
      <c r="O623" t="b">
        <v>0</v>
      </c>
      <c r="P623">
        <v>3</v>
      </c>
      <c r="Q623" t="b">
        <v>0</v>
      </c>
      <c r="R623" t="s">
        <v>8272</v>
      </c>
      <c r="S623" s="7">
        <f>E623/D623</f>
        <v>1.044E-2</v>
      </c>
      <c r="T623" s="8">
        <f>E623/P623</f>
        <v>87</v>
      </c>
      <c r="U623" t="str">
        <f t="shared" si="58"/>
        <v>technology</v>
      </c>
      <c r="V623" t="str">
        <f t="shared" si="59"/>
        <v>web</v>
      </c>
    </row>
    <row r="624" spans="1:22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5">
        <f t="shared" si="54"/>
        <v>42532.774745370371</v>
      </c>
      <c r="L624" s="15">
        <f t="shared" si="55"/>
        <v>42552.774745370371</v>
      </c>
      <c r="M624" s="13" t="str">
        <f t="shared" si="56"/>
        <v>Jun</v>
      </c>
      <c r="N624" s="11">
        <f t="shared" si="57"/>
        <v>2016</v>
      </c>
      <c r="O624" t="b">
        <v>0</v>
      </c>
      <c r="P624">
        <v>9</v>
      </c>
      <c r="Q624" t="b">
        <v>0</v>
      </c>
      <c r="R624" t="s">
        <v>8272</v>
      </c>
      <c r="S624" s="7">
        <f>E624/D624</f>
        <v>5.6833333333333333E-2</v>
      </c>
      <c r="T624" s="8">
        <f>E624/P624</f>
        <v>37.888888888888886</v>
      </c>
      <c r="U624" t="str">
        <f t="shared" si="58"/>
        <v>technology</v>
      </c>
      <c r="V624" t="str">
        <f t="shared" si="59"/>
        <v>web</v>
      </c>
    </row>
    <row r="625" spans="1:22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5">
        <f t="shared" si="54"/>
        <v>42122.009224537032</v>
      </c>
      <c r="L625" s="15">
        <f t="shared" si="55"/>
        <v>42152.009224537032</v>
      </c>
      <c r="M625" s="13" t="str">
        <f t="shared" si="56"/>
        <v>Apr</v>
      </c>
      <c r="N625" s="11">
        <f t="shared" si="57"/>
        <v>2015</v>
      </c>
      <c r="O625" t="b">
        <v>0</v>
      </c>
      <c r="P625">
        <v>0</v>
      </c>
      <c r="Q625" t="b">
        <v>0</v>
      </c>
      <c r="R625" t="s">
        <v>8272</v>
      </c>
      <c r="S625" s="7">
        <f>E625/D625</f>
        <v>0</v>
      </c>
      <c r="T625" s="8" t="e">
        <f>E625/P625</f>
        <v>#DIV/0!</v>
      </c>
      <c r="U625" t="str">
        <f t="shared" si="58"/>
        <v>technology</v>
      </c>
      <c r="V625" t="str">
        <f t="shared" si="59"/>
        <v>web</v>
      </c>
    </row>
    <row r="626" spans="1:22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5">
        <f t="shared" si="54"/>
        <v>42108.988900462966</v>
      </c>
      <c r="L626" s="15">
        <f t="shared" si="55"/>
        <v>42138.988900462966</v>
      </c>
      <c r="M626" s="13" t="str">
        <f t="shared" si="56"/>
        <v>Apr</v>
      </c>
      <c r="N626" s="11">
        <f t="shared" si="57"/>
        <v>2015</v>
      </c>
      <c r="O626" t="b">
        <v>0</v>
      </c>
      <c r="P626">
        <v>0</v>
      </c>
      <c r="Q626" t="b">
        <v>0</v>
      </c>
      <c r="R626" t="s">
        <v>8272</v>
      </c>
      <c r="S626" s="7">
        <f>E626/D626</f>
        <v>0</v>
      </c>
      <c r="T626" s="8" t="e">
        <f>E626/P626</f>
        <v>#DIV/0!</v>
      </c>
      <c r="U626" t="str">
        <f t="shared" si="58"/>
        <v>technology</v>
      </c>
      <c r="V626" t="str">
        <f t="shared" si="59"/>
        <v>web</v>
      </c>
    </row>
    <row r="627" spans="1:22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5">
        <f t="shared" si="54"/>
        <v>42790.895567129628</v>
      </c>
      <c r="L627" s="15">
        <f t="shared" si="55"/>
        <v>42820.853900462964</v>
      </c>
      <c r="M627" s="13" t="str">
        <f t="shared" si="56"/>
        <v>Feb</v>
      </c>
      <c r="N627" s="11">
        <f t="shared" si="57"/>
        <v>2017</v>
      </c>
      <c r="O627" t="b">
        <v>0</v>
      </c>
      <c r="P627">
        <v>0</v>
      </c>
      <c r="Q627" t="b">
        <v>0</v>
      </c>
      <c r="R627" t="s">
        <v>8272</v>
      </c>
      <c r="S627" s="7">
        <f>E627/D627</f>
        <v>0</v>
      </c>
      <c r="T627" s="8" t="e">
        <f>E627/P627</f>
        <v>#DIV/0!</v>
      </c>
      <c r="U627" t="str">
        <f t="shared" si="58"/>
        <v>technology</v>
      </c>
      <c r="V627" t="str">
        <f t="shared" si="59"/>
        <v>web</v>
      </c>
    </row>
    <row r="628" spans="1:22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5">
        <f t="shared" si="54"/>
        <v>42198.559479166666</v>
      </c>
      <c r="L628" s="15">
        <f t="shared" si="55"/>
        <v>42231.556944444441</v>
      </c>
      <c r="M628" s="13" t="str">
        <f t="shared" si="56"/>
        <v>Jul</v>
      </c>
      <c r="N628" s="11">
        <f t="shared" si="57"/>
        <v>2015</v>
      </c>
      <c r="O628" t="b">
        <v>0</v>
      </c>
      <c r="P628">
        <v>39</v>
      </c>
      <c r="Q628" t="b">
        <v>0</v>
      </c>
      <c r="R628" t="s">
        <v>8272</v>
      </c>
      <c r="S628" s="7">
        <f>E628/D628</f>
        <v>0.17380000000000001</v>
      </c>
      <c r="T628" s="8">
        <f>E628/P628</f>
        <v>111.41025641025641</v>
      </c>
      <c r="U628" t="str">
        <f t="shared" si="58"/>
        <v>technology</v>
      </c>
      <c r="V628" t="str">
        <f t="shared" si="59"/>
        <v>web</v>
      </c>
    </row>
    <row r="629" spans="1:22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5">
        <f t="shared" si="54"/>
        <v>42384.306840277779</v>
      </c>
      <c r="L629" s="15">
        <f t="shared" si="55"/>
        <v>42443.958333333328</v>
      </c>
      <c r="M629" s="13" t="str">
        <f t="shared" si="56"/>
        <v>Jan</v>
      </c>
      <c r="N629" s="11">
        <f t="shared" si="57"/>
        <v>2016</v>
      </c>
      <c r="O629" t="b">
        <v>0</v>
      </c>
      <c r="P629">
        <v>1</v>
      </c>
      <c r="Q629" t="b">
        <v>0</v>
      </c>
      <c r="R629" t="s">
        <v>8272</v>
      </c>
      <c r="S629" s="7">
        <f>E629/D629</f>
        <v>2.0000000000000001E-4</v>
      </c>
      <c r="T629" s="8">
        <f>E629/P629</f>
        <v>90</v>
      </c>
      <c r="U629" t="str">
        <f t="shared" si="58"/>
        <v>technology</v>
      </c>
      <c r="V629" t="str">
        <f t="shared" si="59"/>
        <v>web</v>
      </c>
    </row>
    <row r="630" spans="1:22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5">
        <f t="shared" si="54"/>
        <v>41803.692789351851</v>
      </c>
      <c r="L630" s="15">
        <f t="shared" si="55"/>
        <v>41833.692789351851</v>
      </c>
      <c r="M630" s="13" t="str">
        <f t="shared" si="56"/>
        <v>Jun</v>
      </c>
      <c r="N630" s="11">
        <f t="shared" si="57"/>
        <v>2014</v>
      </c>
      <c r="O630" t="b">
        <v>0</v>
      </c>
      <c r="P630">
        <v>0</v>
      </c>
      <c r="Q630" t="b">
        <v>0</v>
      </c>
      <c r="R630" t="s">
        <v>8272</v>
      </c>
      <c r="S630" s="7">
        <f>E630/D630</f>
        <v>0</v>
      </c>
      <c r="T630" s="8" t="e">
        <f>E630/P630</f>
        <v>#DIV/0!</v>
      </c>
      <c r="U630" t="str">
        <f t="shared" si="58"/>
        <v>technology</v>
      </c>
      <c r="V630" t="str">
        <f t="shared" si="59"/>
        <v>web</v>
      </c>
    </row>
    <row r="631" spans="1:22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5">
        <f t="shared" si="54"/>
        <v>42474.637824074074</v>
      </c>
      <c r="L631" s="15">
        <f t="shared" si="55"/>
        <v>42504.637824074074</v>
      </c>
      <c r="M631" s="13" t="str">
        <f t="shared" si="56"/>
        <v>Apr</v>
      </c>
      <c r="N631" s="11">
        <f t="shared" si="57"/>
        <v>2016</v>
      </c>
      <c r="O631" t="b">
        <v>0</v>
      </c>
      <c r="P631">
        <v>3</v>
      </c>
      <c r="Q631" t="b">
        <v>0</v>
      </c>
      <c r="R631" t="s">
        <v>8272</v>
      </c>
      <c r="S631" s="7">
        <f>E631/D631</f>
        <v>1.75E-3</v>
      </c>
      <c r="T631" s="8">
        <f>E631/P631</f>
        <v>116.66666666666667</v>
      </c>
      <c r="U631" t="str">
        <f t="shared" si="58"/>
        <v>technology</v>
      </c>
      <c r="V631" t="str">
        <f t="shared" si="59"/>
        <v>web</v>
      </c>
    </row>
    <row r="632" spans="1:22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5">
        <f t="shared" si="54"/>
        <v>42223.619456018518</v>
      </c>
      <c r="L632" s="15">
        <f t="shared" si="55"/>
        <v>42253.215277777781</v>
      </c>
      <c r="M632" s="13" t="str">
        <f t="shared" si="56"/>
        <v>Aug</v>
      </c>
      <c r="N632" s="11">
        <f t="shared" si="57"/>
        <v>2015</v>
      </c>
      <c r="O632" t="b">
        <v>0</v>
      </c>
      <c r="P632">
        <v>1</v>
      </c>
      <c r="Q632" t="b">
        <v>0</v>
      </c>
      <c r="R632" t="s">
        <v>8272</v>
      </c>
      <c r="S632" s="7">
        <f>E632/D632</f>
        <v>8.3340278356529708E-4</v>
      </c>
      <c r="T632" s="8">
        <f>E632/P632</f>
        <v>10</v>
      </c>
      <c r="U632" t="str">
        <f t="shared" si="58"/>
        <v>technology</v>
      </c>
      <c r="V632" t="str">
        <f t="shared" si="59"/>
        <v>web</v>
      </c>
    </row>
    <row r="633" spans="1:22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5">
        <f t="shared" si="54"/>
        <v>42489.772326388891</v>
      </c>
      <c r="L633" s="15">
        <f t="shared" si="55"/>
        <v>42518.772326388891</v>
      </c>
      <c r="M633" s="13" t="str">
        <f t="shared" si="56"/>
        <v>Apr</v>
      </c>
      <c r="N633" s="11">
        <f t="shared" si="57"/>
        <v>2016</v>
      </c>
      <c r="O633" t="b">
        <v>0</v>
      </c>
      <c r="P633">
        <v>9</v>
      </c>
      <c r="Q633" t="b">
        <v>0</v>
      </c>
      <c r="R633" t="s">
        <v>8272</v>
      </c>
      <c r="S633" s="7">
        <f>E633/D633</f>
        <v>1.38E-2</v>
      </c>
      <c r="T633" s="8">
        <f>E633/P633</f>
        <v>76.666666666666671</v>
      </c>
      <c r="U633" t="str">
        <f t="shared" si="58"/>
        <v>technology</v>
      </c>
      <c r="V633" t="str">
        <f t="shared" si="59"/>
        <v>web</v>
      </c>
    </row>
    <row r="634" spans="1:22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5">
        <f t="shared" si="54"/>
        <v>42303.659317129626</v>
      </c>
      <c r="L634" s="15">
        <f t="shared" si="55"/>
        <v>42333.700983796298</v>
      </c>
      <c r="M634" s="13" t="str">
        <f t="shared" si="56"/>
        <v>Oct</v>
      </c>
      <c r="N634" s="11">
        <f t="shared" si="57"/>
        <v>2015</v>
      </c>
      <c r="O634" t="b">
        <v>0</v>
      </c>
      <c r="P634">
        <v>0</v>
      </c>
      <c r="Q634" t="b">
        <v>0</v>
      </c>
      <c r="R634" t="s">
        <v>8272</v>
      </c>
      <c r="S634" s="7">
        <f>E634/D634</f>
        <v>0</v>
      </c>
      <c r="T634" s="8" t="e">
        <f>E634/P634</f>
        <v>#DIV/0!</v>
      </c>
      <c r="U634" t="str">
        <f t="shared" si="58"/>
        <v>technology</v>
      </c>
      <c r="V634" t="str">
        <f t="shared" si="59"/>
        <v>web</v>
      </c>
    </row>
    <row r="635" spans="1:22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5">
        <f t="shared" si="54"/>
        <v>42507.29932870371</v>
      </c>
      <c r="L635" s="15">
        <f t="shared" si="55"/>
        <v>42538.958333333328</v>
      </c>
      <c r="M635" s="13" t="str">
        <f t="shared" si="56"/>
        <v>May</v>
      </c>
      <c r="N635" s="11">
        <f t="shared" si="57"/>
        <v>2016</v>
      </c>
      <c r="O635" t="b">
        <v>0</v>
      </c>
      <c r="P635">
        <v>25</v>
      </c>
      <c r="Q635" t="b">
        <v>0</v>
      </c>
      <c r="R635" t="s">
        <v>8272</v>
      </c>
      <c r="S635" s="7">
        <f>E635/D635</f>
        <v>0.1245</v>
      </c>
      <c r="T635" s="8">
        <f>E635/P635</f>
        <v>49.8</v>
      </c>
      <c r="U635" t="str">
        <f t="shared" si="58"/>
        <v>technology</v>
      </c>
      <c r="V635" t="str">
        <f t="shared" si="59"/>
        <v>web</v>
      </c>
    </row>
    <row r="636" spans="1:22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5">
        <f t="shared" si="54"/>
        <v>42031.928576388891</v>
      </c>
      <c r="L636" s="15">
        <f t="shared" si="55"/>
        <v>42061.928576388891</v>
      </c>
      <c r="M636" s="13" t="str">
        <f t="shared" si="56"/>
        <v>Jan</v>
      </c>
      <c r="N636" s="11">
        <f t="shared" si="57"/>
        <v>2015</v>
      </c>
      <c r="O636" t="b">
        <v>0</v>
      </c>
      <c r="P636">
        <v>1</v>
      </c>
      <c r="Q636" t="b">
        <v>0</v>
      </c>
      <c r="R636" t="s">
        <v>8272</v>
      </c>
      <c r="S636" s="7">
        <f>E636/D636</f>
        <v>2.0000000000000001E-4</v>
      </c>
      <c r="T636" s="8">
        <f>E636/P636</f>
        <v>1</v>
      </c>
      <c r="U636" t="str">
        <f t="shared" si="58"/>
        <v>technology</v>
      </c>
      <c r="V636" t="str">
        <f t="shared" si="59"/>
        <v>web</v>
      </c>
    </row>
    <row r="637" spans="1:22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5">
        <f t="shared" si="54"/>
        <v>42076.092152777783</v>
      </c>
      <c r="L637" s="15">
        <f t="shared" si="55"/>
        <v>42106.092152777783</v>
      </c>
      <c r="M637" s="13" t="str">
        <f t="shared" si="56"/>
        <v>Mar</v>
      </c>
      <c r="N637" s="11">
        <f t="shared" si="57"/>
        <v>2015</v>
      </c>
      <c r="O637" t="b">
        <v>0</v>
      </c>
      <c r="P637">
        <v>1</v>
      </c>
      <c r="Q637" t="b">
        <v>0</v>
      </c>
      <c r="R637" t="s">
        <v>8272</v>
      </c>
      <c r="S637" s="7">
        <f>E637/D637</f>
        <v>8.0000000000000007E-5</v>
      </c>
      <c r="T637" s="8">
        <f>E637/P637</f>
        <v>2</v>
      </c>
      <c r="U637" t="str">
        <f t="shared" si="58"/>
        <v>technology</v>
      </c>
      <c r="V637" t="str">
        <f t="shared" si="59"/>
        <v>web</v>
      </c>
    </row>
    <row r="638" spans="1:22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5">
        <f t="shared" si="54"/>
        <v>42131.455439814818</v>
      </c>
      <c r="L638" s="15">
        <f t="shared" si="55"/>
        <v>42161.44930555555</v>
      </c>
      <c r="M638" s="13" t="str">
        <f t="shared" si="56"/>
        <v>May</v>
      </c>
      <c r="N638" s="11">
        <f t="shared" si="57"/>
        <v>2015</v>
      </c>
      <c r="O638" t="b">
        <v>0</v>
      </c>
      <c r="P638">
        <v>1</v>
      </c>
      <c r="Q638" t="b">
        <v>0</v>
      </c>
      <c r="R638" t="s">
        <v>8272</v>
      </c>
      <c r="S638" s="7">
        <f>E638/D638</f>
        <v>2E-3</v>
      </c>
      <c r="T638" s="8">
        <f>E638/P638</f>
        <v>4</v>
      </c>
      <c r="U638" t="str">
        <f t="shared" si="58"/>
        <v>technology</v>
      </c>
      <c r="V638" t="str">
        <f t="shared" si="59"/>
        <v>web</v>
      </c>
    </row>
    <row r="639" spans="1:22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5">
        <f t="shared" si="54"/>
        <v>42762.962013888886</v>
      </c>
      <c r="L639" s="15">
        <f t="shared" si="55"/>
        <v>42791.961111111115</v>
      </c>
      <c r="M639" s="13" t="str">
        <f t="shared" si="56"/>
        <v>Jan</v>
      </c>
      <c r="N639" s="11">
        <f t="shared" si="57"/>
        <v>2017</v>
      </c>
      <c r="O639" t="b">
        <v>0</v>
      </c>
      <c r="P639">
        <v>0</v>
      </c>
      <c r="Q639" t="b">
        <v>0</v>
      </c>
      <c r="R639" t="s">
        <v>8272</v>
      </c>
      <c r="S639" s="7">
        <f>E639/D639</f>
        <v>0</v>
      </c>
      <c r="T639" s="8" t="e">
        <f>E639/P639</f>
        <v>#DIV/0!</v>
      </c>
      <c r="U639" t="str">
        <f t="shared" si="58"/>
        <v>technology</v>
      </c>
      <c r="V639" t="str">
        <f t="shared" si="59"/>
        <v>web</v>
      </c>
    </row>
    <row r="640" spans="1:2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5">
        <f t="shared" si="54"/>
        <v>42759.593310185184</v>
      </c>
      <c r="L640" s="15">
        <f t="shared" si="55"/>
        <v>42819.55164351852</v>
      </c>
      <c r="M640" s="13" t="str">
        <f t="shared" si="56"/>
        <v>Jan</v>
      </c>
      <c r="N640" s="11">
        <f t="shared" si="57"/>
        <v>2017</v>
      </c>
      <c r="O640" t="b">
        <v>0</v>
      </c>
      <c r="P640">
        <v>6</v>
      </c>
      <c r="Q640" t="b">
        <v>0</v>
      </c>
      <c r="R640" t="s">
        <v>8272</v>
      </c>
      <c r="S640" s="7">
        <f>E640/D640</f>
        <v>9.0000000000000006E-5</v>
      </c>
      <c r="T640" s="8">
        <f>E640/P640</f>
        <v>3</v>
      </c>
      <c r="U640" t="str">
        <f t="shared" si="58"/>
        <v>technology</v>
      </c>
      <c r="V640" t="str">
        <f t="shared" si="59"/>
        <v>web</v>
      </c>
    </row>
    <row r="641" spans="1:22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5">
        <f t="shared" si="54"/>
        <v>41865.583275462966</v>
      </c>
      <c r="L641" s="15">
        <f t="shared" si="55"/>
        <v>41925.583275462966</v>
      </c>
      <c r="M641" s="13" t="str">
        <f t="shared" si="56"/>
        <v>Aug</v>
      </c>
      <c r="N641" s="11">
        <f t="shared" si="57"/>
        <v>2014</v>
      </c>
      <c r="O641" t="b">
        <v>0</v>
      </c>
      <c r="P641">
        <v>1</v>
      </c>
      <c r="Q641" t="b">
        <v>0</v>
      </c>
      <c r="R641" t="s">
        <v>8272</v>
      </c>
      <c r="S641" s="7">
        <f>E641/D641</f>
        <v>9.9999999999999995E-7</v>
      </c>
      <c r="T641" s="8">
        <f>E641/P641</f>
        <v>1</v>
      </c>
      <c r="U641" t="str">
        <f t="shared" si="58"/>
        <v>technology</v>
      </c>
      <c r="V641" t="str">
        <f t="shared" si="59"/>
        <v>web</v>
      </c>
    </row>
    <row r="642" spans="1:22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5">
        <f t="shared" si="54"/>
        <v>42683.420312500006</v>
      </c>
      <c r="L642" s="15">
        <f t="shared" si="55"/>
        <v>42698.958333333328</v>
      </c>
      <c r="M642" s="13" t="str">
        <f t="shared" si="56"/>
        <v>Nov</v>
      </c>
      <c r="N642" s="11">
        <f t="shared" si="57"/>
        <v>2016</v>
      </c>
      <c r="O642" t="b">
        <v>0</v>
      </c>
      <c r="P642">
        <v>2</v>
      </c>
      <c r="Q642" t="b">
        <v>1</v>
      </c>
      <c r="R642" t="s">
        <v>8273</v>
      </c>
      <c r="S642" s="7">
        <f>E642/D642</f>
        <v>1.4428571428571428</v>
      </c>
      <c r="T642" s="8">
        <f>E642/P642</f>
        <v>50.5</v>
      </c>
      <c r="U642" t="str">
        <f t="shared" si="58"/>
        <v>technology</v>
      </c>
      <c r="V642" t="str">
        <f t="shared" si="59"/>
        <v>wearables</v>
      </c>
    </row>
    <row r="643" spans="1:22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5">
        <f t="shared" ref="K643:K706" si="60">(((J643/60)/60)/24+DATE(1970,1,1))</f>
        <v>42199.57</v>
      </c>
      <c r="L643" s="15">
        <f t="shared" ref="L643:L706" si="61">(((I643/60)/60)/24+DATE(1970,1,1))</f>
        <v>42229.57</v>
      </c>
      <c r="M643" s="13" t="str">
        <f t="shared" ref="M643:M706" si="62">TEXT(K643,"mmm")</f>
        <v>Jul</v>
      </c>
      <c r="N643" s="11">
        <f t="shared" ref="N643:N706" si="63">YEAR(K643)</f>
        <v>2015</v>
      </c>
      <c r="O643" t="b">
        <v>0</v>
      </c>
      <c r="P643">
        <v>315</v>
      </c>
      <c r="Q643" t="b">
        <v>1</v>
      </c>
      <c r="R643" t="s">
        <v>8273</v>
      </c>
      <c r="S643" s="7">
        <f>E643/D643</f>
        <v>1.1916249999999999</v>
      </c>
      <c r="T643" s="8">
        <f>E643/P643</f>
        <v>151.31746031746033</v>
      </c>
      <c r="U643" t="str">
        <f t="shared" ref="U643:U706" si="64">LEFT(R643,(FIND("/",R643,1)-1))</f>
        <v>technology</v>
      </c>
      <c r="V643" t="str">
        <f t="shared" ref="V643:V706" si="65">MID(R643,FIND("/",R643)+1,256)</f>
        <v>wearables</v>
      </c>
    </row>
    <row r="644" spans="1:22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5">
        <f t="shared" si="60"/>
        <v>42199.651319444441</v>
      </c>
      <c r="L644" s="15">
        <f t="shared" si="61"/>
        <v>42235.651319444441</v>
      </c>
      <c r="M644" s="13" t="str">
        <f t="shared" si="62"/>
        <v>Jul</v>
      </c>
      <c r="N644" s="11">
        <f t="shared" si="63"/>
        <v>2015</v>
      </c>
      <c r="O644" t="b">
        <v>0</v>
      </c>
      <c r="P644">
        <v>2174</v>
      </c>
      <c r="Q644" t="b">
        <v>1</v>
      </c>
      <c r="R644" t="s">
        <v>8273</v>
      </c>
      <c r="S644" s="7">
        <f>E644/D644</f>
        <v>14.604850000000001</v>
      </c>
      <c r="T644" s="8">
        <f>E644/P644</f>
        <v>134.3592456301748</v>
      </c>
      <c r="U644" t="str">
        <f t="shared" si="64"/>
        <v>technology</v>
      </c>
      <c r="V644" t="str">
        <f t="shared" si="65"/>
        <v>wearables</v>
      </c>
    </row>
    <row r="645" spans="1:22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5">
        <f t="shared" si="60"/>
        <v>42100.642071759255</v>
      </c>
      <c r="L645" s="15">
        <f t="shared" si="61"/>
        <v>42155.642071759255</v>
      </c>
      <c r="M645" s="13" t="str">
        <f t="shared" si="62"/>
        <v>Apr</v>
      </c>
      <c r="N645" s="11">
        <f t="shared" si="63"/>
        <v>2015</v>
      </c>
      <c r="O645" t="b">
        <v>0</v>
      </c>
      <c r="P645">
        <v>152</v>
      </c>
      <c r="Q645" t="b">
        <v>1</v>
      </c>
      <c r="R645" t="s">
        <v>8273</v>
      </c>
      <c r="S645" s="7">
        <f>E645/D645</f>
        <v>1.0580799999999999</v>
      </c>
      <c r="T645" s="8">
        <f>E645/P645</f>
        <v>174.02631578947367</v>
      </c>
      <c r="U645" t="str">
        <f t="shared" si="64"/>
        <v>technology</v>
      </c>
      <c r="V645" t="str">
        <f t="shared" si="65"/>
        <v>wearables</v>
      </c>
    </row>
    <row r="646" spans="1:22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5">
        <f t="shared" si="60"/>
        <v>41898.665960648148</v>
      </c>
      <c r="L646" s="15">
        <f t="shared" si="61"/>
        <v>41941.041666666664</v>
      </c>
      <c r="M646" s="13" t="str">
        <f t="shared" si="62"/>
        <v>Sep</v>
      </c>
      <c r="N646" s="11">
        <f t="shared" si="63"/>
        <v>2014</v>
      </c>
      <c r="O646" t="b">
        <v>0</v>
      </c>
      <c r="P646">
        <v>1021</v>
      </c>
      <c r="Q646" t="b">
        <v>1</v>
      </c>
      <c r="R646" t="s">
        <v>8273</v>
      </c>
      <c r="S646" s="7">
        <f>E646/D646</f>
        <v>3.0011791999999997</v>
      </c>
      <c r="T646" s="8">
        <f>E646/P646</f>
        <v>73.486268364348675</v>
      </c>
      <c r="U646" t="str">
        <f t="shared" si="64"/>
        <v>technology</v>
      </c>
      <c r="V646" t="str">
        <f t="shared" si="65"/>
        <v>wearables</v>
      </c>
    </row>
    <row r="647" spans="1:22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5">
        <f t="shared" si="60"/>
        <v>42564.026319444441</v>
      </c>
      <c r="L647" s="15">
        <f t="shared" si="61"/>
        <v>42594.026319444441</v>
      </c>
      <c r="M647" s="13" t="str">
        <f t="shared" si="62"/>
        <v>Jul</v>
      </c>
      <c r="N647" s="11">
        <f t="shared" si="63"/>
        <v>2016</v>
      </c>
      <c r="O647" t="b">
        <v>0</v>
      </c>
      <c r="P647">
        <v>237</v>
      </c>
      <c r="Q647" t="b">
        <v>1</v>
      </c>
      <c r="R647" t="s">
        <v>8273</v>
      </c>
      <c r="S647" s="7">
        <f>E647/D647</f>
        <v>2.7869999999999999</v>
      </c>
      <c r="T647" s="8">
        <f>E647/P647</f>
        <v>23.518987341772153</v>
      </c>
      <c r="U647" t="str">
        <f t="shared" si="64"/>
        <v>technology</v>
      </c>
      <c r="V647" t="str">
        <f t="shared" si="65"/>
        <v>wearables</v>
      </c>
    </row>
    <row r="648" spans="1:22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5">
        <f t="shared" si="60"/>
        <v>41832.852627314816</v>
      </c>
      <c r="L648" s="15">
        <f t="shared" si="61"/>
        <v>41862.852627314816</v>
      </c>
      <c r="M648" s="13" t="str">
        <f t="shared" si="62"/>
        <v>Jul</v>
      </c>
      <c r="N648" s="11">
        <f t="shared" si="63"/>
        <v>2014</v>
      </c>
      <c r="O648" t="b">
        <v>0</v>
      </c>
      <c r="P648">
        <v>27</v>
      </c>
      <c r="Q648" t="b">
        <v>1</v>
      </c>
      <c r="R648" t="s">
        <v>8273</v>
      </c>
      <c r="S648" s="7">
        <f>E648/D648</f>
        <v>1.3187625000000001</v>
      </c>
      <c r="T648" s="8">
        <f>E648/P648</f>
        <v>39.074444444444445</v>
      </c>
      <c r="U648" t="str">
        <f t="shared" si="64"/>
        <v>technology</v>
      </c>
      <c r="V648" t="str">
        <f t="shared" si="65"/>
        <v>wearables</v>
      </c>
    </row>
    <row r="649" spans="1:22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5">
        <f t="shared" si="60"/>
        <v>42416.767928240741</v>
      </c>
      <c r="L649" s="15">
        <f t="shared" si="61"/>
        <v>42446.726261574076</v>
      </c>
      <c r="M649" s="13" t="str">
        <f t="shared" si="62"/>
        <v>Feb</v>
      </c>
      <c r="N649" s="11">
        <f t="shared" si="63"/>
        <v>2016</v>
      </c>
      <c r="O649" t="b">
        <v>0</v>
      </c>
      <c r="P649">
        <v>17</v>
      </c>
      <c r="Q649" t="b">
        <v>1</v>
      </c>
      <c r="R649" t="s">
        <v>8273</v>
      </c>
      <c r="S649" s="7">
        <f>E649/D649</f>
        <v>1.0705</v>
      </c>
      <c r="T649" s="8">
        <f>E649/P649</f>
        <v>125.94117647058823</v>
      </c>
      <c r="U649" t="str">
        <f t="shared" si="64"/>
        <v>technology</v>
      </c>
      <c r="V649" t="str">
        <f t="shared" si="65"/>
        <v>wearables</v>
      </c>
    </row>
    <row r="650" spans="1:22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5">
        <f t="shared" si="60"/>
        <v>41891.693379629629</v>
      </c>
      <c r="L650" s="15">
        <f t="shared" si="61"/>
        <v>41926.693379629629</v>
      </c>
      <c r="M650" s="13" t="str">
        <f t="shared" si="62"/>
        <v>Sep</v>
      </c>
      <c r="N650" s="11">
        <f t="shared" si="63"/>
        <v>2014</v>
      </c>
      <c r="O650" t="b">
        <v>0</v>
      </c>
      <c r="P650">
        <v>27</v>
      </c>
      <c r="Q650" t="b">
        <v>1</v>
      </c>
      <c r="R650" t="s">
        <v>8273</v>
      </c>
      <c r="S650" s="7">
        <f>E650/D650</f>
        <v>1.2682285714285715</v>
      </c>
      <c r="T650" s="8">
        <f>E650/P650</f>
        <v>1644</v>
      </c>
      <c r="U650" t="str">
        <f t="shared" si="64"/>
        <v>technology</v>
      </c>
      <c r="V650" t="str">
        <f t="shared" si="65"/>
        <v>wearables</v>
      </c>
    </row>
    <row r="651" spans="1:22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5">
        <f t="shared" si="60"/>
        <v>41877.912187499998</v>
      </c>
      <c r="L651" s="15">
        <f t="shared" si="61"/>
        <v>41898.912187499998</v>
      </c>
      <c r="M651" s="13" t="str">
        <f t="shared" si="62"/>
        <v>Aug</v>
      </c>
      <c r="N651" s="11">
        <f t="shared" si="63"/>
        <v>2014</v>
      </c>
      <c r="O651" t="b">
        <v>0</v>
      </c>
      <c r="P651">
        <v>82</v>
      </c>
      <c r="Q651" t="b">
        <v>1</v>
      </c>
      <c r="R651" t="s">
        <v>8273</v>
      </c>
      <c r="S651" s="7">
        <f>E651/D651</f>
        <v>1.3996</v>
      </c>
      <c r="T651" s="8">
        <f>E651/P651</f>
        <v>42.670731707317074</v>
      </c>
      <c r="U651" t="str">
        <f t="shared" si="64"/>
        <v>technology</v>
      </c>
      <c r="V651" t="str">
        <f t="shared" si="65"/>
        <v>wearables</v>
      </c>
    </row>
    <row r="652" spans="1:22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5">
        <f t="shared" si="60"/>
        <v>41932.036851851852</v>
      </c>
      <c r="L652" s="15">
        <f t="shared" si="61"/>
        <v>41992.078518518523</v>
      </c>
      <c r="M652" s="13" t="str">
        <f t="shared" si="62"/>
        <v>Oct</v>
      </c>
      <c r="N652" s="11">
        <f t="shared" si="63"/>
        <v>2014</v>
      </c>
      <c r="O652" t="b">
        <v>0</v>
      </c>
      <c r="P652">
        <v>48</v>
      </c>
      <c r="Q652" t="b">
        <v>1</v>
      </c>
      <c r="R652" t="s">
        <v>8273</v>
      </c>
      <c r="S652" s="7">
        <f>E652/D652</f>
        <v>1.1240000000000001</v>
      </c>
      <c r="T652" s="8">
        <f>E652/P652</f>
        <v>35.125</v>
      </c>
      <c r="U652" t="str">
        <f t="shared" si="64"/>
        <v>technology</v>
      </c>
      <c r="V652" t="str">
        <f t="shared" si="65"/>
        <v>wearables</v>
      </c>
    </row>
    <row r="653" spans="1:22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5">
        <f t="shared" si="60"/>
        <v>41956.017488425925</v>
      </c>
      <c r="L653" s="15">
        <f t="shared" si="61"/>
        <v>41986.017488425925</v>
      </c>
      <c r="M653" s="13" t="str">
        <f t="shared" si="62"/>
        <v>Nov</v>
      </c>
      <c r="N653" s="11">
        <f t="shared" si="63"/>
        <v>2014</v>
      </c>
      <c r="O653" t="b">
        <v>0</v>
      </c>
      <c r="P653">
        <v>105</v>
      </c>
      <c r="Q653" t="b">
        <v>1</v>
      </c>
      <c r="R653" t="s">
        <v>8273</v>
      </c>
      <c r="S653" s="7">
        <f>E653/D653</f>
        <v>1.00528</v>
      </c>
      <c r="T653" s="8">
        <f>E653/P653</f>
        <v>239.35238095238094</v>
      </c>
      <c r="U653" t="str">
        <f t="shared" si="64"/>
        <v>technology</v>
      </c>
      <c r="V653" t="str">
        <f t="shared" si="65"/>
        <v>wearables</v>
      </c>
    </row>
    <row r="654" spans="1:22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5">
        <f t="shared" si="60"/>
        <v>42675.690393518518</v>
      </c>
      <c r="L654" s="15">
        <f t="shared" si="61"/>
        <v>42705.732060185182</v>
      </c>
      <c r="M654" s="13" t="str">
        <f t="shared" si="62"/>
        <v>Nov</v>
      </c>
      <c r="N654" s="11">
        <f t="shared" si="63"/>
        <v>2016</v>
      </c>
      <c r="O654" t="b">
        <v>0</v>
      </c>
      <c r="P654">
        <v>28</v>
      </c>
      <c r="Q654" t="b">
        <v>1</v>
      </c>
      <c r="R654" t="s">
        <v>8273</v>
      </c>
      <c r="S654" s="7">
        <f>E654/D654</f>
        <v>1.0046666666666666</v>
      </c>
      <c r="T654" s="8">
        <f>E654/P654</f>
        <v>107.64285714285714</v>
      </c>
      <c r="U654" t="str">
        <f t="shared" si="64"/>
        <v>technology</v>
      </c>
      <c r="V654" t="str">
        <f t="shared" si="65"/>
        <v>wearables</v>
      </c>
    </row>
    <row r="655" spans="1:22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5">
        <f t="shared" si="60"/>
        <v>42199.618518518517</v>
      </c>
      <c r="L655" s="15">
        <f t="shared" si="61"/>
        <v>42236.618518518517</v>
      </c>
      <c r="M655" s="13" t="str">
        <f t="shared" si="62"/>
        <v>Jul</v>
      </c>
      <c r="N655" s="11">
        <f t="shared" si="63"/>
        <v>2015</v>
      </c>
      <c r="O655" t="b">
        <v>0</v>
      </c>
      <c r="P655">
        <v>1107</v>
      </c>
      <c r="Q655" t="b">
        <v>1</v>
      </c>
      <c r="R655" t="s">
        <v>8273</v>
      </c>
      <c r="S655" s="7">
        <f>E655/D655</f>
        <v>1.4144600000000001</v>
      </c>
      <c r="T655" s="8">
        <f>E655/P655</f>
        <v>95.830623306233065</v>
      </c>
      <c r="U655" t="str">
        <f t="shared" si="64"/>
        <v>technology</v>
      </c>
      <c r="V655" t="str">
        <f t="shared" si="65"/>
        <v>wearables</v>
      </c>
    </row>
    <row r="656" spans="1:22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5">
        <f t="shared" si="60"/>
        <v>42163.957326388889</v>
      </c>
      <c r="L656" s="15">
        <f t="shared" si="61"/>
        <v>42193.957326388889</v>
      </c>
      <c r="M656" s="13" t="str">
        <f t="shared" si="62"/>
        <v>Jun</v>
      </c>
      <c r="N656" s="11">
        <f t="shared" si="63"/>
        <v>2015</v>
      </c>
      <c r="O656" t="b">
        <v>0</v>
      </c>
      <c r="P656">
        <v>1013</v>
      </c>
      <c r="Q656" t="b">
        <v>1</v>
      </c>
      <c r="R656" t="s">
        <v>8273</v>
      </c>
      <c r="S656" s="7">
        <f>E656/D656</f>
        <v>2.6729166666666666</v>
      </c>
      <c r="T656" s="8">
        <f>E656/P656</f>
        <v>31.663376110562684</v>
      </c>
      <c r="U656" t="str">
        <f t="shared" si="64"/>
        <v>technology</v>
      </c>
      <c r="V656" t="str">
        <f t="shared" si="65"/>
        <v>wearables</v>
      </c>
    </row>
    <row r="657" spans="1:22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5">
        <f t="shared" si="60"/>
        <v>42045.957314814819</v>
      </c>
      <c r="L657" s="15">
        <f t="shared" si="61"/>
        <v>42075.915648148148</v>
      </c>
      <c r="M657" s="13" t="str">
        <f t="shared" si="62"/>
        <v>Feb</v>
      </c>
      <c r="N657" s="11">
        <f t="shared" si="63"/>
        <v>2015</v>
      </c>
      <c r="O657" t="b">
        <v>0</v>
      </c>
      <c r="P657">
        <v>274</v>
      </c>
      <c r="Q657" t="b">
        <v>1</v>
      </c>
      <c r="R657" t="s">
        <v>8273</v>
      </c>
      <c r="S657" s="7">
        <f>E657/D657</f>
        <v>1.4688749999999999</v>
      </c>
      <c r="T657" s="8">
        <f>E657/P657</f>
        <v>42.886861313868614</v>
      </c>
      <c r="U657" t="str">
        <f t="shared" si="64"/>
        <v>technology</v>
      </c>
      <c r="V657" t="str">
        <f t="shared" si="65"/>
        <v>wearables</v>
      </c>
    </row>
    <row r="658" spans="1:22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5">
        <f t="shared" si="60"/>
        <v>42417.804618055554</v>
      </c>
      <c r="L658" s="15">
        <f t="shared" si="61"/>
        <v>42477.762951388882</v>
      </c>
      <c r="M658" s="13" t="str">
        <f t="shared" si="62"/>
        <v>Feb</v>
      </c>
      <c r="N658" s="11">
        <f t="shared" si="63"/>
        <v>2016</v>
      </c>
      <c r="O658" t="b">
        <v>0</v>
      </c>
      <c r="P658">
        <v>87</v>
      </c>
      <c r="Q658" t="b">
        <v>1</v>
      </c>
      <c r="R658" t="s">
        <v>8273</v>
      </c>
      <c r="S658" s="7">
        <f>E658/D658</f>
        <v>2.1356000000000002</v>
      </c>
      <c r="T658" s="8">
        <f>E658/P658</f>
        <v>122.73563218390805</v>
      </c>
      <c r="U658" t="str">
        <f t="shared" si="64"/>
        <v>technology</v>
      </c>
      <c r="V658" t="str">
        <f t="shared" si="65"/>
        <v>wearables</v>
      </c>
    </row>
    <row r="659" spans="1:22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5">
        <f t="shared" si="60"/>
        <v>42331.84574074074</v>
      </c>
      <c r="L659" s="15">
        <f t="shared" si="61"/>
        <v>42361.84574074074</v>
      </c>
      <c r="M659" s="13" t="str">
        <f t="shared" si="62"/>
        <v>Nov</v>
      </c>
      <c r="N659" s="11">
        <f t="shared" si="63"/>
        <v>2015</v>
      </c>
      <c r="O659" t="b">
        <v>0</v>
      </c>
      <c r="P659">
        <v>99</v>
      </c>
      <c r="Q659" t="b">
        <v>1</v>
      </c>
      <c r="R659" t="s">
        <v>8273</v>
      </c>
      <c r="S659" s="7">
        <f>E659/D659</f>
        <v>1.2569999999999999</v>
      </c>
      <c r="T659" s="8">
        <f>E659/P659</f>
        <v>190.45454545454547</v>
      </c>
      <c r="U659" t="str">
        <f t="shared" si="64"/>
        <v>technology</v>
      </c>
      <c r="V659" t="str">
        <f t="shared" si="65"/>
        <v>wearables</v>
      </c>
    </row>
    <row r="660" spans="1:22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5">
        <f t="shared" si="60"/>
        <v>42179.160752314812</v>
      </c>
      <c r="L660" s="15">
        <f t="shared" si="61"/>
        <v>42211.75</v>
      </c>
      <c r="M660" s="13" t="str">
        <f t="shared" si="62"/>
        <v>Jun</v>
      </c>
      <c r="N660" s="11">
        <f t="shared" si="63"/>
        <v>2015</v>
      </c>
      <c r="O660" t="b">
        <v>0</v>
      </c>
      <c r="P660">
        <v>276</v>
      </c>
      <c r="Q660" t="b">
        <v>1</v>
      </c>
      <c r="R660" t="s">
        <v>8273</v>
      </c>
      <c r="S660" s="7">
        <f>E660/D660</f>
        <v>1.0446206037108834</v>
      </c>
      <c r="T660" s="8">
        <f>E660/P660</f>
        <v>109.33695652173913</v>
      </c>
      <c r="U660" t="str">
        <f t="shared" si="64"/>
        <v>technology</v>
      </c>
      <c r="V660" t="str">
        <f t="shared" si="65"/>
        <v>wearables</v>
      </c>
    </row>
    <row r="661" spans="1:2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5">
        <f t="shared" si="60"/>
        <v>42209.593692129631</v>
      </c>
      <c r="L661" s="15">
        <f t="shared" si="61"/>
        <v>42239.593692129631</v>
      </c>
      <c r="M661" s="13" t="str">
        <f t="shared" si="62"/>
        <v>Jul</v>
      </c>
      <c r="N661" s="11">
        <f t="shared" si="63"/>
        <v>2015</v>
      </c>
      <c r="O661" t="b">
        <v>0</v>
      </c>
      <c r="P661">
        <v>21</v>
      </c>
      <c r="Q661" t="b">
        <v>1</v>
      </c>
      <c r="R661" t="s">
        <v>8273</v>
      </c>
      <c r="S661" s="7">
        <f>E661/D661</f>
        <v>1.0056666666666667</v>
      </c>
      <c r="T661" s="8">
        <f>E661/P661</f>
        <v>143.66666666666666</v>
      </c>
      <c r="U661" t="str">
        <f t="shared" si="64"/>
        <v>technology</v>
      </c>
      <c r="V661" t="str">
        <f t="shared" si="65"/>
        <v>wearables</v>
      </c>
    </row>
    <row r="662" spans="1:22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5">
        <f t="shared" si="60"/>
        <v>41922.741655092592</v>
      </c>
      <c r="L662" s="15">
        <f t="shared" si="61"/>
        <v>41952.783321759263</v>
      </c>
      <c r="M662" s="13" t="str">
        <f t="shared" si="62"/>
        <v>Oct</v>
      </c>
      <c r="N662" s="11">
        <f t="shared" si="63"/>
        <v>2014</v>
      </c>
      <c r="O662" t="b">
        <v>0</v>
      </c>
      <c r="P662">
        <v>18</v>
      </c>
      <c r="Q662" t="b">
        <v>0</v>
      </c>
      <c r="R662" t="s">
        <v>8273</v>
      </c>
      <c r="S662" s="7">
        <f>E662/D662</f>
        <v>3.058E-2</v>
      </c>
      <c r="T662" s="8">
        <f>E662/P662</f>
        <v>84.944444444444443</v>
      </c>
      <c r="U662" t="str">
        <f t="shared" si="64"/>
        <v>technology</v>
      </c>
      <c r="V662" t="str">
        <f t="shared" si="65"/>
        <v>wearables</v>
      </c>
    </row>
    <row r="663" spans="1:22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5">
        <f t="shared" si="60"/>
        <v>42636.645358796297</v>
      </c>
      <c r="L663" s="15">
        <f t="shared" si="61"/>
        <v>42666.645358796297</v>
      </c>
      <c r="M663" s="13" t="str">
        <f t="shared" si="62"/>
        <v>Sep</v>
      </c>
      <c r="N663" s="11">
        <f t="shared" si="63"/>
        <v>2016</v>
      </c>
      <c r="O663" t="b">
        <v>0</v>
      </c>
      <c r="P663">
        <v>9</v>
      </c>
      <c r="Q663" t="b">
        <v>0</v>
      </c>
      <c r="R663" t="s">
        <v>8273</v>
      </c>
      <c r="S663" s="7">
        <f>E663/D663</f>
        <v>9.4999999999999998E-3</v>
      </c>
      <c r="T663" s="8">
        <f>E663/P663</f>
        <v>10.555555555555555</v>
      </c>
      <c r="U663" t="str">
        <f t="shared" si="64"/>
        <v>technology</v>
      </c>
      <c r="V663" t="str">
        <f t="shared" si="65"/>
        <v>wearables</v>
      </c>
    </row>
    <row r="664" spans="1:22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5">
        <f t="shared" si="60"/>
        <v>41990.438043981485</v>
      </c>
      <c r="L664" s="15">
        <f t="shared" si="61"/>
        <v>42020.438043981485</v>
      </c>
      <c r="M664" s="13" t="str">
        <f t="shared" si="62"/>
        <v>Dec</v>
      </c>
      <c r="N664" s="11">
        <f t="shared" si="63"/>
        <v>2014</v>
      </c>
      <c r="O664" t="b">
        <v>0</v>
      </c>
      <c r="P664">
        <v>4</v>
      </c>
      <c r="Q664" t="b">
        <v>0</v>
      </c>
      <c r="R664" t="s">
        <v>8273</v>
      </c>
      <c r="S664" s="7">
        <f>E664/D664</f>
        <v>4.0000000000000001E-3</v>
      </c>
      <c r="T664" s="8">
        <f>E664/P664</f>
        <v>39</v>
      </c>
      <c r="U664" t="str">
        <f t="shared" si="64"/>
        <v>technology</v>
      </c>
      <c r="V664" t="str">
        <f t="shared" si="65"/>
        <v>wearables</v>
      </c>
    </row>
    <row r="665" spans="1:22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5">
        <f t="shared" si="60"/>
        <v>42173.843240740738</v>
      </c>
      <c r="L665" s="15">
        <f t="shared" si="61"/>
        <v>42203.843240740738</v>
      </c>
      <c r="M665" s="13" t="str">
        <f t="shared" si="62"/>
        <v>Jun</v>
      </c>
      <c r="N665" s="11">
        <f t="shared" si="63"/>
        <v>2015</v>
      </c>
      <c r="O665" t="b">
        <v>0</v>
      </c>
      <c r="P665">
        <v>7</v>
      </c>
      <c r="Q665" t="b">
        <v>0</v>
      </c>
      <c r="R665" t="s">
        <v>8273</v>
      </c>
      <c r="S665" s="7">
        <f>E665/D665</f>
        <v>3.5000000000000001E-3</v>
      </c>
      <c r="T665" s="8">
        <f>E665/P665</f>
        <v>100</v>
      </c>
      <c r="U665" t="str">
        <f t="shared" si="64"/>
        <v>technology</v>
      </c>
      <c r="V665" t="str">
        <f t="shared" si="65"/>
        <v>wearables</v>
      </c>
    </row>
    <row r="666" spans="1:22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5">
        <f t="shared" si="60"/>
        <v>42077.666377314818</v>
      </c>
      <c r="L666" s="15">
        <f t="shared" si="61"/>
        <v>42107.666377314818</v>
      </c>
      <c r="M666" s="13" t="str">
        <f t="shared" si="62"/>
        <v>Mar</v>
      </c>
      <c r="N666" s="11">
        <f t="shared" si="63"/>
        <v>2015</v>
      </c>
      <c r="O666" t="b">
        <v>0</v>
      </c>
      <c r="P666">
        <v>29</v>
      </c>
      <c r="Q666" t="b">
        <v>0</v>
      </c>
      <c r="R666" t="s">
        <v>8273</v>
      </c>
      <c r="S666" s="7">
        <f>E666/D666</f>
        <v>7.5333333333333335E-2</v>
      </c>
      <c r="T666" s="8">
        <f>E666/P666</f>
        <v>31.172413793103448</v>
      </c>
      <c r="U666" t="str">
        <f t="shared" si="64"/>
        <v>technology</v>
      </c>
      <c r="V666" t="str">
        <f t="shared" si="65"/>
        <v>wearables</v>
      </c>
    </row>
    <row r="667" spans="1:22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5">
        <f t="shared" si="60"/>
        <v>42688.711354166662</v>
      </c>
      <c r="L667" s="15">
        <f t="shared" si="61"/>
        <v>42748.711354166662</v>
      </c>
      <c r="M667" s="13" t="str">
        <f t="shared" si="62"/>
        <v>Nov</v>
      </c>
      <c r="N667" s="11">
        <f t="shared" si="63"/>
        <v>2016</v>
      </c>
      <c r="O667" t="b">
        <v>0</v>
      </c>
      <c r="P667">
        <v>12</v>
      </c>
      <c r="Q667" t="b">
        <v>0</v>
      </c>
      <c r="R667" t="s">
        <v>8273</v>
      </c>
      <c r="S667" s="7">
        <f>E667/D667</f>
        <v>0.18640000000000001</v>
      </c>
      <c r="T667" s="8">
        <f>E667/P667</f>
        <v>155.33333333333334</v>
      </c>
      <c r="U667" t="str">
        <f t="shared" si="64"/>
        <v>technology</v>
      </c>
      <c r="V667" t="str">
        <f t="shared" si="65"/>
        <v>wearables</v>
      </c>
    </row>
    <row r="668" spans="1:22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5">
        <f t="shared" si="60"/>
        <v>41838.832152777781</v>
      </c>
      <c r="L668" s="15">
        <f t="shared" si="61"/>
        <v>41868.832152777781</v>
      </c>
      <c r="M668" s="13" t="str">
        <f t="shared" si="62"/>
        <v>Jul</v>
      </c>
      <c r="N668" s="11">
        <f t="shared" si="63"/>
        <v>2014</v>
      </c>
      <c r="O668" t="b">
        <v>0</v>
      </c>
      <c r="P668">
        <v>4</v>
      </c>
      <c r="Q668" t="b">
        <v>0</v>
      </c>
      <c r="R668" t="s">
        <v>8273</v>
      </c>
      <c r="S668" s="7">
        <f>E668/D668</f>
        <v>4.0000000000000003E-5</v>
      </c>
      <c r="T668" s="8">
        <f>E668/P668</f>
        <v>2</v>
      </c>
      <c r="U668" t="str">
        <f t="shared" si="64"/>
        <v>technology</v>
      </c>
      <c r="V668" t="str">
        <f t="shared" si="65"/>
        <v>wearables</v>
      </c>
    </row>
    <row r="669" spans="1:22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5">
        <f t="shared" si="60"/>
        <v>42632.373414351852</v>
      </c>
      <c r="L669" s="15">
        <f t="shared" si="61"/>
        <v>42672.373414351852</v>
      </c>
      <c r="M669" s="13" t="str">
        <f t="shared" si="62"/>
        <v>Sep</v>
      </c>
      <c r="N669" s="11">
        <f t="shared" si="63"/>
        <v>2016</v>
      </c>
      <c r="O669" t="b">
        <v>0</v>
      </c>
      <c r="P669">
        <v>28</v>
      </c>
      <c r="Q669" t="b">
        <v>0</v>
      </c>
      <c r="R669" t="s">
        <v>8273</v>
      </c>
      <c r="S669" s="7">
        <f>E669/D669</f>
        <v>0.1002</v>
      </c>
      <c r="T669" s="8">
        <f>E669/P669</f>
        <v>178.92857142857142</v>
      </c>
      <c r="U669" t="str">
        <f t="shared" si="64"/>
        <v>technology</v>
      </c>
      <c r="V669" t="str">
        <f t="shared" si="65"/>
        <v>wearables</v>
      </c>
    </row>
    <row r="670" spans="1:22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5">
        <f t="shared" si="60"/>
        <v>42090.831273148149</v>
      </c>
      <c r="L670" s="15">
        <f t="shared" si="61"/>
        <v>42135.831273148149</v>
      </c>
      <c r="M670" s="13" t="str">
        <f t="shared" si="62"/>
        <v>Mar</v>
      </c>
      <c r="N670" s="11">
        <f t="shared" si="63"/>
        <v>2015</v>
      </c>
      <c r="O670" t="b">
        <v>0</v>
      </c>
      <c r="P670">
        <v>25</v>
      </c>
      <c r="Q670" t="b">
        <v>0</v>
      </c>
      <c r="R670" t="s">
        <v>8273</v>
      </c>
      <c r="S670" s="7">
        <f>E670/D670</f>
        <v>4.5600000000000002E-2</v>
      </c>
      <c r="T670" s="8">
        <f>E670/P670</f>
        <v>27.36</v>
      </c>
      <c r="U670" t="str">
        <f t="shared" si="64"/>
        <v>technology</v>
      </c>
      <c r="V670" t="str">
        <f t="shared" si="65"/>
        <v>wearables</v>
      </c>
    </row>
    <row r="671" spans="1:22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5">
        <f t="shared" si="60"/>
        <v>42527.625671296293</v>
      </c>
      <c r="L671" s="15">
        <f t="shared" si="61"/>
        <v>42557.625671296293</v>
      </c>
      <c r="M671" s="13" t="str">
        <f t="shared" si="62"/>
        <v>Jun</v>
      </c>
      <c r="N671" s="11">
        <f t="shared" si="63"/>
        <v>2016</v>
      </c>
      <c r="O671" t="b">
        <v>0</v>
      </c>
      <c r="P671">
        <v>28</v>
      </c>
      <c r="Q671" t="b">
        <v>0</v>
      </c>
      <c r="R671" t="s">
        <v>8273</v>
      </c>
      <c r="S671" s="7">
        <f>E671/D671</f>
        <v>0.21507499999999999</v>
      </c>
      <c r="T671" s="8">
        <f>E671/P671</f>
        <v>1536.25</v>
      </c>
      <c r="U671" t="str">
        <f t="shared" si="64"/>
        <v>technology</v>
      </c>
      <c r="V671" t="str">
        <f t="shared" si="65"/>
        <v>wearables</v>
      </c>
    </row>
    <row r="672" spans="1:22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5">
        <f t="shared" si="60"/>
        <v>42506.709722222222</v>
      </c>
      <c r="L672" s="15">
        <f t="shared" si="61"/>
        <v>42540.340277777781</v>
      </c>
      <c r="M672" s="13" t="str">
        <f t="shared" si="62"/>
        <v>May</v>
      </c>
      <c r="N672" s="11">
        <f t="shared" si="63"/>
        <v>2016</v>
      </c>
      <c r="O672" t="b">
        <v>0</v>
      </c>
      <c r="P672">
        <v>310</v>
      </c>
      <c r="Q672" t="b">
        <v>0</v>
      </c>
      <c r="R672" t="s">
        <v>8273</v>
      </c>
      <c r="S672" s="7">
        <f>E672/D672</f>
        <v>0.29276666666666668</v>
      </c>
      <c r="T672" s="8">
        <f>E672/P672</f>
        <v>84.99677419354839</v>
      </c>
      <c r="U672" t="str">
        <f t="shared" si="64"/>
        <v>technology</v>
      </c>
      <c r="V672" t="str">
        <f t="shared" si="65"/>
        <v>wearables</v>
      </c>
    </row>
    <row r="673" spans="1:22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5">
        <f t="shared" si="60"/>
        <v>41984.692731481482</v>
      </c>
      <c r="L673" s="15">
        <f t="shared" si="61"/>
        <v>42018.166666666672</v>
      </c>
      <c r="M673" s="13" t="str">
        <f t="shared" si="62"/>
        <v>Dec</v>
      </c>
      <c r="N673" s="11">
        <f t="shared" si="63"/>
        <v>2014</v>
      </c>
      <c r="O673" t="b">
        <v>0</v>
      </c>
      <c r="P673">
        <v>15</v>
      </c>
      <c r="Q673" t="b">
        <v>0</v>
      </c>
      <c r="R673" t="s">
        <v>8273</v>
      </c>
      <c r="S673" s="7">
        <f>E673/D673</f>
        <v>0.39426666666666665</v>
      </c>
      <c r="T673" s="8">
        <f>E673/P673</f>
        <v>788.5333333333333</v>
      </c>
      <c r="U673" t="str">
        <f t="shared" si="64"/>
        <v>technology</v>
      </c>
      <c r="V673" t="str">
        <f t="shared" si="65"/>
        <v>wearables</v>
      </c>
    </row>
    <row r="674" spans="1:22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5">
        <f t="shared" si="60"/>
        <v>41974.219490740739</v>
      </c>
      <c r="L674" s="15">
        <f t="shared" si="61"/>
        <v>42005.207638888889</v>
      </c>
      <c r="M674" s="13" t="str">
        <f t="shared" si="62"/>
        <v>Dec</v>
      </c>
      <c r="N674" s="11">
        <f t="shared" si="63"/>
        <v>2014</v>
      </c>
      <c r="O674" t="b">
        <v>0</v>
      </c>
      <c r="P674">
        <v>215</v>
      </c>
      <c r="Q674" t="b">
        <v>0</v>
      </c>
      <c r="R674" t="s">
        <v>8273</v>
      </c>
      <c r="S674" s="7">
        <f>E674/D674</f>
        <v>0.21628</v>
      </c>
      <c r="T674" s="8">
        <f>E674/P674</f>
        <v>50.29767441860465</v>
      </c>
      <c r="U674" t="str">
        <f t="shared" si="64"/>
        <v>technology</v>
      </c>
      <c r="V674" t="str">
        <f t="shared" si="65"/>
        <v>wearables</v>
      </c>
    </row>
    <row r="675" spans="1:22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5">
        <f t="shared" si="60"/>
        <v>41838.840474537035</v>
      </c>
      <c r="L675" s="15">
        <f t="shared" si="61"/>
        <v>41883.840474537035</v>
      </c>
      <c r="M675" s="13" t="str">
        <f t="shared" si="62"/>
        <v>Jul</v>
      </c>
      <c r="N675" s="11">
        <f t="shared" si="63"/>
        <v>2014</v>
      </c>
      <c r="O675" t="b">
        <v>0</v>
      </c>
      <c r="P675">
        <v>3</v>
      </c>
      <c r="Q675" t="b">
        <v>0</v>
      </c>
      <c r="R675" t="s">
        <v>8273</v>
      </c>
      <c r="S675" s="7">
        <f>E675/D675</f>
        <v>2.0500000000000002E-3</v>
      </c>
      <c r="T675" s="8">
        <f>E675/P675</f>
        <v>68.333333333333329</v>
      </c>
      <c r="U675" t="str">
        <f t="shared" si="64"/>
        <v>technology</v>
      </c>
      <c r="V675" t="str">
        <f t="shared" si="65"/>
        <v>wearables</v>
      </c>
    </row>
    <row r="676" spans="1:22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5">
        <f t="shared" si="60"/>
        <v>41803.116053240738</v>
      </c>
      <c r="L676" s="15">
        <f t="shared" si="61"/>
        <v>41863.116053240738</v>
      </c>
      <c r="M676" s="13" t="str">
        <f t="shared" si="62"/>
        <v>Jun</v>
      </c>
      <c r="N676" s="11">
        <f t="shared" si="63"/>
        <v>2014</v>
      </c>
      <c r="O676" t="b">
        <v>0</v>
      </c>
      <c r="P676">
        <v>2</v>
      </c>
      <c r="Q676" t="b">
        <v>0</v>
      </c>
      <c r="R676" t="s">
        <v>8273</v>
      </c>
      <c r="S676" s="7">
        <f>E676/D676</f>
        <v>2.9999999999999997E-4</v>
      </c>
      <c r="T676" s="8">
        <f>E676/P676</f>
        <v>7.5</v>
      </c>
      <c r="U676" t="str">
        <f t="shared" si="64"/>
        <v>technology</v>
      </c>
      <c r="V676" t="str">
        <f t="shared" si="65"/>
        <v>wearables</v>
      </c>
    </row>
    <row r="677" spans="1:22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5">
        <f t="shared" si="60"/>
        <v>41975.930601851855</v>
      </c>
      <c r="L677" s="15">
        <f t="shared" si="61"/>
        <v>42005.290972222225</v>
      </c>
      <c r="M677" s="13" t="str">
        <f t="shared" si="62"/>
        <v>Dec</v>
      </c>
      <c r="N677" s="11">
        <f t="shared" si="63"/>
        <v>2014</v>
      </c>
      <c r="O677" t="b">
        <v>0</v>
      </c>
      <c r="P677">
        <v>26</v>
      </c>
      <c r="Q677" t="b">
        <v>0</v>
      </c>
      <c r="R677" t="s">
        <v>8273</v>
      </c>
      <c r="S677" s="7">
        <f>E677/D677</f>
        <v>0.14849999999999999</v>
      </c>
      <c r="T677" s="8">
        <f>E677/P677</f>
        <v>34.269230769230766</v>
      </c>
      <c r="U677" t="str">
        <f t="shared" si="64"/>
        <v>technology</v>
      </c>
      <c r="V677" t="str">
        <f t="shared" si="65"/>
        <v>wearables</v>
      </c>
    </row>
    <row r="678" spans="1:22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5">
        <f t="shared" si="60"/>
        <v>42012.768298611118</v>
      </c>
      <c r="L678" s="15">
        <f t="shared" si="61"/>
        <v>42042.768298611118</v>
      </c>
      <c r="M678" s="13" t="str">
        <f t="shared" si="62"/>
        <v>Jan</v>
      </c>
      <c r="N678" s="11">
        <f t="shared" si="63"/>
        <v>2015</v>
      </c>
      <c r="O678" t="b">
        <v>0</v>
      </c>
      <c r="P678">
        <v>24</v>
      </c>
      <c r="Q678" t="b">
        <v>0</v>
      </c>
      <c r="R678" t="s">
        <v>8273</v>
      </c>
      <c r="S678" s="7">
        <f>E678/D678</f>
        <v>1.4710000000000001E-2</v>
      </c>
      <c r="T678" s="8">
        <f>E678/P678</f>
        <v>61.291666666666664</v>
      </c>
      <c r="U678" t="str">
        <f t="shared" si="64"/>
        <v>technology</v>
      </c>
      <c r="V678" t="str">
        <f t="shared" si="65"/>
        <v>wearables</v>
      </c>
    </row>
    <row r="679" spans="1:22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5">
        <f t="shared" si="60"/>
        <v>42504.403877314813</v>
      </c>
      <c r="L679" s="15">
        <f t="shared" si="61"/>
        <v>42549.403877314813</v>
      </c>
      <c r="M679" s="13" t="str">
        <f t="shared" si="62"/>
        <v>May</v>
      </c>
      <c r="N679" s="11">
        <f t="shared" si="63"/>
        <v>2016</v>
      </c>
      <c r="O679" t="b">
        <v>0</v>
      </c>
      <c r="P679">
        <v>96</v>
      </c>
      <c r="Q679" t="b">
        <v>0</v>
      </c>
      <c r="R679" t="s">
        <v>8273</v>
      </c>
      <c r="S679" s="7">
        <f>E679/D679</f>
        <v>0.25584000000000001</v>
      </c>
      <c r="T679" s="8">
        <f>E679/P679</f>
        <v>133.25</v>
      </c>
      <c r="U679" t="str">
        <f t="shared" si="64"/>
        <v>technology</v>
      </c>
      <c r="V679" t="str">
        <f t="shared" si="65"/>
        <v>wearables</v>
      </c>
    </row>
    <row r="680" spans="1:22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5">
        <f t="shared" si="60"/>
        <v>42481.376597222217</v>
      </c>
      <c r="L680" s="15">
        <f t="shared" si="61"/>
        <v>42511.376597222217</v>
      </c>
      <c r="M680" s="13" t="str">
        <f t="shared" si="62"/>
        <v>Apr</v>
      </c>
      <c r="N680" s="11">
        <f t="shared" si="63"/>
        <v>2016</v>
      </c>
      <c r="O680" t="b">
        <v>0</v>
      </c>
      <c r="P680">
        <v>17</v>
      </c>
      <c r="Q680" t="b">
        <v>0</v>
      </c>
      <c r="R680" t="s">
        <v>8273</v>
      </c>
      <c r="S680" s="7">
        <f>E680/D680</f>
        <v>3.8206896551724136E-2</v>
      </c>
      <c r="T680" s="8">
        <f>E680/P680</f>
        <v>65.17647058823529</v>
      </c>
      <c r="U680" t="str">
        <f t="shared" si="64"/>
        <v>technology</v>
      </c>
      <c r="V680" t="str">
        <f t="shared" si="65"/>
        <v>wearables</v>
      </c>
    </row>
    <row r="681" spans="1:22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5">
        <f t="shared" si="60"/>
        <v>42556.695706018523</v>
      </c>
      <c r="L681" s="15">
        <f t="shared" si="61"/>
        <v>42616.695706018523</v>
      </c>
      <c r="M681" s="13" t="str">
        <f t="shared" si="62"/>
        <v>Jul</v>
      </c>
      <c r="N681" s="11">
        <f t="shared" si="63"/>
        <v>2016</v>
      </c>
      <c r="O681" t="b">
        <v>0</v>
      </c>
      <c r="P681">
        <v>94</v>
      </c>
      <c r="Q681" t="b">
        <v>0</v>
      </c>
      <c r="R681" t="s">
        <v>8273</v>
      </c>
      <c r="S681" s="7">
        <f>E681/D681</f>
        <v>0.15485964912280703</v>
      </c>
      <c r="T681" s="8">
        <f>E681/P681</f>
        <v>93.90425531914893</v>
      </c>
      <c r="U681" t="str">
        <f t="shared" si="64"/>
        <v>technology</v>
      </c>
      <c r="V681" t="str">
        <f t="shared" si="65"/>
        <v>wearables</v>
      </c>
    </row>
    <row r="682" spans="1:22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5">
        <f t="shared" si="60"/>
        <v>41864.501516203702</v>
      </c>
      <c r="L682" s="15">
        <f t="shared" si="61"/>
        <v>41899.501516203702</v>
      </c>
      <c r="M682" s="13" t="str">
        <f t="shared" si="62"/>
        <v>Aug</v>
      </c>
      <c r="N682" s="11">
        <f t="shared" si="63"/>
        <v>2014</v>
      </c>
      <c r="O682" t="b">
        <v>0</v>
      </c>
      <c r="P682">
        <v>129</v>
      </c>
      <c r="Q682" t="b">
        <v>0</v>
      </c>
      <c r="R682" t="s">
        <v>8273</v>
      </c>
      <c r="S682" s="7">
        <f>E682/D682</f>
        <v>0.25912000000000002</v>
      </c>
      <c r="T682" s="8">
        <f>E682/P682</f>
        <v>150.65116279069767</v>
      </c>
      <c r="U682" t="str">
        <f t="shared" si="64"/>
        <v>technology</v>
      </c>
      <c r="V682" t="str">
        <f t="shared" si="65"/>
        <v>wearables</v>
      </c>
    </row>
    <row r="683" spans="1:22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5">
        <f t="shared" si="60"/>
        <v>42639.805601851855</v>
      </c>
      <c r="L683" s="15">
        <f t="shared" si="61"/>
        <v>42669.805601851855</v>
      </c>
      <c r="M683" s="13" t="str">
        <f t="shared" si="62"/>
        <v>Sep</v>
      </c>
      <c r="N683" s="11">
        <f t="shared" si="63"/>
        <v>2016</v>
      </c>
      <c r="O683" t="b">
        <v>0</v>
      </c>
      <c r="P683">
        <v>1</v>
      </c>
      <c r="Q683" t="b">
        <v>0</v>
      </c>
      <c r="R683" t="s">
        <v>8273</v>
      </c>
      <c r="S683" s="7">
        <f>E683/D683</f>
        <v>4.0000000000000002E-4</v>
      </c>
      <c r="T683" s="8">
        <f>E683/P683</f>
        <v>1</v>
      </c>
      <c r="U683" t="str">
        <f t="shared" si="64"/>
        <v>technology</v>
      </c>
      <c r="V683" t="str">
        <f t="shared" si="65"/>
        <v>wearables</v>
      </c>
    </row>
    <row r="684" spans="1:22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5">
        <f t="shared" si="60"/>
        <v>42778.765300925923</v>
      </c>
      <c r="L684" s="15">
        <f t="shared" si="61"/>
        <v>42808.723634259266</v>
      </c>
      <c r="M684" s="13" t="str">
        <f t="shared" si="62"/>
        <v>Feb</v>
      </c>
      <c r="N684" s="11">
        <f t="shared" si="63"/>
        <v>2017</v>
      </c>
      <c r="O684" t="b">
        <v>0</v>
      </c>
      <c r="P684">
        <v>4</v>
      </c>
      <c r="Q684" t="b">
        <v>0</v>
      </c>
      <c r="R684" t="s">
        <v>8273</v>
      </c>
      <c r="S684" s="7">
        <f>E684/D684</f>
        <v>1.06E-3</v>
      </c>
      <c r="T684" s="8">
        <f>E684/P684</f>
        <v>13.25</v>
      </c>
      <c r="U684" t="str">
        <f t="shared" si="64"/>
        <v>technology</v>
      </c>
      <c r="V684" t="str">
        <f t="shared" si="65"/>
        <v>wearables</v>
      </c>
    </row>
    <row r="685" spans="1:22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5">
        <f t="shared" si="60"/>
        <v>42634.900046296301</v>
      </c>
      <c r="L685" s="15">
        <f t="shared" si="61"/>
        <v>42674.900046296301</v>
      </c>
      <c r="M685" s="13" t="str">
        <f t="shared" si="62"/>
        <v>Sep</v>
      </c>
      <c r="N685" s="11">
        <f t="shared" si="63"/>
        <v>2016</v>
      </c>
      <c r="O685" t="b">
        <v>0</v>
      </c>
      <c r="P685">
        <v>3</v>
      </c>
      <c r="Q685" t="b">
        <v>0</v>
      </c>
      <c r="R685" t="s">
        <v>8273</v>
      </c>
      <c r="S685" s="7">
        <f>E685/D685</f>
        <v>8.5142857142857138E-3</v>
      </c>
      <c r="T685" s="8">
        <f>E685/P685</f>
        <v>99.333333333333329</v>
      </c>
      <c r="U685" t="str">
        <f t="shared" si="64"/>
        <v>technology</v>
      </c>
      <c r="V685" t="str">
        <f t="shared" si="65"/>
        <v>wearables</v>
      </c>
    </row>
    <row r="686" spans="1:22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5">
        <f t="shared" si="60"/>
        <v>41809.473275462966</v>
      </c>
      <c r="L686" s="15">
        <f t="shared" si="61"/>
        <v>41845.125</v>
      </c>
      <c r="M686" s="13" t="str">
        <f t="shared" si="62"/>
        <v>Jun</v>
      </c>
      <c r="N686" s="11">
        <f t="shared" si="63"/>
        <v>2014</v>
      </c>
      <c r="O686" t="b">
        <v>0</v>
      </c>
      <c r="P686">
        <v>135</v>
      </c>
      <c r="Q686" t="b">
        <v>0</v>
      </c>
      <c r="R686" t="s">
        <v>8273</v>
      </c>
      <c r="S686" s="7">
        <f>E686/D686</f>
        <v>7.4837500000000001E-2</v>
      </c>
      <c r="T686" s="8">
        <f>E686/P686</f>
        <v>177.39259259259259</v>
      </c>
      <c r="U686" t="str">
        <f t="shared" si="64"/>
        <v>technology</v>
      </c>
      <c r="V686" t="str">
        <f t="shared" si="65"/>
        <v>wearables</v>
      </c>
    </row>
    <row r="687" spans="1:22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5">
        <f t="shared" si="60"/>
        <v>41971.866574074069</v>
      </c>
      <c r="L687" s="15">
        <f t="shared" si="61"/>
        <v>42016.866574074069</v>
      </c>
      <c r="M687" s="13" t="str">
        <f t="shared" si="62"/>
        <v>Nov</v>
      </c>
      <c r="N687" s="11">
        <f t="shared" si="63"/>
        <v>2014</v>
      </c>
      <c r="O687" t="b">
        <v>0</v>
      </c>
      <c r="P687">
        <v>10</v>
      </c>
      <c r="Q687" t="b">
        <v>0</v>
      </c>
      <c r="R687" t="s">
        <v>8273</v>
      </c>
      <c r="S687" s="7">
        <f>E687/D687</f>
        <v>0.27650000000000002</v>
      </c>
      <c r="T687" s="8">
        <f>E687/P687</f>
        <v>55.3</v>
      </c>
      <c r="U687" t="str">
        <f t="shared" si="64"/>
        <v>technology</v>
      </c>
      <c r="V687" t="str">
        <f t="shared" si="65"/>
        <v>wearables</v>
      </c>
    </row>
    <row r="688" spans="1:22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5">
        <f t="shared" si="60"/>
        <v>42189.673263888893</v>
      </c>
      <c r="L688" s="15">
        <f t="shared" si="61"/>
        <v>42219.673263888893</v>
      </c>
      <c r="M688" s="13" t="str">
        <f t="shared" si="62"/>
        <v>Jul</v>
      </c>
      <c r="N688" s="11">
        <f t="shared" si="63"/>
        <v>2015</v>
      </c>
      <c r="O688" t="b">
        <v>0</v>
      </c>
      <c r="P688">
        <v>0</v>
      </c>
      <c r="Q688" t="b">
        <v>0</v>
      </c>
      <c r="R688" t="s">
        <v>8273</v>
      </c>
      <c r="S688" s="7">
        <f>E688/D688</f>
        <v>0</v>
      </c>
      <c r="T688" s="8" t="e">
        <f>E688/P688</f>
        <v>#DIV/0!</v>
      </c>
      <c r="U688" t="str">
        <f t="shared" si="64"/>
        <v>technology</v>
      </c>
      <c r="V688" t="str">
        <f t="shared" si="65"/>
        <v>wearables</v>
      </c>
    </row>
    <row r="689" spans="1:22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5">
        <f t="shared" si="60"/>
        <v>42711.750613425931</v>
      </c>
      <c r="L689" s="15">
        <f t="shared" si="61"/>
        <v>42771.750613425931</v>
      </c>
      <c r="M689" s="13" t="str">
        <f t="shared" si="62"/>
        <v>Dec</v>
      </c>
      <c r="N689" s="11">
        <f t="shared" si="63"/>
        <v>2016</v>
      </c>
      <c r="O689" t="b">
        <v>0</v>
      </c>
      <c r="P689">
        <v>6</v>
      </c>
      <c r="Q689" t="b">
        <v>0</v>
      </c>
      <c r="R689" t="s">
        <v>8273</v>
      </c>
      <c r="S689" s="7">
        <f>E689/D689</f>
        <v>3.5499999999999997E-2</v>
      </c>
      <c r="T689" s="8">
        <f>E689/P689</f>
        <v>591.66666666666663</v>
      </c>
      <c r="U689" t="str">
        <f t="shared" si="64"/>
        <v>technology</v>
      </c>
      <c r="V689" t="str">
        <f t="shared" si="65"/>
        <v>wearables</v>
      </c>
    </row>
    <row r="690" spans="1:22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5">
        <f t="shared" si="60"/>
        <v>42262.104780092588</v>
      </c>
      <c r="L690" s="15">
        <f t="shared" si="61"/>
        <v>42292.104780092588</v>
      </c>
      <c r="M690" s="13" t="str">
        <f t="shared" si="62"/>
        <v>Sep</v>
      </c>
      <c r="N690" s="11">
        <f t="shared" si="63"/>
        <v>2015</v>
      </c>
      <c r="O690" t="b">
        <v>0</v>
      </c>
      <c r="P690">
        <v>36</v>
      </c>
      <c r="Q690" t="b">
        <v>0</v>
      </c>
      <c r="R690" t="s">
        <v>8273</v>
      </c>
      <c r="S690" s="7">
        <f>E690/D690</f>
        <v>0.72989999999999999</v>
      </c>
      <c r="T690" s="8">
        <f>E690/P690</f>
        <v>405.5</v>
      </c>
      <c r="U690" t="str">
        <f t="shared" si="64"/>
        <v>technology</v>
      </c>
      <c r="V690" t="str">
        <f t="shared" si="65"/>
        <v>wearables</v>
      </c>
    </row>
    <row r="691" spans="1:22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5">
        <f t="shared" si="60"/>
        <v>42675.66778935185</v>
      </c>
      <c r="L691" s="15">
        <f t="shared" si="61"/>
        <v>42712.207638888889</v>
      </c>
      <c r="M691" s="13" t="str">
        <f t="shared" si="62"/>
        <v>Nov</v>
      </c>
      <c r="N691" s="11">
        <f t="shared" si="63"/>
        <v>2016</v>
      </c>
      <c r="O691" t="b">
        <v>0</v>
      </c>
      <c r="P691">
        <v>336</v>
      </c>
      <c r="Q691" t="b">
        <v>0</v>
      </c>
      <c r="R691" t="s">
        <v>8273</v>
      </c>
      <c r="S691" s="7">
        <f>E691/D691</f>
        <v>0.57648750000000004</v>
      </c>
      <c r="T691" s="8">
        <f>E691/P691</f>
        <v>343.14732142857144</v>
      </c>
      <c r="U691" t="str">
        <f t="shared" si="64"/>
        <v>technology</v>
      </c>
      <c r="V691" t="str">
        <f t="shared" si="65"/>
        <v>wearables</v>
      </c>
    </row>
    <row r="692" spans="1:22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5">
        <f t="shared" si="60"/>
        <v>42579.634733796294</v>
      </c>
      <c r="L692" s="15">
        <f t="shared" si="61"/>
        <v>42622.25</v>
      </c>
      <c r="M692" s="13" t="str">
        <f t="shared" si="62"/>
        <v>Jul</v>
      </c>
      <c r="N692" s="11">
        <f t="shared" si="63"/>
        <v>2016</v>
      </c>
      <c r="O692" t="b">
        <v>0</v>
      </c>
      <c r="P692">
        <v>34</v>
      </c>
      <c r="Q692" t="b">
        <v>0</v>
      </c>
      <c r="R692" t="s">
        <v>8273</v>
      </c>
      <c r="S692" s="7">
        <f>E692/D692</f>
        <v>0.1234</v>
      </c>
      <c r="T692" s="8">
        <f>E692/P692</f>
        <v>72.588235294117652</v>
      </c>
      <c r="U692" t="str">
        <f t="shared" si="64"/>
        <v>technology</v>
      </c>
      <c r="V692" t="str">
        <f t="shared" si="65"/>
        <v>wearables</v>
      </c>
    </row>
    <row r="693" spans="1:22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5">
        <f t="shared" si="60"/>
        <v>42158.028310185182</v>
      </c>
      <c r="L693" s="15">
        <f t="shared" si="61"/>
        <v>42186.028310185182</v>
      </c>
      <c r="M693" s="13" t="str">
        <f t="shared" si="62"/>
        <v>Jun</v>
      </c>
      <c r="N693" s="11">
        <f t="shared" si="63"/>
        <v>2015</v>
      </c>
      <c r="O693" t="b">
        <v>0</v>
      </c>
      <c r="P693">
        <v>10</v>
      </c>
      <c r="Q693" t="b">
        <v>0</v>
      </c>
      <c r="R693" t="s">
        <v>8273</v>
      </c>
      <c r="S693" s="7">
        <f>E693/D693</f>
        <v>5.1999999999999998E-3</v>
      </c>
      <c r="T693" s="8">
        <f>E693/P693</f>
        <v>26</v>
      </c>
      <c r="U693" t="str">
        <f t="shared" si="64"/>
        <v>technology</v>
      </c>
      <c r="V693" t="str">
        <f t="shared" si="65"/>
        <v>wearables</v>
      </c>
    </row>
    <row r="694" spans="1:22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5">
        <f t="shared" si="60"/>
        <v>42696.37572916667</v>
      </c>
      <c r="L694" s="15">
        <f t="shared" si="61"/>
        <v>42726.37572916667</v>
      </c>
      <c r="M694" s="13" t="str">
        <f t="shared" si="62"/>
        <v>Nov</v>
      </c>
      <c r="N694" s="11">
        <f t="shared" si="63"/>
        <v>2016</v>
      </c>
      <c r="O694" t="b">
        <v>0</v>
      </c>
      <c r="P694">
        <v>201</v>
      </c>
      <c r="Q694" t="b">
        <v>0</v>
      </c>
      <c r="R694" t="s">
        <v>8273</v>
      </c>
      <c r="S694" s="7">
        <f>E694/D694</f>
        <v>6.5299999999999997E-2</v>
      </c>
      <c r="T694" s="8">
        <f>E694/P694</f>
        <v>6.4975124378109452</v>
      </c>
      <c r="U694" t="str">
        <f t="shared" si="64"/>
        <v>technology</v>
      </c>
      <c r="V694" t="str">
        <f t="shared" si="65"/>
        <v>wearables</v>
      </c>
    </row>
    <row r="695" spans="1:22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5">
        <f t="shared" si="60"/>
        <v>42094.808182870373</v>
      </c>
      <c r="L695" s="15">
        <f t="shared" si="61"/>
        <v>42124.808182870373</v>
      </c>
      <c r="M695" s="13" t="str">
        <f t="shared" si="62"/>
        <v>Mar</v>
      </c>
      <c r="N695" s="11">
        <f t="shared" si="63"/>
        <v>2015</v>
      </c>
      <c r="O695" t="b">
        <v>0</v>
      </c>
      <c r="P695">
        <v>296</v>
      </c>
      <c r="Q695" t="b">
        <v>0</v>
      </c>
      <c r="R695" t="s">
        <v>8273</v>
      </c>
      <c r="S695" s="7">
        <f>E695/D695</f>
        <v>0.35338000000000003</v>
      </c>
      <c r="T695" s="8">
        <f>E695/P695</f>
        <v>119.38513513513513</v>
      </c>
      <c r="U695" t="str">
        <f t="shared" si="64"/>
        <v>technology</v>
      </c>
      <c r="V695" t="str">
        <f t="shared" si="65"/>
        <v>wearables</v>
      </c>
    </row>
    <row r="696" spans="1:22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5">
        <f t="shared" si="60"/>
        <v>42737.663877314815</v>
      </c>
      <c r="L696" s="15">
        <f t="shared" si="61"/>
        <v>42767.663877314815</v>
      </c>
      <c r="M696" s="13" t="str">
        <f t="shared" si="62"/>
        <v>Jan</v>
      </c>
      <c r="N696" s="11">
        <f t="shared" si="63"/>
        <v>2017</v>
      </c>
      <c r="O696" t="b">
        <v>0</v>
      </c>
      <c r="P696">
        <v>7</v>
      </c>
      <c r="Q696" t="b">
        <v>0</v>
      </c>
      <c r="R696" t="s">
        <v>8273</v>
      </c>
      <c r="S696" s="7">
        <f>E696/D696</f>
        <v>3.933333333333333E-3</v>
      </c>
      <c r="T696" s="8">
        <f>E696/P696</f>
        <v>84.285714285714292</v>
      </c>
      <c r="U696" t="str">
        <f t="shared" si="64"/>
        <v>technology</v>
      </c>
      <c r="V696" t="str">
        <f t="shared" si="65"/>
        <v>wearables</v>
      </c>
    </row>
    <row r="697" spans="1:22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5">
        <f t="shared" si="60"/>
        <v>41913.521064814813</v>
      </c>
      <c r="L697" s="15">
        <f t="shared" si="61"/>
        <v>41943.521064814813</v>
      </c>
      <c r="M697" s="13" t="str">
        <f t="shared" si="62"/>
        <v>Oct</v>
      </c>
      <c r="N697" s="11">
        <f t="shared" si="63"/>
        <v>2014</v>
      </c>
      <c r="O697" t="b">
        <v>0</v>
      </c>
      <c r="P697">
        <v>7</v>
      </c>
      <c r="Q697" t="b">
        <v>0</v>
      </c>
      <c r="R697" t="s">
        <v>8273</v>
      </c>
      <c r="S697" s="7">
        <f>E697/D697</f>
        <v>1.06E-2</v>
      </c>
      <c r="T697" s="8">
        <f>E697/P697</f>
        <v>90.857142857142861</v>
      </c>
      <c r="U697" t="str">
        <f t="shared" si="64"/>
        <v>technology</v>
      </c>
      <c r="V697" t="str">
        <f t="shared" si="65"/>
        <v>wearables</v>
      </c>
    </row>
    <row r="698" spans="1:22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5">
        <f t="shared" si="60"/>
        <v>41815.927106481482</v>
      </c>
      <c r="L698" s="15">
        <f t="shared" si="61"/>
        <v>41845.927106481482</v>
      </c>
      <c r="M698" s="13" t="str">
        <f t="shared" si="62"/>
        <v>Jun</v>
      </c>
      <c r="N698" s="11">
        <f t="shared" si="63"/>
        <v>2014</v>
      </c>
      <c r="O698" t="b">
        <v>0</v>
      </c>
      <c r="P698">
        <v>1</v>
      </c>
      <c r="Q698" t="b">
        <v>0</v>
      </c>
      <c r="R698" t="s">
        <v>8273</v>
      </c>
      <c r="S698" s="7">
        <f>E698/D698</f>
        <v>5.7142857142857145E-6</v>
      </c>
      <c r="T698" s="8">
        <f>E698/P698</f>
        <v>1</v>
      </c>
      <c r="U698" t="str">
        <f t="shared" si="64"/>
        <v>technology</v>
      </c>
      <c r="V698" t="str">
        <f t="shared" si="65"/>
        <v>wearables</v>
      </c>
    </row>
    <row r="699" spans="1:22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5">
        <f t="shared" si="60"/>
        <v>42388.523020833338</v>
      </c>
      <c r="L699" s="15">
        <f t="shared" si="61"/>
        <v>42403.523020833338</v>
      </c>
      <c r="M699" s="13" t="str">
        <f t="shared" si="62"/>
        <v>Jan</v>
      </c>
      <c r="N699" s="11">
        <f t="shared" si="63"/>
        <v>2016</v>
      </c>
      <c r="O699" t="b">
        <v>0</v>
      </c>
      <c r="P699">
        <v>114</v>
      </c>
      <c r="Q699" t="b">
        <v>0</v>
      </c>
      <c r="R699" t="s">
        <v>8273</v>
      </c>
      <c r="S699" s="7">
        <f>E699/D699</f>
        <v>0.46379999999999999</v>
      </c>
      <c r="T699" s="8">
        <f>E699/P699</f>
        <v>20.342105263157894</v>
      </c>
      <c r="U699" t="str">
        <f t="shared" si="64"/>
        <v>technology</v>
      </c>
      <c r="V699" t="str">
        <f t="shared" si="65"/>
        <v>wearables</v>
      </c>
    </row>
    <row r="700" spans="1:22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5">
        <f t="shared" si="60"/>
        <v>41866.931076388886</v>
      </c>
      <c r="L700" s="15">
        <f t="shared" si="61"/>
        <v>41900.083333333336</v>
      </c>
      <c r="M700" s="13" t="str">
        <f t="shared" si="62"/>
        <v>Aug</v>
      </c>
      <c r="N700" s="11">
        <f t="shared" si="63"/>
        <v>2014</v>
      </c>
      <c r="O700" t="b">
        <v>0</v>
      </c>
      <c r="P700">
        <v>29</v>
      </c>
      <c r="Q700" t="b">
        <v>0</v>
      </c>
      <c r="R700" t="s">
        <v>8273</v>
      </c>
      <c r="S700" s="7">
        <f>E700/D700</f>
        <v>0.15390000000000001</v>
      </c>
      <c r="T700" s="8">
        <f>E700/P700</f>
        <v>530.68965517241384</v>
      </c>
      <c r="U700" t="str">
        <f t="shared" si="64"/>
        <v>technology</v>
      </c>
      <c r="V700" t="str">
        <f t="shared" si="65"/>
        <v>wearables</v>
      </c>
    </row>
    <row r="701" spans="1:22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5">
        <f t="shared" si="60"/>
        <v>41563.485509259262</v>
      </c>
      <c r="L701" s="15">
        <f t="shared" si="61"/>
        <v>41600.666666666664</v>
      </c>
      <c r="M701" s="13" t="str">
        <f t="shared" si="62"/>
        <v>Oct</v>
      </c>
      <c r="N701" s="11">
        <f t="shared" si="63"/>
        <v>2013</v>
      </c>
      <c r="O701" t="b">
        <v>0</v>
      </c>
      <c r="P701">
        <v>890</v>
      </c>
      <c r="Q701" t="b">
        <v>0</v>
      </c>
      <c r="R701" t="s">
        <v>8273</v>
      </c>
      <c r="S701" s="7">
        <f>E701/D701</f>
        <v>0.824221076923077</v>
      </c>
      <c r="T701" s="8">
        <f>E701/P701</f>
        <v>120.39184269662923</v>
      </c>
      <c r="U701" t="str">
        <f t="shared" si="64"/>
        <v>technology</v>
      </c>
      <c r="V701" t="str">
        <f t="shared" si="65"/>
        <v>wearables</v>
      </c>
    </row>
    <row r="702" spans="1:22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5">
        <f t="shared" si="60"/>
        <v>42715.688437500001</v>
      </c>
      <c r="L702" s="15">
        <f t="shared" si="61"/>
        <v>42745.688437500001</v>
      </c>
      <c r="M702" s="13" t="str">
        <f t="shared" si="62"/>
        <v>Dec</v>
      </c>
      <c r="N702" s="11">
        <f t="shared" si="63"/>
        <v>2016</v>
      </c>
      <c r="O702" t="b">
        <v>0</v>
      </c>
      <c r="P702">
        <v>31</v>
      </c>
      <c r="Q702" t="b">
        <v>0</v>
      </c>
      <c r="R702" t="s">
        <v>8273</v>
      </c>
      <c r="S702" s="7">
        <f>E702/D702</f>
        <v>2.6866666666666667E-2</v>
      </c>
      <c r="T702" s="8">
        <f>E702/P702</f>
        <v>13</v>
      </c>
      <c r="U702" t="str">
        <f t="shared" si="64"/>
        <v>technology</v>
      </c>
      <c r="V702" t="str">
        <f t="shared" si="65"/>
        <v>wearables</v>
      </c>
    </row>
    <row r="703" spans="1:22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5">
        <f t="shared" si="60"/>
        <v>41813.662962962961</v>
      </c>
      <c r="L703" s="15">
        <f t="shared" si="61"/>
        <v>41843.662962962961</v>
      </c>
      <c r="M703" s="13" t="str">
        <f t="shared" si="62"/>
        <v>Jun</v>
      </c>
      <c r="N703" s="11">
        <f t="shared" si="63"/>
        <v>2014</v>
      </c>
      <c r="O703" t="b">
        <v>0</v>
      </c>
      <c r="P703">
        <v>21</v>
      </c>
      <c r="Q703" t="b">
        <v>0</v>
      </c>
      <c r="R703" t="s">
        <v>8273</v>
      </c>
      <c r="S703" s="7">
        <f>E703/D703</f>
        <v>0.26600000000000001</v>
      </c>
      <c r="T703" s="8">
        <f>E703/P703</f>
        <v>291.33333333333331</v>
      </c>
      <c r="U703" t="str">
        <f t="shared" si="64"/>
        <v>technology</v>
      </c>
      <c r="V703" t="str">
        <f t="shared" si="65"/>
        <v>wearables</v>
      </c>
    </row>
    <row r="704" spans="1:22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5">
        <f t="shared" si="60"/>
        <v>42668.726701388892</v>
      </c>
      <c r="L704" s="15">
        <f t="shared" si="61"/>
        <v>42698.768368055549</v>
      </c>
      <c r="M704" s="13" t="str">
        <f t="shared" si="62"/>
        <v>Oct</v>
      </c>
      <c r="N704" s="11">
        <f t="shared" si="63"/>
        <v>2016</v>
      </c>
      <c r="O704" t="b">
        <v>0</v>
      </c>
      <c r="P704">
        <v>37</v>
      </c>
      <c r="Q704" t="b">
        <v>0</v>
      </c>
      <c r="R704" t="s">
        <v>8273</v>
      </c>
      <c r="S704" s="7">
        <f>E704/D704</f>
        <v>0.30813400000000002</v>
      </c>
      <c r="T704" s="8">
        <f>E704/P704</f>
        <v>124.9191891891892</v>
      </c>
      <c r="U704" t="str">
        <f t="shared" si="64"/>
        <v>technology</v>
      </c>
      <c r="V704" t="str">
        <f t="shared" si="65"/>
        <v>wearables</v>
      </c>
    </row>
    <row r="705" spans="1:22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5">
        <f t="shared" si="60"/>
        <v>42711.950798611113</v>
      </c>
      <c r="L705" s="15">
        <f t="shared" si="61"/>
        <v>42766.98055555555</v>
      </c>
      <c r="M705" s="13" t="str">
        <f t="shared" si="62"/>
        <v>Dec</v>
      </c>
      <c r="N705" s="11">
        <f t="shared" si="63"/>
        <v>2016</v>
      </c>
      <c r="O705" t="b">
        <v>0</v>
      </c>
      <c r="P705">
        <v>7</v>
      </c>
      <c r="Q705" t="b">
        <v>0</v>
      </c>
      <c r="R705" t="s">
        <v>8273</v>
      </c>
      <c r="S705" s="7">
        <f>E705/D705</f>
        <v>5.5800000000000002E-2</v>
      </c>
      <c r="T705" s="8">
        <f>E705/P705</f>
        <v>119.57142857142857</v>
      </c>
      <c r="U705" t="str">
        <f t="shared" si="64"/>
        <v>technology</v>
      </c>
      <c r="V705" t="str">
        <f t="shared" si="65"/>
        <v>wearables</v>
      </c>
    </row>
    <row r="706" spans="1:22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5">
        <f t="shared" si="60"/>
        <v>42726.192916666667</v>
      </c>
      <c r="L706" s="15">
        <f t="shared" si="61"/>
        <v>42786.192916666667</v>
      </c>
      <c r="M706" s="13" t="str">
        <f t="shared" si="62"/>
        <v>Dec</v>
      </c>
      <c r="N706" s="11">
        <f t="shared" si="63"/>
        <v>2016</v>
      </c>
      <c r="O706" t="b">
        <v>0</v>
      </c>
      <c r="P706">
        <v>4</v>
      </c>
      <c r="Q706" t="b">
        <v>0</v>
      </c>
      <c r="R706" t="s">
        <v>8273</v>
      </c>
      <c r="S706" s="7">
        <f>E706/D706</f>
        <v>8.7454545454545458E-3</v>
      </c>
      <c r="T706" s="8">
        <f>E706/P706</f>
        <v>120.25</v>
      </c>
      <c r="U706" t="str">
        <f t="shared" si="64"/>
        <v>technology</v>
      </c>
      <c r="V706" t="str">
        <f t="shared" si="65"/>
        <v>wearables</v>
      </c>
    </row>
    <row r="707" spans="1:22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5">
        <f t="shared" ref="K707:K770" si="66">(((J707/60)/60)/24+DATE(1970,1,1))</f>
        <v>42726.491643518515</v>
      </c>
      <c r="L707" s="15">
        <f t="shared" ref="L707:L770" si="67">(((I707/60)/60)/24+DATE(1970,1,1))</f>
        <v>42756.491643518515</v>
      </c>
      <c r="M707" s="13" t="str">
        <f t="shared" ref="M707:M770" si="68">TEXT(K707,"mmm")</f>
        <v>Dec</v>
      </c>
      <c r="N707" s="11">
        <f t="shared" ref="N707:N770" si="69">YEAR(K707)</f>
        <v>2016</v>
      </c>
      <c r="O707" t="b">
        <v>0</v>
      </c>
      <c r="P707">
        <v>5</v>
      </c>
      <c r="Q707" t="b">
        <v>0</v>
      </c>
      <c r="R707" t="s">
        <v>8273</v>
      </c>
      <c r="S707" s="7">
        <f>E707/D707</f>
        <v>9.7699999999999992E-3</v>
      </c>
      <c r="T707" s="8">
        <f>E707/P707</f>
        <v>195.4</v>
      </c>
      <c r="U707" t="str">
        <f t="shared" ref="U707:U770" si="70">LEFT(R707,(FIND("/",R707,1)-1))</f>
        <v>technology</v>
      </c>
      <c r="V707" t="str">
        <f t="shared" ref="V707:V770" si="71">MID(R707,FIND("/",R707)+1,256)</f>
        <v>wearables</v>
      </c>
    </row>
    <row r="708" spans="1:22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5">
        <f t="shared" si="66"/>
        <v>42676.995173611111</v>
      </c>
      <c r="L708" s="15">
        <f t="shared" si="67"/>
        <v>42718.777083333334</v>
      </c>
      <c r="M708" s="13" t="str">
        <f t="shared" si="68"/>
        <v>Nov</v>
      </c>
      <c r="N708" s="11">
        <f t="shared" si="69"/>
        <v>2016</v>
      </c>
      <c r="O708" t="b">
        <v>0</v>
      </c>
      <c r="P708">
        <v>0</v>
      </c>
      <c r="Q708" t="b">
        <v>0</v>
      </c>
      <c r="R708" t="s">
        <v>8273</v>
      </c>
      <c r="S708" s="7">
        <f>E708/D708</f>
        <v>0</v>
      </c>
      <c r="T708" s="8" t="e">
        <f>E708/P708</f>
        <v>#DIV/0!</v>
      </c>
      <c r="U708" t="str">
        <f t="shared" si="70"/>
        <v>technology</v>
      </c>
      <c r="V708" t="str">
        <f t="shared" si="71"/>
        <v>wearables</v>
      </c>
    </row>
    <row r="709" spans="1:22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5">
        <f t="shared" si="66"/>
        <v>42696.663506944446</v>
      </c>
      <c r="L709" s="15">
        <f t="shared" si="67"/>
        <v>42736.663506944446</v>
      </c>
      <c r="M709" s="13" t="str">
        <f t="shared" si="68"/>
        <v>Nov</v>
      </c>
      <c r="N709" s="11">
        <f t="shared" si="69"/>
        <v>2016</v>
      </c>
      <c r="O709" t="b">
        <v>0</v>
      </c>
      <c r="P709">
        <v>456</v>
      </c>
      <c r="Q709" t="b">
        <v>0</v>
      </c>
      <c r="R709" t="s">
        <v>8273</v>
      </c>
      <c r="S709" s="7">
        <f>E709/D709</f>
        <v>0.78927352941176465</v>
      </c>
      <c r="T709" s="8">
        <f>E709/P709</f>
        <v>117.69868421052631</v>
      </c>
      <c r="U709" t="str">
        <f t="shared" si="70"/>
        <v>technology</v>
      </c>
      <c r="V709" t="str">
        <f t="shared" si="71"/>
        <v>wearables</v>
      </c>
    </row>
    <row r="710" spans="1:22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5">
        <f t="shared" si="66"/>
        <v>41835.581018518518</v>
      </c>
      <c r="L710" s="15">
        <f t="shared" si="67"/>
        <v>41895.581018518518</v>
      </c>
      <c r="M710" s="13" t="str">
        <f t="shared" si="68"/>
        <v>Jul</v>
      </c>
      <c r="N710" s="11">
        <f t="shared" si="69"/>
        <v>2014</v>
      </c>
      <c r="O710" t="b">
        <v>0</v>
      </c>
      <c r="P710">
        <v>369</v>
      </c>
      <c r="Q710" t="b">
        <v>0</v>
      </c>
      <c r="R710" t="s">
        <v>8273</v>
      </c>
      <c r="S710" s="7">
        <f>E710/D710</f>
        <v>0.22092500000000001</v>
      </c>
      <c r="T710" s="8">
        <f>E710/P710</f>
        <v>23.948509485094849</v>
      </c>
      <c r="U710" t="str">
        <f t="shared" si="70"/>
        <v>technology</v>
      </c>
      <c r="V710" t="str">
        <f t="shared" si="71"/>
        <v>wearables</v>
      </c>
    </row>
    <row r="711" spans="1:22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5">
        <f t="shared" si="66"/>
        <v>41948.041192129633</v>
      </c>
      <c r="L711" s="15">
        <f t="shared" si="67"/>
        <v>41978.041192129633</v>
      </c>
      <c r="M711" s="13" t="str">
        <f t="shared" si="68"/>
        <v>Nov</v>
      </c>
      <c r="N711" s="11">
        <f t="shared" si="69"/>
        <v>2014</v>
      </c>
      <c r="O711" t="b">
        <v>0</v>
      </c>
      <c r="P711">
        <v>2</v>
      </c>
      <c r="Q711" t="b">
        <v>0</v>
      </c>
      <c r="R711" t="s">
        <v>8273</v>
      </c>
      <c r="S711" s="7">
        <f>E711/D711</f>
        <v>4.0666666666666663E-3</v>
      </c>
      <c r="T711" s="8">
        <f>E711/P711</f>
        <v>30.5</v>
      </c>
      <c r="U711" t="str">
        <f t="shared" si="70"/>
        <v>technology</v>
      </c>
      <c r="V711" t="str">
        <f t="shared" si="71"/>
        <v>wearables</v>
      </c>
    </row>
    <row r="712" spans="1:22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5">
        <f t="shared" si="66"/>
        <v>41837.984976851854</v>
      </c>
      <c r="L712" s="15">
        <f t="shared" si="67"/>
        <v>41871.030555555553</v>
      </c>
      <c r="M712" s="13" t="str">
        <f t="shared" si="68"/>
        <v>Jul</v>
      </c>
      <c r="N712" s="11">
        <f t="shared" si="69"/>
        <v>2014</v>
      </c>
      <c r="O712" t="b">
        <v>0</v>
      </c>
      <c r="P712">
        <v>0</v>
      </c>
      <c r="Q712" t="b">
        <v>0</v>
      </c>
      <c r="R712" t="s">
        <v>8273</v>
      </c>
      <c r="S712" s="7">
        <f>E712/D712</f>
        <v>0</v>
      </c>
      <c r="T712" s="8" t="e">
        <f>E712/P712</f>
        <v>#DIV/0!</v>
      </c>
      <c r="U712" t="str">
        <f t="shared" si="70"/>
        <v>technology</v>
      </c>
      <c r="V712" t="str">
        <f t="shared" si="71"/>
        <v>wearables</v>
      </c>
    </row>
    <row r="713" spans="1:22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5">
        <f t="shared" si="66"/>
        <v>42678.459120370375</v>
      </c>
      <c r="L713" s="15">
        <f t="shared" si="67"/>
        <v>42718.500787037032</v>
      </c>
      <c r="M713" s="13" t="str">
        <f t="shared" si="68"/>
        <v>Nov</v>
      </c>
      <c r="N713" s="11">
        <f t="shared" si="69"/>
        <v>2016</v>
      </c>
      <c r="O713" t="b">
        <v>0</v>
      </c>
      <c r="P713">
        <v>338</v>
      </c>
      <c r="Q713" t="b">
        <v>0</v>
      </c>
      <c r="R713" t="s">
        <v>8273</v>
      </c>
      <c r="S713" s="7">
        <f>E713/D713</f>
        <v>0.33790999999999999</v>
      </c>
      <c r="T713" s="8">
        <f>E713/P713</f>
        <v>99.973372781065095</v>
      </c>
      <c r="U713" t="str">
        <f t="shared" si="70"/>
        <v>technology</v>
      </c>
      <c r="V713" t="str">
        <f t="shared" si="71"/>
        <v>wearables</v>
      </c>
    </row>
    <row r="714" spans="1:22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5">
        <f t="shared" si="66"/>
        <v>42384.680925925932</v>
      </c>
      <c r="L714" s="15">
        <f t="shared" si="67"/>
        <v>42414.680925925932</v>
      </c>
      <c r="M714" s="13" t="str">
        <f t="shared" si="68"/>
        <v>Jan</v>
      </c>
      <c r="N714" s="11">
        <f t="shared" si="69"/>
        <v>2016</v>
      </c>
      <c r="O714" t="b">
        <v>0</v>
      </c>
      <c r="P714">
        <v>4</v>
      </c>
      <c r="Q714" t="b">
        <v>0</v>
      </c>
      <c r="R714" t="s">
        <v>8273</v>
      </c>
      <c r="S714" s="7">
        <f>E714/D714</f>
        <v>2.1649484536082476E-3</v>
      </c>
      <c r="T714" s="8">
        <f>E714/P714</f>
        <v>26.25</v>
      </c>
      <c r="U714" t="str">
        <f t="shared" si="70"/>
        <v>technology</v>
      </c>
      <c r="V714" t="str">
        <f t="shared" si="71"/>
        <v>wearables</v>
      </c>
    </row>
    <row r="715" spans="1:22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5">
        <f t="shared" si="66"/>
        <v>42496.529305555552</v>
      </c>
      <c r="L715" s="15">
        <f t="shared" si="67"/>
        <v>42526.529305555552</v>
      </c>
      <c r="M715" s="13" t="str">
        <f t="shared" si="68"/>
        <v>May</v>
      </c>
      <c r="N715" s="11">
        <f t="shared" si="69"/>
        <v>2016</v>
      </c>
      <c r="O715" t="b">
        <v>0</v>
      </c>
      <c r="P715">
        <v>1</v>
      </c>
      <c r="Q715" t="b">
        <v>0</v>
      </c>
      <c r="R715" t="s">
        <v>8273</v>
      </c>
      <c r="S715" s="7">
        <f>E715/D715</f>
        <v>7.9600000000000001E-3</v>
      </c>
      <c r="T715" s="8">
        <f>E715/P715</f>
        <v>199</v>
      </c>
      <c r="U715" t="str">
        <f t="shared" si="70"/>
        <v>technology</v>
      </c>
      <c r="V715" t="str">
        <f t="shared" si="71"/>
        <v>wearables</v>
      </c>
    </row>
    <row r="716" spans="1:22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5">
        <f t="shared" si="66"/>
        <v>42734.787986111114</v>
      </c>
      <c r="L716" s="15">
        <f t="shared" si="67"/>
        <v>42794.787986111114</v>
      </c>
      <c r="M716" s="13" t="str">
        <f t="shared" si="68"/>
        <v>Dec</v>
      </c>
      <c r="N716" s="11">
        <f t="shared" si="69"/>
        <v>2016</v>
      </c>
      <c r="O716" t="b">
        <v>0</v>
      </c>
      <c r="P716">
        <v>28</v>
      </c>
      <c r="Q716" t="b">
        <v>0</v>
      </c>
      <c r="R716" t="s">
        <v>8273</v>
      </c>
      <c r="S716" s="7">
        <f>E716/D716</f>
        <v>0.14993333333333334</v>
      </c>
      <c r="T716" s="8">
        <f>E716/P716</f>
        <v>80.321428571428569</v>
      </c>
      <c r="U716" t="str">
        <f t="shared" si="70"/>
        <v>technology</v>
      </c>
      <c r="V716" t="str">
        <f t="shared" si="71"/>
        <v>wearables</v>
      </c>
    </row>
    <row r="717" spans="1:22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5">
        <f t="shared" si="66"/>
        <v>42273.090740740736</v>
      </c>
      <c r="L717" s="15">
        <f t="shared" si="67"/>
        <v>42313.132407407407</v>
      </c>
      <c r="M717" s="13" t="str">
        <f t="shared" si="68"/>
        <v>Sep</v>
      </c>
      <c r="N717" s="11">
        <f t="shared" si="69"/>
        <v>2015</v>
      </c>
      <c r="O717" t="b">
        <v>0</v>
      </c>
      <c r="P717">
        <v>12</v>
      </c>
      <c r="Q717" t="b">
        <v>0</v>
      </c>
      <c r="R717" t="s">
        <v>8273</v>
      </c>
      <c r="S717" s="7">
        <f>E717/D717</f>
        <v>5.0509090909090906E-2</v>
      </c>
      <c r="T717" s="8">
        <f>E717/P717</f>
        <v>115.75</v>
      </c>
      <c r="U717" t="str">
        <f t="shared" si="70"/>
        <v>technology</v>
      </c>
      <c r="V717" t="str">
        <f t="shared" si="71"/>
        <v>wearables</v>
      </c>
    </row>
    <row r="718" spans="1:22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5">
        <f t="shared" si="66"/>
        <v>41940.658645833333</v>
      </c>
      <c r="L718" s="15">
        <f t="shared" si="67"/>
        <v>41974</v>
      </c>
      <c r="M718" s="13" t="str">
        <f t="shared" si="68"/>
        <v>Oct</v>
      </c>
      <c r="N718" s="11">
        <f t="shared" si="69"/>
        <v>2014</v>
      </c>
      <c r="O718" t="b">
        <v>0</v>
      </c>
      <c r="P718">
        <v>16</v>
      </c>
      <c r="Q718" t="b">
        <v>0</v>
      </c>
      <c r="R718" t="s">
        <v>8273</v>
      </c>
      <c r="S718" s="7">
        <f>E718/D718</f>
        <v>0.10214285714285715</v>
      </c>
      <c r="T718" s="8">
        <f>E718/P718</f>
        <v>44.6875</v>
      </c>
      <c r="U718" t="str">
        <f t="shared" si="70"/>
        <v>technology</v>
      </c>
      <c r="V718" t="str">
        <f t="shared" si="71"/>
        <v>wearables</v>
      </c>
    </row>
    <row r="719" spans="1:2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5">
        <f t="shared" si="66"/>
        <v>41857.854189814818</v>
      </c>
      <c r="L719" s="15">
        <f t="shared" si="67"/>
        <v>41887.854189814818</v>
      </c>
      <c r="M719" s="13" t="str">
        <f t="shared" si="68"/>
        <v>Aug</v>
      </c>
      <c r="N719" s="11">
        <f t="shared" si="69"/>
        <v>2014</v>
      </c>
      <c r="O719" t="b">
        <v>0</v>
      </c>
      <c r="P719">
        <v>4</v>
      </c>
      <c r="Q719" t="b">
        <v>0</v>
      </c>
      <c r="R719" t="s">
        <v>8273</v>
      </c>
      <c r="S719" s="7">
        <f>E719/D719</f>
        <v>3.0500000000000002E-3</v>
      </c>
      <c r="T719" s="8">
        <f>E719/P719</f>
        <v>76.25</v>
      </c>
      <c r="U719" t="str">
        <f t="shared" si="70"/>
        <v>technology</v>
      </c>
      <c r="V719" t="str">
        <f t="shared" si="71"/>
        <v>wearables</v>
      </c>
    </row>
    <row r="720" spans="1:22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5">
        <f t="shared" si="66"/>
        <v>42752.845451388886</v>
      </c>
      <c r="L720" s="15">
        <f t="shared" si="67"/>
        <v>42784.249305555553</v>
      </c>
      <c r="M720" s="13" t="str">
        <f t="shared" si="68"/>
        <v>Jan</v>
      </c>
      <c r="N720" s="11">
        <f t="shared" si="69"/>
        <v>2017</v>
      </c>
      <c r="O720" t="b">
        <v>0</v>
      </c>
      <c r="P720">
        <v>4</v>
      </c>
      <c r="Q720" t="b">
        <v>0</v>
      </c>
      <c r="R720" t="s">
        <v>8273</v>
      </c>
      <c r="S720" s="7">
        <f>E720/D720</f>
        <v>7.4999999999999997E-3</v>
      </c>
      <c r="T720" s="8">
        <f>E720/P720</f>
        <v>22.5</v>
      </c>
      <c r="U720" t="str">
        <f t="shared" si="70"/>
        <v>technology</v>
      </c>
      <c r="V720" t="str">
        <f t="shared" si="71"/>
        <v>wearables</v>
      </c>
    </row>
    <row r="721" spans="1:22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5">
        <f t="shared" si="66"/>
        <v>42409.040231481486</v>
      </c>
      <c r="L721" s="15">
        <f t="shared" si="67"/>
        <v>42423.040231481486</v>
      </c>
      <c r="M721" s="13" t="str">
        <f t="shared" si="68"/>
        <v>Feb</v>
      </c>
      <c r="N721" s="11">
        <f t="shared" si="69"/>
        <v>2016</v>
      </c>
      <c r="O721" t="b">
        <v>0</v>
      </c>
      <c r="P721">
        <v>10</v>
      </c>
      <c r="Q721" t="b">
        <v>0</v>
      </c>
      <c r="R721" t="s">
        <v>8273</v>
      </c>
      <c r="S721" s="7">
        <f>E721/D721</f>
        <v>1.2933333333333333E-2</v>
      </c>
      <c r="T721" s="8">
        <f>E721/P721</f>
        <v>19.399999999999999</v>
      </c>
      <c r="U721" t="str">
        <f t="shared" si="70"/>
        <v>technology</v>
      </c>
      <c r="V721" t="str">
        <f t="shared" si="71"/>
        <v>wearables</v>
      </c>
    </row>
    <row r="722" spans="1:22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5">
        <f t="shared" si="66"/>
        <v>40909.649201388893</v>
      </c>
      <c r="L722" s="15">
        <f t="shared" si="67"/>
        <v>40937.649201388893</v>
      </c>
      <c r="M722" s="13" t="str">
        <f t="shared" si="68"/>
        <v>Jan</v>
      </c>
      <c r="N722" s="11">
        <f t="shared" si="69"/>
        <v>2012</v>
      </c>
      <c r="O722" t="b">
        <v>0</v>
      </c>
      <c r="P722">
        <v>41</v>
      </c>
      <c r="Q722" t="b">
        <v>1</v>
      </c>
      <c r="R722" t="s">
        <v>8274</v>
      </c>
      <c r="S722" s="7">
        <f>E722/D722</f>
        <v>1.4394736842105262</v>
      </c>
      <c r="T722" s="8">
        <f>E722/P722</f>
        <v>66.707317073170728</v>
      </c>
      <c r="U722" t="str">
        <f t="shared" si="70"/>
        <v>publishing</v>
      </c>
      <c r="V722" t="str">
        <f t="shared" si="71"/>
        <v>nonfiction</v>
      </c>
    </row>
    <row r="723" spans="1:22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5">
        <f t="shared" si="66"/>
        <v>41807.571840277778</v>
      </c>
      <c r="L723" s="15">
        <f t="shared" si="67"/>
        <v>41852.571840277778</v>
      </c>
      <c r="M723" s="13" t="str">
        <f t="shared" si="68"/>
        <v>Jun</v>
      </c>
      <c r="N723" s="11">
        <f t="shared" si="69"/>
        <v>2014</v>
      </c>
      <c r="O723" t="b">
        <v>0</v>
      </c>
      <c r="P723">
        <v>119</v>
      </c>
      <c r="Q723" t="b">
        <v>1</v>
      </c>
      <c r="R723" t="s">
        <v>8274</v>
      </c>
      <c r="S723" s="7">
        <f>E723/D723</f>
        <v>1.2210975609756098</v>
      </c>
      <c r="T723" s="8">
        <f>E723/P723</f>
        <v>84.142857142857139</v>
      </c>
      <c r="U723" t="str">
        <f t="shared" si="70"/>
        <v>publishing</v>
      </c>
      <c r="V723" t="str">
        <f t="shared" si="71"/>
        <v>nonfiction</v>
      </c>
    </row>
    <row r="724" spans="1:22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5">
        <f t="shared" si="66"/>
        <v>40977.805300925924</v>
      </c>
      <c r="L724" s="15">
        <f t="shared" si="67"/>
        <v>41007.76363425926</v>
      </c>
      <c r="M724" s="13" t="str">
        <f t="shared" si="68"/>
        <v>Mar</v>
      </c>
      <c r="N724" s="11">
        <f t="shared" si="69"/>
        <v>2012</v>
      </c>
      <c r="O724" t="b">
        <v>0</v>
      </c>
      <c r="P724">
        <v>153</v>
      </c>
      <c r="Q724" t="b">
        <v>1</v>
      </c>
      <c r="R724" t="s">
        <v>8274</v>
      </c>
      <c r="S724" s="7">
        <f>E724/D724</f>
        <v>1.3202400000000001</v>
      </c>
      <c r="T724" s="8">
        <f>E724/P724</f>
        <v>215.72549019607843</v>
      </c>
      <c r="U724" t="str">
        <f t="shared" si="70"/>
        <v>publishing</v>
      </c>
      <c r="V724" t="str">
        <f t="shared" si="71"/>
        <v>nonfiction</v>
      </c>
    </row>
    <row r="725" spans="1:22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5">
        <f t="shared" si="66"/>
        <v>42184.816539351858</v>
      </c>
      <c r="L725" s="15">
        <f t="shared" si="67"/>
        <v>42215.165972222225</v>
      </c>
      <c r="M725" s="13" t="str">
        <f t="shared" si="68"/>
        <v>Jun</v>
      </c>
      <c r="N725" s="11">
        <f t="shared" si="69"/>
        <v>2015</v>
      </c>
      <c r="O725" t="b">
        <v>0</v>
      </c>
      <c r="P725">
        <v>100</v>
      </c>
      <c r="Q725" t="b">
        <v>1</v>
      </c>
      <c r="R725" t="s">
        <v>8274</v>
      </c>
      <c r="S725" s="7">
        <f>E725/D725</f>
        <v>1.0938000000000001</v>
      </c>
      <c r="T725" s="8">
        <f>E725/P725</f>
        <v>54.69</v>
      </c>
      <c r="U725" t="str">
        <f t="shared" si="70"/>
        <v>publishing</v>
      </c>
      <c r="V725" t="str">
        <f t="shared" si="71"/>
        <v>nonfiction</v>
      </c>
    </row>
    <row r="726" spans="1:22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5">
        <f t="shared" si="66"/>
        <v>40694.638460648144</v>
      </c>
      <c r="L726" s="15">
        <f t="shared" si="67"/>
        <v>40724.638460648144</v>
      </c>
      <c r="M726" s="13" t="str">
        <f t="shared" si="68"/>
        <v>May</v>
      </c>
      <c r="N726" s="11">
        <f t="shared" si="69"/>
        <v>2011</v>
      </c>
      <c r="O726" t="b">
        <v>0</v>
      </c>
      <c r="P726">
        <v>143</v>
      </c>
      <c r="Q726" t="b">
        <v>1</v>
      </c>
      <c r="R726" t="s">
        <v>8274</v>
      </c>
      <c r="S726" s="7">
        <f>E726/D726</f>
        <v>1.0547157142857144</v>
      </c>
      <c r="T726" s="8">
        <f>E726/P726</f>
        <v>51.62944055944056</v>
      </c>
      <c r="U726" t="str">
        <f t="shared" si="70"/>
        <v>publishing</v>
      </c>
      <c r="V726" t="str">
        <f t="shared" si="71"/>
        <v>nonfiction</v>
      </c>
    </row>
    <row r="727" spans="1:22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5">
        <f t="shared" si="66"/>
        <v>42321.626296296294</v>
      </c>
      <c r="L727" s="15">
        <f t="shared" si="67"/>
        <v>42351.626296296294</v>
      </c>
      <c r="M727" s="13" t="str">
        <f t="shared" si="68"/>
        <v>Nov</v>
      </c>
      <c r="N727" s="11">
        <f t="shared" si="69"/>
        <v>2015</v>
      </c>
      <c r="O727" t="b">
        <v>0</v>
      </c>
      <c r="P727">
        <v>140</v>
      </c>
      <c r="Q727" t="b">
        <v>1</v>
      </c>
      <c r="R727" t="s">
        <v>8274</v>
      </c>
      <c r="S727" s="7">
        <f>E727/D727</f>
        <v>1.0035000000000001</v>
      </c>
      <c r="T727" s="8">
        <f>E727/P727</f>
        <v>143.35714285714286</v>
      </c>
      <c r="U727" t="str">
        <f t="shared" si="70"/>
        <v>publishing</v>
      </c>
      <c r="V727" t="str">
        <f t="shared" si="71"/>
        <v>nonfiction</v>
      </c>
    </row>
    <row r="728" spans="1:22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5">
        <f t="shared" si="66"/>
        <v>41346.042673611111</v>
      </c>
      <c r="L728" s="15">
        <f t="shared" si="67"/>
        <v>41376.042673611111</v>
      </c>
      <c r="M728" s="13" t="str">
        <f t="shared" si="68"/>
        <v>Mar</v>
      </c>
      <c r="N728" s="11">
        <f t="shared" si="69"/>
        <v>2013</v>
      </c>
      <c r="O728" t="b">
        <v>0</v>
      </c>
      <c r="P728">
        <v>35</v>
      </c>
      <c r="Q728" t="b">
        <v>1</v>
      </c>
      <c r="R728" t="s">
        <v>8274</v>
      </c>
      <c r="S728" s="7">
        <f>E728/D728</f>
        <v>1.014</v>
      </c>
      <c r="T728" s="8">
        <f>E728/P728</f>
        <v>72.428571428571431</v>
      </c>
      <c r="U728" t="str">
        <f t="shared" si="70"/>
        <v>publishing</v>
      </c>
      <c r="V728" t="str">
        <f t="shared" si="71"/>
        <v>nonfiction</v>
      </c>
    </row>
    <row r="729" spans="1:22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5">
        <f t="shared" si="66"/>
        <v>41247.020243055551</v>
      </c>
      <c r="L729" s="15">
        <f t="shared" si="67"/>
        <v>41288.888888888891</v>
      </c>
      <c r="M729" s="13" t="str">
        <f t="shared" si="68"/>
        <v>Dec</v>
      </c>
      <c r="N729" s="11">
        <f t="shared" si="69"/>
        <v>2012</v>
      </c>
      <c r="O729" t="b">
        <v>0</v>
      </c>
      <c r="P729">
        <v>149</v>
      </c>
      <c r="Q729" t="b">
        <v>1</v>
      </c>
      <c r="R729" t="s">
        <v>8274</v>
      </c>
      <c r="S729" s="7">
        <f>E729/D729</f>
        <v>1.5551428571428572</v>
      </c>
      <c r="T729" s="8">
        <f>E729/P729</f>
        <v>36.530201342281877</v>
      </c>
      <c r="U729" t="str">
        <f t="shared" si="70"/>
        <v>publishing</v>
      </c>
      <c r="V729" t="str">
        <f t="shared" si="71"/>
        <v>nonfiction</v>
      </c>
    </row>
    <row r="730" spans="1:22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5">
        <f t="shared" si="66"/>
        <v>40731.837465277778</v>
      </c>
      <c r="L730" s="15">
        <f t="shared" si="67"/>
        <v>40776.837465277778</v>
      </c>
      <c r="M730" s="13" t="str">
        <f t="shared" si="68"/>
        <v>Jul</v>
      </c>
      <c r="N730" s="11">
        <f t="shared" si="69"/>
        <v>2011</v>
      </c>
      <c r="O730" t="b">
        <v>0</v>
      </c>
      <c r="P730">
        <v>130</v>
      </c>
      <c r="Q730" t="b">
        <v>1</v>
      </c>
      <c r="R730" t="s">
        <v>8274</v>
      </c>
      <c r="S730" s="7">
        <f>E730/D730</f>
        <v>1.05566</v>
      </c>
      <c r="T730" s="8">
        <f>E730/P730</f>
        <v>60.903461538461535</v>
      </c>
      <c r="U730" t="str">
        <f t="shared" si="70"/>
        <v>publishing</v>
      </c>
      <c r="V730" t="str">
        <f t="shared" si="71"/>
        <v>nonfiction</v>
      </c>
    </row>
    <row r="731" spans="1:22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5">
        <f t="shared" si="66"/>
        <v>41111.185891203706</v>
      </c>
      <c r="L731" s="15">
        <f t="shared" si="67"/>
        <v>41171.185891203706</v>
      </c>
      <c r="M731" s="13" t="str">
        <f t="shared" si="68"/>
        <v>Jul</v>
      </c>
      <c r="N731" s="11">
        <f t="shared" si="69"/>
        <v>2012</v>
      </c>
      <c r="O731" t="b">
        <v>0</v>
      </c>
      <c r="P731">
        <v>120</v>
      </c>
      <c r="Q731" t="b">
        <v>1</v>
      </c>
      <c r="R731" t="s">
        <v>8274</v>
      </c>
      <c r="S731" s="7">
        <f>E731/D731</f>
        <v>1.3065</v>
      </c>
      <c r="T731" s="8">
        <f>E731/P731</f>
        <v>43.55</v>
      </c>
      <c r="U731" t="str">
        <f t="shared" si="70"/>
        <v>publishing</v>
      </c>
      <c r="V731" t="str">
        <f t="shared" si="71"/>
        <v>nonfiction</v>
      </c>
    </row>
    <row r="732" spans="1:22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5">
        <f t="shared" si="66"/>
        <v>40854.745266203703</v>
      </c>
      <c r="L732" s="15">
        <f t="shared" si="67"/>
        <v>40884.745266203703</v>
      </c>
      <c r="M732" s="13" t="str">
        <f t="shared" si="68"/>
        <v>Nov</v>
      </c>
      <c r="N732" s="11">
        <f t="shared" si="69"/>
        <v>2011</v>
      </c>
      <c r="O732" t="b">
        <v>0</v>
      </c>
      <c r="P732">
        <v>265</v>
      </c>
      <c r="Q732" t="b">
        <v>1</v>
      </c>
      <c r="R732" t="s">
        <v>8274</v>
      </c>
      <c r="S732" s="7">
        <f>E732/D732</f>
        <v>1.3219000000000001</v>
      </c>
      <c r="T732" s="8">
        <f>E732/P732</f>
        <v>99.766037735849054</v>
      </c>
      <c r="U732" t="str">
        <f t="shared" si="70"/>
        <v>publishing</v>
      </c>
      <c r="V732" t="str">
        <f t="shared" si="71"/>
        <v>nonfiction</v>
      </c>
    </row>
    <row r="733" spans="1:22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5">
        <f t="shared" si="66"/>
        <v>40879.795682870368</v>
      </c>
      <c r="L733" s="15">
        <f t="shared" si="67"/>
        <v>40930.25</v>
      </c>
      <c r="M733" s="13" t="str">
        <f t="shared" si="68"/>
        <v>Dec</v>
      </c>
      <c r="N733" s="11">
        <f t="shared" si="69"/>
        <v>2011</v>
      </c>
      <c r="O733" t="b">
        <v>0</v>
      </c>
      <c r="P733">
        <v>71</v>
      </c>
      <c r="Q733" t="b">
        <v>1</v>
      </c>
      <c r="R733" t="s">
        <v>8274</v>
      </c>
      <c r="S733" s="7">
        <f>E733/D733</f>
        <v>1.26</v>
      </c>
      <c r="T733" s="8">
        <f>E733/P733</f>
        <v>88.732394366197184</v>
      </c>
      <c r="U733" t="str">
        <f t="shared" si="70"/>
        <v>publishing</v>
      </c>
      <c r="V733" t="str">
        <f t="shared" si="71"/>
        <v>nonfiction</v>
      </c>
    </row>
    <row r="734" spans="1:22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5">
        <f t="shared" si="66"/>
        <v>41486.424317129626</v>
      </c>
      <c r="L734" s="15">
        <f t="shared" si="67"/>
        <v>41546.424317129626</v>
      </c>
      <c r="M734" s="13" t="str">
        <f t="shared" si="68"/>
        <v>Jul</v>
      </c>
      <c r="N734" s="11">
        <f t="shared" si="69"/>
        <v>2013</v>
      </c>
      <c r="O734" t="b">
        <v>0</v>
      </c>
      <c r="P734">
        <v>13</v>
      </c>
      <c r="Q734" t="b">
        <v>1</v>
      </c>
      <c r="R734" t="s">
        <v>8274</v>
      </c>
      <c r="S734" s="7">
        <f>E734/D734</f>
        <v>1.6</v>
      </c>
      <c r="T734" s="8">
        <f>E734/P734</f>
        <v>4.9230769230769234</v>
      </c>
      <c r="U734" t="str">
        <f t="shared" si="70"/>
        <v>publishing</v>
      </c>
      <c r="V734" t="str">
        <f t="shared" si="71"/>
        <v>nonfiction</v>
      </c>
    </row>
    <row r="735" spans="1:22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5">
        <f t="shared" si="66"/>
        <v>41598.420046296298</v>
      </c>
      <c r="L735" s="15">
        <f t="shared" si="67"/>
        <v>41628.420046296298</v>
      </c>
      <c r="M735" s="13" t="str">
        <f t="shared" si="68"/>
        <v>Nov</v>
      </c>
      <c r="N735" s="11">
        <f t="shared" si="69"/>
        <v>2013</v>
      </c>
      <c r="O735" t="b">
        <v>0</v>
      </c>
      <c r="P735">
        <v>169</v>
      </c>
      <c r="Q735" t="b">
        <v>1</v>
      </c>
      <c r="R735" t="s">
        <v>8274</v>
      </c>
      <c r="S735" s="7">
        <f>E735/D735</f>
        <v>1.2048000000000001</v>
      </c>
      <c r="T735" s="8">
        <f>E735/P735</f>
        <v>17.822485207100591</v>
      </c>
      <c r="U735" t="str">
        <f t="shared" si="70"/>
        <v>publishing</v>
      </c>
      <c r="V735" t="str">
        <f t="shared" si="71"/>
        <v>nonfiction</v>
      </c>
    </row>
    <row r="736" spans="1:22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5">
        <f t="shared" si="66"/>
        <v>42102.164583333331</v>
      </c>
      <c r="L736" s="15">
        <f t="shared" si="67"/>
        <v>42133.208333333328</v>
      </c>
      <c r="M736" s="13" t="str">
        <f t="shared" si="68"/>
        <v>Apr</v>
      </c>
      <c r="N736" s="11">
        <f t="shared" si="69"/>
        <v>2015</v>
      </c>
      <c r="O736" t="b">
        <v>0</v>
      </c>
      <c r="P736">
        <v>57</v>
      </c>
      <c r="Q736" t="b">
        <v>1</v>
      </c>
      <c r="R736" t="s">
        <v>8274</v>
      </c>
      <c r="S736" s="7">
        <f>E736/D736</f>
        <v>1.2552941176470589</v>
      </c>
      <c r="T736" s="8">
        <f>E736/P736</f>
        <v>187.19298245614036</v>
      </c>
      <c r="U736" t="str">
        <f t="shared" si="70"/>
        <v>publishing</v>
      </c>
      <c r="V736" t="str">
        <f t="shared" si="71"/>
        <v>nonfiction</v>
      </c>
    </row>
    <row r="737" spans="1:22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5">
        <f t="shared" si="66"/>
        <v>41946.029467592591</v>
      </c>
      <c r="L737" s="15">
        <f t="shared" si="67"/>
        <v>41977.027083333334</v>
      </c>
      <c r="M737" s="13" t="str">
        <f t="shared" si="68"/>
        <v>Nov</v>
      </c>
      <c r="N737" s="11">
        <f t="shared" si="69"/>
        <v>2014</v>
      </c>
      <c r="O737" t="b">
        <v>0</v>
      </c>
      <c r="P737">
        <v>229</v>
      </c>
      <c r="Q737" t="b">
        <v>1</v>
      </c>
      <c r="R737" t="s">
        <v>8274</v>
      </c>
      <c r="S737" s="7">
        <f>E737/D737</f>
        <v>1.1440638297872341</v>
      </c>
      <c r="T737" s="8">
        <f>E737/P737</f>
        <v>234.80786026200875</v>
      </c>
      <c r="U737" t="str">
        <f t="shared" si="70"/>
        <v>publishing</v>
      </c>
      <c r="V737" t="str">
        <f t="shared" si="71"/>
        <v>nonfiction</v>
      </c>
    </row>
    <row r="738" spans="1:22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5">
        <f t="shared" si="66"/>
        <v>41579.734259259261</v>
      </c>
      <c r="L738" s="15">
        <f t="shared" si="67"/>
        <v>41599.207638888889</v>
      </c>
      <c r="M738" s="13" t="str">
        <f t="shared" si="68"/>
        <v>Nov</v>
      </c>
      <c r="N738" s="11">
        <f t="shared" si="69"/>
        <v>2013</v>
      </c>
      <c r="O738" t="b">
        <v>0</v>
      </c>
      <c r="P738">
        <v>108</v>
      </c>
      <c r="Q738" t="b">
        <v>1</v>
      </c>
      <c r="R738" t="s">
        <v>8274</v>
      </c>
      <c r="S738" s="7">
        <f>E738/D738</f>
        <v>3.151388888888889</v>
      </c>
      <c r="T738" s="8">
        <f>E738/P738</f>
        <v>105.04629629629629</v>
      </c>
      <c r="U738" t="str">
        <f t="shared" si="70"/>
        <v>publishing</v>
      </c>
      <c r="V738" t="str">
        <f t="shared" si="71"/>
        <v>nonfiction</v>
      </c>
    </row>
    <row r="739" spans="1:22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5">
        <f t="shared" si="66"/>
        <v>41667.275312500002</v>
      </c>
      <c r="L739" s="15">
        <f t="shared" si="67"/>
        <v>41684.833333333336</v>
      </c>
      <c r="M739" s="13" t="str">
        <f t="shared" si="68"/>
        <v>Jan</v>
      </c>
      <c r="N739" s="11">
        <f t="shared" si="69"/>
        <v>2014</v>
      </c>
      <c r="O739" t="b">
        <v>0</v>
      </c>
      <c r="P739">
        <v>108</v>
      </c>
      <c r="Q739" t="b">
        <v>1</v>
      </c>
      <c r="R739" t="s">
        <v>8274</v>
      </c>
      <c r="S739" s="7">
        <f>E739/D739</f>
        <v>1.224</v>
      </c>
      <c r="T739" s="8">
        <f>E739/P739</f>
        <v>56.666666666666664</v>
      </c>
      <c r="U739" t="str">
        <f t="shared" si="70"/>
        <v>publishing</v>
      </c>
      <c r="V739" t="str">
        <f t="shared" si="71"/>
        <v>nonfiction</v>
      </c>
    </row>
    <row r="740" spans="1:22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5">
        <f t="shared" si="66"/>
        <v>41943.604097222218</v>
      </c>
      <c r="L740" s="15">
        <f t="shared" si="67"/>
        <v>41974.207638888889</v>
      </c>
      <c r="M740" s="13" t="str">
        <f t="shared" si="68"/>
        <v>Oct</v>
      </c>
      <c r="N740" s="11">
        <f t="shared" si="69"/>
        <v>2014</v>
      </c>
      <c r="O740" t="b">
        <v>0</v>
      </c>
      <c r="P740">
        <v>41</v>
      </c>
      <c r="Q740" t="b">
        <v>1</v>
      </c>
      <c r="R740" t="s">
        <v>8274</v>
      </c>
      <c r="S740" s="7">
        <f>E740/D740</f>
        <v>1.0673333333333332</v>
      </c>
      <c r="T740" s="8">
        <f>E740/P740</f>
        <v>39.048780487804876</v>
      </c>
      <c r="U740" t="str">
        <f t="shared" si="70"/>
        <v>publishing</v>
      </c>
      <c r="V740" t="str">
        <f t="shared" si="71"/>
        <v>nonfiction</v>
      </c>
    </row>
    <row r="741" spans="1:22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5">
        <f t="shared" si="66"/>
        <v>41829.502650462964</v>
      </c>
      <c r="L741" s="15">
        <f t="shared" si="67"/>
        <v>41862.502650462964</v>
      </c>
      <c r="M741" s="13" t="str">
        <f t="shared" si="68"/>
        <v>Jul</v>
      </c>
      <c r="N741" s="11">
        <f t="shared" si="69"/>
        <v>2014</v>
      </c>
      <c r="O741" t="b">
        <v>0</v>
      </c>
      <c r="P741">
        <v>139</v>
      </c>
      <c r="Q741" t="b">
        <v>1</v>
      </c>
      <c r="R741" t="s">
        <v>8274</v>
      </c>
      <c r="S741" s="7">
        <f>E741/D741</f>
        <v>1.5833333333333333</v>
      </c>
      <c r="T741" s="8">
        <f>E741/P741</f>
        <v>68.345323741007192</v>
      </c>
      <c r="U741" t="str">
        <f t="shared" si="70"/>
        <v>publishing</v>
      </c>
      <c r="V741" t="str">
        <f t="shared" si="71"/>
        <v>nonfiction</v>
      </c>
    </row>
    <row r="742" spans="1:22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5">
        <f t="shared" si="66"/>
        <v>42162.146782407406</v>
      </c>
      <c r="L742" s="15">
        <f t="shared" si="67"/>
        <v>42176.146782407406</v>
      </c>
      <c r="M742" s="13" t="str">
        <f t="shared" si="68"/>
        <v>Jun</v>
      </c>
      <c r="N742" s="11">
        <f t="shared" si="69"/>
        <v>2015</v>
      </c>
      <c r="O742" t="b">
        <v>0</v>
      </c>
      <c r="P742">
        <v>19</v>
      </c>
      <c r="Q742" t="b">
        <v>1</v>
      </c>
      <c r="R742" t="s">
        <v>8274</v>
      </c>
      <c r="S742" s="7">
        <f>E742/D742</f>
        <v>1.0740000000000001</v>
      </c>
      <c r="T742" s="8">
        <f>E742/P742</f>
        <v>169.57894736842104</v>
      </c>
      <c r="U742" t="str">
        <f t="shared" si="70"/>
        <v>publishing</v>
      </c>
      <c r="V742" t="str">
        <f t="shared" si="71"/>
        <v>nonfiction</v>
      </c>
    </row>
    <row r="743" spans="1:22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5">
        <f t="shared" si="66"/>
        <v>41401.648217592592</v>
      </c>
      <c r="L743" s="15">
        <f t="shared" si="67"/>
        <v>41436.648217592592</v>
      </c>
      <c r="M743" s="13" t="str">
        <f t="shared" si="68"/>
        <v>May</v>
      </c>
      <c r="N743" s="11">
        <f t="shared" si="69"/>
        <v>2013</v>
      </c>
      <c r="O743" t="b">
        <v>0</v>
      </c>
      <c r="P743">
        <v>94</v>
      </c>
      <c r="Q743" t="b">
        <v>1</v>
      </c>
      <c r="R743" t="s">
        <v>8274</v>
      </c>
      <c r="S743" s="7">
        <f>E743/D743</f>
        <v>1.0226</v>
      </c>
      <c r="T743" s="8">
        <f>E743/P743</f>
        <v>141.42340425531913</v>
      </c>
      <c r="U743" t="str">
        <f t="shared" si="70"/>
        <v>publishing</v>
      </c>
      <c r="V743" t="str">
        <f t="shared" si="71"/>
        <v>nonfiction</v>
      </c>
    </row>
    <row r="744" spans="1:22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5">
        <f t="shared" si="66"/>
        <v>41689.917962962965</v>
      </c>
      <c r="L744" s="15">
        <f t="shared" si="67"/>
        <v>41719.876296296294</v>
      </c>
      <c r="M744" s="13" t="str">
        <f t="shared" si="68"/>
        <v>Feb</v>
      </c>
      <c r="N744" s="11">
        <f t="shared" si="69"/>
        <v>2014</v>
      </c>
      <c r="O744" t="b">
        <v>0</v>
      </c>
      <c r="P744">
        <v>23</v>
      </c>
      <c r="Q744" t="b">
        <v>1</v>
      </c>
      <c r="R744" t="s">
        <v>8274</v>
      </c>
      <c r="S744" s="7">
        <f>E744/D744</f>
        <v>1.1071428571428572</v>
      </c>
      <c r="T744" s="8">
        <f>E744/P744</f>
        <v>67.391304347826093</v>
      </c>
      <c r="U744" t="str">
        <f t="shared" si="70"/>
        <v>publishing</v>
      </c>
      <c r="V744" t="str">
        <f t="shared" si="71"/>
        <v>nonfiction</v>
      </c>
    </row>
    <row r="745" spans="1:22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5">
        <f t="shared" si="66"/>
        <v>40990.709317129629</v>
      </c>
      <c r="L745" s="15">
        <f t="shared" si="67"/>
        <v>41015.875</v>
      </c>
      <c r="M745" s="13" t="str">
        <f t="shared" si="68"/>
        <v>Mar</v>
      </c>
      <c r="N745" s="11">
        <f t="shared" si="69"/>
        <v>2012</v>
      </c>
      <c r="O745" t="b">
        <v>0</v>
      </c>
      <c r="P745">
        <v>15</v>
      </c>
      <c r="Q745" t="b">
        <v>1</v>
      </c>
      <c r="R745" t="s">
        <v>8274</v>
      </c>
      <c r="S745" s="7">
        <f>E745/D745</f>
        <v>1.48</v>
      </c>
      <c r="T745" s="8">
        <f>E745/P745</f>
        <v>54.266666666666666</v>
      </c>
      <c r="U745" t="str">
        <f t="shared" si="70"/>
        <v>publishing</v>
      </c>
      <c r="V745" t="str">
        <f t="shared" si="71"/>
        <v>nonfiction</v>
      </c>
    </row>
    <row r="746" spans="1:22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5">
        <f t="shared" si="66"/>
        <v>41226.95721064815</v>
      </c>
      <c r="L746" s="15">
        <f t="shared" si="67"/>
        <v>41256.95721064815</v>
      </c>
      <c r="M746" s="13" t="str">
        <f t="shared" si="68"/>
        <v>Nov</v>
      </c>
      <c r="N746" s="11">
        <f t="shared" si="69"/>
        <v>2012</v>
      </c>
      <c r="O746" t="b">
        <v>0</v>
      </c>
      <c r="P746">
        <v>62</v>
      </c>
      <c r="Q746" t="b">
        <v>1</v>
      </c>
      <c r="R746" t="s">
        <v>8274</v>
      </c>
      <c r="S746" s="7">
        <f>E746/D746</f>
        <v>1.0232000000000001</v>
      </c>
      <c r="T746" s="8">
        <f>E746/P746</f>
        <v>82.516129032258064</v>
      </c>
      <c r="U746" t="str">
        <f t="shared" si="70"/>
        <v>publishing</v>
      </c>
      <c r="V746" t="str">
        <f t="shared" si="71"/>
        <v>nonfiction</v>
      </c>
    </row>
    <row r="747" spans="1:22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5">
        <f t="shared" si="66"/>
        <v>41367.572280092594</v>
      </c>
      <c r="L747" s="15">
        <f t="shared" si="67"/>
        <v>41397.572280092594</v>
      </c>
      <c r="M747" s="13" t="str">
        <f t="shared" si="68"/>
        <v>Apr</v>
      </c>
      <c r="N747" s="11">
        <f t="shared" si="69"/>
        <v>2013</v>
      </c>
      <c r="O747" t="b">
        <v>0</v>
      </c>
      <c r="P747">
        <v>74</v>
      </c>
      <c r="Q747" t="b">
        <v>1</v>
      </c>
      <c r="R747" t="s">
        <v>8274</v>
      </c>
      <c r="S747" s="7">
        <f>E747/D747</f>
        <v>1.7909909909909909</v>
      </c>
      <c r="T747" s="8">
        <f>E747/P747</f>
        <v>53.729729729729726</v>
      </c>
      <c r="U747" t="str">
        <f t="shared" si="70"/>
        <v>publishing</v>
      </c>
      <c r="V747" t="str">
        <f t="shared" si="71"/>
        <v>nonfiction</v>
      </c>
    </row>
    <row r="748" spans="1:22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5">
        <f t="shared" si="66"/>
        <v>41157.042928240742</v>
      </c>
      <c r="L748" s="15">
        <f t="shared" si="67"/>
        <v>41175.165972222225</v>
      </c>
      <c r="M748" s="13" t="str">
        <f t="shared" si="68"/>
        <v>Sep</v>
      </c>
      <c r="N748" s="11">
        <f t="shared" si="69"/>
        <v>2012</v>
      </c>
      <c r="O748" t="b">
        <v>0</v>
      </c>
      <c r="P748">
        <v>97</v>
      </c>
      <c r="Q748" t="b">
        <v>1</v>
      </c>
      <c r="R748" t="s">
        <v>8274</v>
      </c>
      <c r="S748" s="7">
        <f>E748/D748</f>
        <v>1.1108135252761968</v>
      </c>
      <c r="T748" s="8">
        <f>E748/P748</f>
        <v>34.206185567010309</v>
      </c>
      <c r="U748" t="str">
        <f t="shared" si="70"/>
        <v>publishing</v>
      </c>
      <c r="V748" t="str">
        <f t="shared" si="71"/>
        <v>nonfiction</v>
      </c>
    </row>
    <row r="749" spans="1:22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5">
        <f t="shared" si="66"/>
        <v>41988.548831018517</v>
      </c>
      <c r="L749" s="15">
        <f t="shared" si="67"/>
        <v>42019.454166666663</v>
      </c>
      <c r="M749" s="13" t="str">
        <f t="shared" si="68"/>
        <v>Dec</v>
      </c>
      <c r="N749" s="11">
        <f t="shared" si="69"/>
        <v>2014</v>
      </c>
      <c r="O749" t="b">
        <v>0</v>
      </c>
      <c r="P749">
        <v>55</v>
      </c>
      <c r="Q749" t="b">
        <v>1</v>
      </c>
      <c r="R749" t="s">
        <v>8274</v>
      </c>
      <c r="S749" s="7">
        <f>E749/D749</f>
        <v>1.0004285714285714</v>
      </c>
      <c r="T749" s="8">
        <f>E749/P749</f>
        <v>127.32727272727273</v>
      </c>
      <c r="U749" t="str">
        <f t="shared" si="70"/>
        <v>publishing</v>
      </c>
      <c r="V749" t="str">
        <f t="shared" si="71"/>
        <v>nonfiction</v>
      </c>
    </row>
    <row r="750" spans="1:22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5">
        <f t="shared" si="66"/>
        <v>41831.846828703703</v>
      </c>
      <c r="L750" s="15">
        <f t="shared" si="67"/>
        <v>41861.846828703703</v>
      </c>
      <c r="M750" s="13" t="str">
        <f t="shared" si="68"/>
        <v>Jul</v>
      </c>
      <c r="N750" s="11">
        <f t="shared" si="69"/>
        <v>2014</v>
      </c>
      <c r="O750" t="b">
        <v>0</v>
      </c>
      <c r="P750">
        <v>44</v>
      </c>
      <c r="Q750" t="b">
        <v>1</v>
      </c>
      <c r="R750" t="s">
        <v>8274</v>
      </c>
      <c r="S750" s="7">
        <f>E750/D750</f>
        <v>1.0024999999999999</v>
      </c>
      <c r="T750" s="8">
        <f>E750/P750</f>
        <v>45.56818181818182</v>
      </c>
      <c r="U750" t="str">
        <f t="shared" si="70"/>
        <v>publishing</v>
      </c>
      <c r="V750" t="str">
        <f t="shared" si="71"/>
        <v>nonfiction</v>
      </c>
    </row>
    <row r="751" spans="1:22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5">
        <f t="shared" si="66"/>
        <v>42733.94131944445</v>
      </c>
      <c r="L751" s="15">
        <f t="shared" si="67"/>
        <v>42763.94131944445</v>
      </c>
      <c r="M751" s="13" t="str">
        <f t="shared" si="68"/>
        <v>Dec</v>
      </c>
      <c r="N751" s="11">
        <f t="shared" si="69"/>
        <v>2016</v>
      </c>
      <c r="O751" t="b">
        <v>0</v>
      </c>
      <c r="P751">
        <v>110</v>
      </c>
      <c r="Q751" t="b">
        <v>1</v>
      </c>
      <c r="R751" t="s">
        <v>8274</v>
      </c>
      <c r="S751" s="7">
        <f>E751/D751</f>
        <v>1.0556000000000001</v>
      </c>
      <c r="T751" s="8">
        <f>E751/P751</f>
        <v>95.963636363636368</v>
      </c>
      <c r="U751" t="str">
        <f t="shared" si="70"/>
        <v>publishing</v>
      </c>
      <c r="V751" t="str">
        <f t="shared" si="71"/>
        <v>nonfiction</v>
      </c>
    </row>
    <row r="752" spans="1:22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5">
        <f t="shared" si="66"/>
        <v>41299.878148148149</v>
      </c>
      <c r="L752" s="15">
        <f t="shared" si="67"/>
        <v>41329.878148148149</v>
      </c>
      <c r="M752" s="13" t="str">
        <f t="shared" si="68"/>
        <v>Jan</v>
      </c>
      <c r="N752" s="11">
        <f t="shared" si="69"/>
        <v>2013</v>
      </c>
      <c r="O752" t="b">
        <v>0</v>
      </c>
      <c r="P752">
        <v>59</v>
      </c>
      <c r="Q752" t="b">
        <v>1</v>
      </c>
      <c r="R752" t="s">
        <v>8274</v>
      </c>
      <c r="S752" s="7">
        <f>E752/D752</f>
        <v>1.0258775877587758</v>
      </c>
      <c r="T752" s="8">
        <f>E752/P752</f>
        <v>77.271186440677965</v>
      </c>
      <c r="U752" t="str">
        <f t="shared" si="70"/>
        <v>publishing</v>
      </c>
      <c r="V752" t="str">
        <f t="shared" si="71"/>
        <v>nonfiction</v>
      </c>
    </row>
    <row r="753" spans="1:22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5">
        <f t="shared" si="66"/>
        <v>40713.630497685182</v>
      </c>
      <c r="L753" s="15">
        <f t="shared" si="67"/>
        <v>40759.630497685182</v>
      </c>
      <c r="M753" s="13" t="str">
        <f t="shared" si="68"/>
        <v>Jun</v>
      </c>
      <c r="N753" s="11">
        <f t="shared" si="69"/>
        <v>2011</v>
      </c>
      <c r="O753" t="b">
        <v>0</v>
      </c>
      <c r="P753">
        <v>62</v>
      </c>
      <c r="Q753" t="b">
        <v>1</v>
      </c>
      <c r="R753" t="s">
        <v>8274</v>
      </c>
      <c r="S753" s="7">
        <f>E753/D753</f>
        <v>1.1850000000000001</v>
      </c>
      <c r="T753" s="8">
        <f>E753/P753</f>
        <v>57.338709677419352</v>
      </c>
      <c r="U753" t="str">
        <f t="shared" si="70"/>
        <v>publishing</v>
      </c>
      <c r="V753" t="str">
        <f t="shared" si="71"/>
        <v>nonfiction</v>
      </c>
    </row>
    <row r="754" spans="1:22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5">
        <f t="shared" si="66"/>
        <v>42639.421493055561</v>
      </c>
      <c r="L754" s="15">
        <f t="shared" si="67"/>
        <v>42659.458333333328</v>
      </c>
      <c r="M754" s="13" t="str">
        <f t="shared" si="68"/>
        <v>Sep</v>
      </c>
      <c r="N754" s="11">
        <f t="shared" si="69"/>
        <v>2016</v>
      </c>
      <c r="O754" t="b">
        <v>0</v>
      </c>
      <c r="P754">
        <v>105</v>
      </c>
      <c r="Q754" t="b">
        <v>1</v>
      </c>
      <c r="R754" t="s">
        <v>8274</v>
      </c>
      <c r="S754" s="7">
        <f>E754/D754</f>
        <v>1.117</v>
      </c>
      <c r="T754" s="8">
        <f>E754/P754</f>
        <v>53.19047619047619</v>
      </c>
      <c r="U754" t="str">
        <f t="shared" si="70"/>
        <v>publishing</v>
      </c>
      <c r="V754" t="str">
        <f t="shared" si="71"/>
        <v>nonfiction</v>
      </c>
    </row>
    <row r="755" spans="1:22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5">
        <f t="shared" si="66"/>
        <v>42019.590173611112</v>
      </c>
      <c r="L755" s="15">
        <f t="shared" si="67"/>
        <v>42049.590173611112</v>
      </c>
      <c r="M755" s="13" t="str">
        <f t="shared" si="68"/>
        <v>Jan</v>
      </c>
      <c r="N755" s="11">
        <f t="shared" si="69"/>
        <v>2015</v>
      </c>
      <c r="O755" t="b">
        <v>0</v>
      </c>
      <c r="P755">
        <v>26</v>
      </c>
      <c r="Q755" t="b">
        <v>1</v>
      </c>
      <c r="R755" t="s">
        <v>8274</v>
      </c>
      <c r="S755" s="7">
        <f>E755/D755</f>
        <v>1.28</v>
      </c>
      <c r="T755" s="8">
        <f>E755/P755</f>
        <v>492.30769230769232</v>
      </c>
      <c r="U755" t="str">
        <f t="shared" si="70"/>
        <v>publishing</v>
      </c>
      <c r="V755" t="str">
        <f t="shared" si="71"/>
        <v>nonfiction</v>
      </c>
    </row>
    <row r="756" spans="1:22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5">
        <f t="shared" si="66"/>
        <v>41249.749085648145</v>
      </c>
      <c r="L756" s="15">
        <f t="shared" si="67"/>
        <v>41279.749085648145</v>
      </c>
      <c r="M756" s="13" t="str">
        <f t="shared" si="68"/>
        <v>Dec</v>
      </c>
      <c r="N756" s="11">
        <f t="shared" si="69"/>
        <v>2012</v>
      </c>
      <c r="O756" t="b">
        <v>0</v>
      </c>
      <c r="P756">
        <v>49</v>
      </c>
      <c r="Q756" t="b">
        <v>1</v>
      </c>
      <c r="R756" t="s">
        <v>8274</v>
      </c>
      <c r="S756" s="7">
        <f>E756/D756</f>
        <v>1.0375000000000001</v>
      </c>
      <c r="T756" s="8">
        <f>E756/P756</f>
        <v>42.346938775510203</v>
      </c>
      <c r="U756" t="str">
        <f t="shared" si="70"/>
        <v>publishing</v>
      </c>
      <c r="V756" t="str">
        <f t="shared" si="71"/>
        <v>nonfiction</v>
      </c>
    </row>
    <row r="757" spans="1:22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5">
        <f t="shared" si="66"/>
        <v>41383.605057870373</v>
      </c>
      <c r="L757" s="15">
        <f t="shared" si="67"/>
        <v>41414.02847222222</v>
      </c>
      <c r="M757" s="13" t="str">
        <f t="shared" si="68"/>
        <v>Apr</v>
      </c>
      <c r="N757" s="11">
        <f t="shared" si="69"/>
        <v>2013</v>
      </c>
      <c r="O757" t="b">
        <v>0</v>
      </c>
      <c r="P757">
        <v>68</v>
      </c>
      <c r="Q757" t="b">
        <v>1</v>
      </c>
      <c r="R757" t="s">
        <v>8274</v>
      </c>
      <c r="S757" s="7">
        <f>E757/D757</f>
        <v>1.0190760000000001</v>
      </c>
      <c r="T757" s="8">
        <f>E757/P757</f>
        <v>37.466029411764708</v>
      </c>
      <c r="U757" t="str">
        <f t="shared" si="70"/>
        <v>publishing</v>
      </c>
      <c r="V757" t="str">
        <f t="shared" si="71"/>
        <v>nonfiction</v>
      </c>
    </row>
    <row r="758" spans="1:22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5">
        <f t="shared" si="66"/>
        <v>40590.766886574071</v>
      </c>
      <c r="L758" s="15">
        <f t="shared" si="67"/>
        <v>40651.725219907406</v>
      </c>
      <c r="M758" s="13" t="str">
        <f t="shared" si="68"/>
        <v>Feb</v>
      </c>
      <c r="N758" s="11">
        <f t="shared" si="69"/>
        <v>2011</v>
      </c>
      <c r="O758" t="b">
        <v>0</v>
      </c>
      <c r="P758">
        <v>22</v>
      </c>
      <c r="Q758" t="b">
        <v>1</v>
      </c>
      <c r="R758" t="s">
        <v>8274</v>
      </c>
      <c r="S758" s="7">
        <f>E758/D758</f>
        <v>1.177142857142857</v>
      </c>
      <c r="T758" s="8">
        <f>E758/P758</f>
        <v>37.454545454545453</v>
      </c>
      <c r="U758" t="str">
        <f t="shared" si="70"/>
        <v>publishing</v>
      </c>
      <c r="V758" t="str">
        <f t="shared" si="71"/>
        <v>nonfiction</v>
      </c>
    </row>
    <row r="759" spans="1:22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5">
        <f t="shared" si="66"/>
        <v>41235.054560185185</v>
      </c>
      <c r="L759" s="15">
        <f t="shared" si="67"/>
        <v>41249.054560185185</v>
      </c>
      <c r="M759" s="13" t="str">
        <f t="shared" si="68"/>
        <v>Nov</v>
      </c>
      <c r="N759" s="11">
        <f t="shared" si="69"/>
        <v>2012</v>
      </c>
      <c r="O759" t="b">
        <v>0</v>
      </c>
      <c r="P759">
        <v>18</v>
      </c>
      <c r="Q759" t="b">
        <v>1</v>
      </c>
      <c r="R759" t="s">
        <v>8274</v>
      </c>
      <c r="S759" s="7">
        <f>E759/D759</f>
        <v>2.38</v>
      </c>
      <c r="T759" s="8">
        <f>E759/P759</f>
        <v>33.055555555555557</v>
      </c>
      <c r="U759" t="str">
        <f t="shared" si="70"/>
        <v>publishing</v>
      </c>
      <c r="V759" t="str">
        <f t="shared" si="71"/>
        <v>nonfiction</v>
      </c>
    </row>
    <row r="760" spans="1:22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5">
        <f t="shared" si="66"/>
        <v>40429.836435185185</v>
      </c>
      <c r="L760" s="15">
        <f t="shared" si="67"/>
        <v>40459.836435185185</v>
      </c>
      <c r="M760" s="13" t="str">
        <f t="shared" si="68"/>
        <v>Sep</v>
      </c>
      <c r="N760" s="11">
        <f t="shared" si="69"/>
        <v>2010</v>
      </c>
      <c r="O760" t="b">
        <v>0</v>
      </c>
      <c r="P760">
        <v>19</v>
      </c>
      <c r="Q760" t="b">
        <v>1</v>
      </c>
      <c r="R760" t="s">
        <v>8274</v>
      </c>
      <c r="S760" s="7">
        <f>E760/D760</f>
        <v>1.02</v>
      </c>
      <c r="T760" s="8">
        <f>E760/P760</f>
        <v>134.21052631578948</v>
      </c>
      <c r="U760" t="str">
        <f t="shared" si="70"/>
        <v>publishing</v>
      </c>
      <c r="V760" t="str">
        <f t="shared" si="71"/>
        <v>nonfiction</v>
      </c>
    </row>
    <row r="761" spans="1:22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5">
        <f t="shared" si="66"/>
        <v>41789.330312500002</v>
      </c>
      <c r="L761" s="15">
        <f t="shared" si="67"/>
        <v>41829.330312500002</v>
      </c>
      <c r="M761" s="13" t="str">
        <f t="shared" si="68"/>
        <v>May</v>
      </c>
      <c r="N761" s="11">
        <f t="shared" si="69"/>
        <v>2014</v>
      </c>
      <c r="O761" t="b">
        <v>0</v>
      </c>
      <c r="P761">
        <v>99</v>
      </c>
      <c r="Q761" t="b">
        <v>1</v>
      </c>
      <c r="R761" t="s">
        <v>8274</v>
      </c>
      <c r="S761" s="7">
        <f>E761/D761</f>
        <v>1.0192000000000001</v>
      </c>
      <c r="T761" s="8">
        <f>E761/P761</f>
        <v>51.474747474747474</v>
      </c>
      <c r="U761" t="str">
        <f t="shared" si="70"/>
        <v>publishing</v>
      </c>
      <c r="V761" t="str">
        <f t="shared" si="71"/>
        <v>nonfiction</v>
      </c>
    </row>
    <row r="762" spans="1:22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5">
        <f t="shared" si="66"/>
        <v>42670.764039351852</v>
      </c>
      <c r="L762" s="15">
        <f t="shared" si="67"/>
        <v>42700.805706018517</v>
      </c>
      <c r="M762" s="13" t="str">
        <f t="shared" si="68"/>
        <v>Oct</v>
      </c>
      <c r="N762" s="11">
        <f t="shared" si="69"/>
        <v>2016</v>
      </c>
      <c r="O762" t="b">
        <v>0</v>
      </c>
      <c r="P762">
        <v>0</v>
      </c>
      <c r="Q762" t="b">
        <v>0</v>
      </c>
      <c r="R762" t="s">
        <v>8275</v>
      </c>
      <c r="S762" s="7">
        <f>E762/D762</f>
        <v>0</v>
      </c>
      <c r="T762" s="8" t="e">
        <f>E762/P762</f>
        <v>#DIV/0!</v>
      </c>
      <c r="U762" t="str">
        <f t="shared" si="70"/>
        <v>publishing</v>
      </c>
      <c r="V762" t="str">
        <f t="shared" si="71"/>
        <v>fiction</v>
      </c>
    </row>
    <row r="763" spans="1:22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5">
        <f t="shared" si="66"/>
        <v>41642.751458333332</v>
      </c>
      <c r="L763" s="15">
        <f t="shared" si="67"/>
        <v>41672.751458333332</v>
      </c>
      <c r="M763" s="13" t="str">
        <f t="shared" si="68"/>
        <v>Jan</v>
      </c>
      <c r="N763" s="11">
        <f t="shared" si="69"/>
        <v>2014</v>
      </c>
      <c r="O763" t="b">
        <v>0</v>
      </c>
      <c r="P763">
        <v>6</v>
      </c>
      <c r="Q763" t="b">
        <v>0</v>
      </c>
      <c r="R763" t="s">
        <v>8275</v>
      </c>
      <c r="S763" s="7">
        <f>E763/D763</f>
        <v>4.7E-2</v>
      </c>
      <c r="T763" s="8">
        <f>E763/P763</f>
        <v>39.166666666666664</v>
      </c>
      <c r="U763" t="str">
        <f t="shared" si="70"/>
        <v>publishing</v>
      </c>
      <c r="V763" t="str">
        <f t="shared" si="71"/>
        <v>fiction</v>
      </c>
    </row>
    <row r="764" spans="1:22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5">
        <f t="shared" si="66"/>
        <v>42690.858449074076</v>
      </c>
      <c r="L764" s="15">
        <f t="shared" si="67"/>
        <v>42708.25</v>
      </c>
      <c r="M764" s="13" t="str">
        <f t="shared" si="68"/>
        <v>Nov</v>
      </c>
      <c r="N764" s="11">
        <f t="shared" si="69"/>
        <v>2016</v>
      </c>
      <c r="O764" t="b">
        <v>0</v>
      </c>
      <c r="P764">
        <v>0</v>
      </c>
      <c r="Q764" t="b">
        <v>0</v>
      </c>
      <c r="R764" t="s">
        <v>8275</v>
      </c>
      <c r="S764" s="7">
        <f>E764/D764</f>
        <v>0</v>
      </c>
      <c r="T764" s="8" t="e">
        <f>E764/P764</f>
        <v>#DIV/0!</v>
      </c>
      <c r="U764" t="str">
        <f t="shared" si="70"/>
        <v>publishing</v>
      </c>
      <c r="V764" t="str">
        <f t="shared" si="71"/>
        <v>fiction</v>
      </c>
    </row>
    <row r="765" spans="1:22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5">
        <f t="shared" si="66"/>
        <v>41471.446851851848</v>
      </c>
      <c r="L765" s="15">
        <f t="shared" si="67"/>
        <v>41501.446851851848</v>
      </c>
      <c r="M765" s="13" t="str">
        <f t="shared" si="68"/>
        <v>Jul</v>
      </c>
      <c r="N765" s="11">
        <f t="shared" si="69"/>
        <v>2013</v>
      </c>
      <c r="O765" t="b">
        <v>0</v>
      </c>
      <c r="P765">
        <v>1</v>
      </c>
      <c r="Q765" t="b">
        <v>0</v>
      </c>
      <c r="R765" t="s">
        <v>8275</v>
      </c>
      <c r="S765" s="7">
        <f>E765/D765</f>
        <v>1.1655011655011655E-3</v>
      </c>
      <c r="T765" s="8">
        <f>E765/P765</f>
        <v>5</v>
      </c>
      <c r="U765" t="str">
        <f t="shared" si="70"/>
        <v>publishing</v>
      </c>
      <c r="V765" t="str">
        <f t="shared" si="71"/>
        <v>fiction</v>
      </c>
    </row>
    <row r="766" spans="1:22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5">
        <f t="shared" si="66"/>
        <v>42227.173159722224</v>
      </c>
      <c r="L766" s="15">
        <f t="shared" si="67"/>
        <v>42257.173159722224</v>
      </c>
      <c r="M766" s="13" t="str">
        <f t="shared" si="68"/>
        <v>Aug</v>
      </c>
      <c r="N766" s="11">
        <f t="shared" si="69"/>
        <v>2015</v>
      </c>
      <c r="O766" t="b">
        <v>0</v>
      </c>
      <c r="P766">
        <v>0</v>
      </c>
      <c r="Q766" t="b">
        <v>0</v>
      </c>
      <c r="R766" t="s">
        <v>8275</v>
      </c>
      <c r="S766" s="7">
        <f>E766/D766</f>
        <v>0</v>
      </c>
      <c r="T766" s="8" t="e">
        <f>E766/P766</f>
        <v>#DIV/0!</v>
      </c>
      <c r="U766" t="str">
        <f t="shared" si="70"/>
        <v>publishing</v>
      </c>
      <c r="V766" t="str">
        <f t="shared" si="71"/>
        <v>fiction</v>
      </c>
    </row>
    <row r="767" spans="1:22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5">
        <f t="shared" si="66"/>
        <v>41901.542638888888</v>
      </c>
      <c r="L767" s="15">
        <f t="shared" si="67"/>
        <v>41931.542638888888</v>
      </c>
      <c r="M767" s="13" t="str">
        <f t="shared" si="68"/>
        <v>Sep</v>
      </c>
      <c r="N767" s="11">
        <f t="shared" si="69"/>
        <v>2014</v>
      </c>
      <c r="O767" t="b">
        <v>0</v>
      </c>
      <c r="P767">
        <v>44</v>
      </c>
      <c r="Q767" t="b">
        <v>0</v>
      </c>
      <c r="R767" t="s">
        <v>8275</v>
      </c>
      <c r="S767" s="7">
        <f>E767/D767</f>
        <v>0.36014285714285715</v>
      </c>
      <c r="T767" s="8">
        <f>E767/P767</f>
        <v>57.295454545454547</v>
      </c>
      <c r="U767" t="str">
        <f t="shared" si="70"/>
        <v>publishing</v>
      </c>
      <c r="V767" t="str">
        <f t="shared" si="71"/>
        <v>fiction</v>
      </c>
    </row>
    <row r="768" spans="1:22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5">
        <f t="shared" si="66"/>
        <v>42021.783368055556</v>
      </c>
      <c r="L768" s="15">
        <f t="shared" si="67"/>
        <v>42051.783368055556</v>
      </c>
      <c r="M768" s="13" t="str">
        <f t="shared" si="68"/>
        <v>Jan</v>
      </c>
      <c r="N768" s="11">
        <f t="shared" si="69"/>
        <v>2015</v>
      </c>
      <c r="O768" t="b">
        <v>0</v>
      </c>
      <c r="P768">
        <v>0</v>
      </c>
      <c r="Q768" t="b">
        <v>0</v>
      </c>
      <c r="R768" t="s">
        <v>8275</v>
      </c>
      <c r="S768" s="7">
        <f>E768/D768</f>
        <v>0</v>
      </c>
      <c r="T768" s="8" t="e">
        <f>E768/P768</f>
        <v>#DIV/0!</v>
      </c>
      <c r="U768" t="str">
        <f t="shared" si="70"/>
        <v>publishing</v>
      </c>
      <c r="V768" t="str">
        <f t="shared" si="71"/>
        <v>fiction</v>
      </c>
    </row>
    <row r="769" spans="1:22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5">
        <f t="shared" si="66"/>
        <v>42115.143634259264</v>
      </c>
      <c r="L769" s="15">
        <f t="shared" si="67"/>
        <v>42145.143634259264</v>
      </c>
      <c r="M769" s="13" t="str">
        <f t="shared" si="68"/>
        <v>Apr</v>
      </c>
      <c r="N769" s="11">
        <f t="shared" si="69"/>
        <v>2015</v>
      </c>
      <c r="O769" t="b">
        <v>0</v>
      </c>
      <c r="P769">
        <v>3</v>
      </c>
      <c r="Q769" t="b">
        <v>0</v>
      </c>
      <c r="R769" t="s">
        <v>8275</v>
      </c>
      <c r="S769" s="7">
        <f>E769/D769</f>
        <v>3.5400000000000001E-2</v>
      </c>
      <c r="T769" s="8">
        <f>E769/P769</f>
        <v>59</v>
      </c>
      <c r="U769" t="str">
        <f t="shared" si="70"/>
        <v>publishing</v>
      </c>
      <c r="V769" t="str">
        <f t="shared" si="71"/>
        <v>fiction</v>
      </c>
    </row>
    <row r="770" spans="1:22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5">
        <f t="shared" si="66"/>
        <v>41594.207060185188</v>
      </c>
      <c r="L770" s="15">
        <f t="shared" si="67"/>
        <v>41624.207060185188</v>
      </c>
      <c r="M770" s="13" t="str">
        <f t="shared" si="68"/>
        <v>Nov</v>
      </c>
      <c r="N770" s="11">
        <f t="shared" si="69"/>
        <v>2013</v>
      </c>
      <c r="O770" t="b">
        <v>0</v>
      </c>
      <c r="P770">
        <v>0</v>
      </c>
      <c r="Q770" t="b">
        <v>0</v>
      </c>
      <c r="R770" t="s">
        <v>8275</v>
      </c>
      <c r="S770" s="7">
        <f>E770/D770</f>
        <v>0</v>
      </c>
      <c r="T770" s="8" t="e">
        <f>E770/P770</f>
        <v>#DIV/0!</v>
      </c>
      <c r="U770" t="str">
        <f t="shared" si="70"/>
        <v>publishing</v>
      </c>
      <c r="V770" t="str">
        <f t="shared" si="71"/>
        <v>fiction</v>
      </c>
    </row>
    <row r="771" spans="1:22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5">
        <f t="shared" ref="K771:K834" si="72">(((J771/60)/60)/24+DATE(1970,1,1))</f>
        <v>41604.996458333335</v>
      </c>
      <c r="L771" s="15">
        <f t="shared" ref="L771:L834" si="73">(((I771/60)/60)/24+DATE(1970,1,1))</f>
        <v>41634.996458333335</v>
      </c>
      <c r="M771" s="13" t="str">
        <f t="shared" ref="M771:M834" si="74">TEXT(K771,"mmm")</f>
        <v>Nov</v>
      </c>
      <c r="N771" s="11">
        <f t="shared" ref="N771:N834" si="75">YEAR(K771)</f>
        <v>2013</v>
      </c>
      <c r="O771" t="b">
        <v>0</v>
      </c>
      <c r="P771">
        <v>52</v>
      </c>
      <c r="Q771" t="b">
        <v>0</v>
      </c>
      <c r="R771" t="s">
        <v>8275</v>
      </c>
      <c r="S771" s="7">
        <f>E771/D771</f>
        <v>0.41399999999999998</v>
      </c>
      <c r="T771" s="8">
        <f>E771/P771</f>
        <v>31.846153846153847</v>
      </c>
      <c r="U771" t="str">
        <f t="shared" ref="U771:U834" si="76">LEFT(R771,(FIND("/",R771,1)-1))</f>
        <v>publishing</v>
      </c>
      <c r="V771" t="str">
        <f t="shared" ref="V771:V834" si="77">MID(R771,FIND("/",R771)+1,256)</f>
        <v>fiction</v>
      </c>
    </row>
    <row r="772" spans="1:22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5">
        <f t="shared" si="72"/>
        <v>41289.999641203707</v>
      </c>
      <c r="L772" s="15">
        <f t="shared" si="73"/>
        <v>41329.999641203707</v>
      </c>
      <c r="M772" s="13" t="str">
        <f t="shared" si="74"/>
        <v>Jan</v>
      </c>
      <c r="N772" s="11">
        <f t="shared" si="75"/>
        <v>2013</v>
      </c>
      <c r="O772" t="b">
        <v>0</v>
      </c>
      <c r="P772">
        <v>0</v>
      </c>
      <c r="Q772" t="b">
        <v>0</v>
      </c>
      <c r="R772" t="s">
        <v>8275</v>
      </c>
      <c r="S772" s="7">
        <f>E772/D772</f>
        <v>0</v>
      </c>
      <c r="T772" s="8" t="e">
        <f>E772/P772</f>
        <v>#DIV/0!</v>
      </c>
      <c r="U772" t="str">
        <f t="shared" si="76"/>
        <v>publishing</v>
      </c>
      <c r="V772" t="str">
        <f t="shared" si="77"/>
        <v>fiction</v>
      </c>
    </row>
    <row r="773" spans="1:22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5">
        <f t="shared" si="72"/>
        <v>42349.824097222227</v>
      </c>
      <c r="L773" s="15">
        <f t="shared" si="73"/>
        <v>42399.824097222227</v>
      </c>
      <c r="M773" s="13" t="str">
        <f t="shared" si="74"/>
        <v>Dec</v>
      </c>
      <c r="N773" s="11">
        <f t="shared" si="75"/>
        <v>2015</v>
      </c>
      <c r="O773" t="b">
        <v>0</v>
      </c>
      <c r="P773">
        <v>1</v>
      </c>
      <c r="Q773" t="b">
        <v>0</v>
      </c>
      <c r="R773" t="s">
        <v>8275</v>
      </c>
      <c r="S773" s="7">
        <f>E773/D773</f>
        <v>2.631578947368421E-4</v>
      </c>
      <c r="T773" s="8">
        <f>E773/P773</f>
        <v>10</v>
      </c>
      <c r="U773" t="str">
        <f t="shared" si="76"/>
        <v>publishing</v>
      </c>
      <c r="V773" t="str">
        <f t="shared" si="77"/>
        <v>fiction</v>
      </c>
    </row>
    <row r="774" spans="1:22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5">
        <f t="shared" si="72"/>
        <v>40068.056932870371</v>
      </c>
      <c r="L774" s="15">
        <f t="shared" si="73"/>
        <v>40118.165972222225</v>
      </c>
      <c r="M774" s="13" t="str">
        <f t="shared" si="74"/>
        <v>Sep</v>
      </c>
      <c r="N774" s="11">
        <f t="shared" si="75"/>
        <v>2009</v>
      </c>
      <c r="O774" t="b">
        <v>0</v>
      </c>
      <c r="P774">
        <v>1</v>
      </c>
      <c r="Q774" t="b">
        <v>0</v>
      </c>
      <c r="R774" t="s">
        <v>8275</v>
      </c>
      <c r="S774" s="7">
        <f>E774/D774</f>
        <v>3.3333333333333333E-2</v>
      </c>
      <c r="T774" s="8">
        <f>E774/P774</f>
        <v>50</v>
      </c>
      <c r="U774" t="str">
        <f t="shared" si="76"/>
        <v>publishing</v>
      </c>
      <c r="V774" t="str">
        <f t="shared" si="77"/>
        <v>fiction</v>
      </c>
    </row>
    <row r="775" spans="1:22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5">
        <f t="shared" si="72"/>
        <v>42100.735937499994</v>
      </c>
      <c r="L775" s="15">
        <f t="shared" si="73"/>
        <v>42134.959027777775</v>
      </c>
      <c r="M775" s="13" t="str">
        <f t="shared" si="74"/>
        <v>Apr</v>
      </c>
      <c r="N775" s="11">
        <f t="shared" si="75"/>
        <v>2015</v>
      </c>
      <c r="O775" t="b">
        <v>0</v>
      </c>
      <c r="P775">
        <v>2</v>
      </c>
      <c r="Q775" t="b">
        <v>0</v>
      </c>
      <c r="R775" t="s">
        <v>8275</v>
      </c>
      <c r="S775" s="7">
        <f>E775/D775</f>
        <v>8.5129023676509714E-3</v>
      </c>
      <c r="T775" s="8">
        <f>E775/P775</f>
        <v>16</v>
      </c>
      <c r="U775" t="str">
        <f t="shared" si="76"/>
        <v>publishing</v>
      </c>
      <c r="V775" t="str">
        <f t="shared" si="77"/>
        <v>fiction</v>
      </c>
    </row>
    <row r="776" spans="1:22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5">
        <f t="shared" si="72"/>
        <v>41663.780300925922</v>
      </c>
      <c r="L776" s="15">
        <f t="shared" si="73"/>
        <v>41693.780300925922</v>
      </c>
      <c r="M776" s="13" t="str">
        <f t="shared" si="74"/>
        <v>Jan</v>
      </c>
      <c r="N776" s="11">
        <f t="shared" si="75"/>
        <v>2014</v>
      </c>
      <c r="O776" t="b">
        <v>0</v>
      </c>
      <c r="P776">
        <v>9</v>
      </c>
      <c r="Q776" t="b">
        <v>0</v>
      </c>
      <c r="R776" t="s">
        <v>8275</v>
      </c>
      <c r="S776" s="7">
        <f>E776/D776</f>
        <v>0.70199999999999996</v>
      </c>
      <c r="T776" s="8">
        <f>E776/P776</f>
        <v>39</v>
      </c>
      <c r="U776" t="str">
        <f t="shared" si="76"/>
        <v>publishing</v>
      </c>
      <c r="V776" t="str">
        <f t="shared" si="77"/>
        <v>fiction</v>
      </c>
    </row>
    <row r="777" spans="1:22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5">
        <f t="shared" si="72"/>
        <v>40863.060127314813</v>
      </c>
      <c r="L777" s="15">
        <f t="shared" si="73"/>
        <v>40893.060127314813</v>
      </c>
      <c r="M777" s="13" t="str">
        <f t="shared" si="74"/>
        <v>Nov</v>
      </c>
      <c r="N777" s="11">
        <f t="shared" si="75"/>
        <v>2011</v>
      </c>
      <c r="O777" t="b">
        <v>0</v>
      </c>
      <c r="P777">
        <v>5</v>
      </c>
      <c r="Q777" t="b">
        <v>0</v>
      </c>
      <c r="R777" t="s">
        <v>8275</v>
      </c>
      <c r="S777" s="7">
        <f>E777/D777</f>
        <v>1.7000000000000001E-2</v>
      </c>
      <c r="T777" s="8">
        <f>E777/P777</f>
        <v>34</v>
      </c>
      <c r="U777" t="str">
        <f t="shared" si="76"/>
        <v>publishing</v>
      </c>
      <c r="V777" t="str">
        <f t="shared" si="77"/>
        <v>fiction</v>
      </c>
    </row>
    <row r="778" spans="1:22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5">
        <f t="shared" si="72"/>
        <v>42250.685706018514</v>
      </c>
      <c r="L778" s="15">
        <f t="shared" si="73"/>
        <v>42288.208333333328</v>
      </c>
      <c r="M778" s="13" t="str">
        <f t="shared" si="74"/>
        <v>Sep</v>
      </c>
      <c r="N778" s="11">
        <f t="shared" si="75"/>
        <v>2015</v>
      </c>
      <c r="O778" t="b">
        <v>0</v>
      </c>
      <c r="P778">
        <v>57</v>
      </c>
      <c r="Q778" t="b">
        <v>0</v>
      </c>
      <c r="R778" t="s">
        <v>8275</v>
      </c>
      <c r="S778" s="7">
        <f>E778/D778</f>
        <v>0.51400000000000001</v>
      </c>
      <c r="T778" s="8">
        <f>E778/P778</f>
        <v>63.122807017543863</v>
      </c>
      <c r="U778" t="str">
        <f t="shared" si="76"/>
        <v>publishing</v>
      </c>
      <c r="V778" t="str">
        <f t="shared" si="77"/>
        <v>fiction</v>
      </c>
    </row>
    <row r="779" spans="1:22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5">
        <f t="shared" si="72"/>
        <v>41456.981215277774</v>
      </c>
      <c r="L779" s="15">
        <f t="shared" si="73"/>
        <v>41486.981215277774</v>
      </c>
      <c r="M779" s="13" t="str">
        <f t="shared" si="74"/>
        <v>Jul</v>
      </c>
      <c r="N779" s="11">
        <f t="shared" si="75"/>
        <v>2013</v>
      </c>
      <c r="O779" t="b">
        <v>0</v>
      </c>
      <c r="P779">
        <v>3</v>
      </c>
      <c r="Q779" t="b">
        <v>0</v>
      </c>
      <c r="R779" t="s">
        <v>8275</v>
      </c>
      <c r="S779" s="7">
        <f>E779/D779</f>
        <v>7.0000000000000001E-3</v>
      </c>
      <c r="T779" s="8">
        <f>E779/P779</f>
        <v>7</v>
      </c>
      <c r="U779" t="str">
        <f t="shared" si="76"/>
        <v>publishing</v>
      </c>
      <c r="V779" t="str">
        <f t="shared" si="77"/>
        <v>fiction</v>
      </c>
    </row>
    <row r="780" spans="1:22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5">
        <f t="shared" si="72"/>
        <v>41729.702314814815</v>
      </c>
      <c r="L780" s="15">
        <f t="shared" si="73"/>
        <v>41759.702314814815</v>
      </c>
      <c r="M780" s="13" t="str">
        <f t="shared" si="74"/>
        <v>Mar</v>
      </c>
      <c r="N780" s="11">
        <f t="shared" si="75"/>
        <v>2014</v>
      </c>
      <c r="O780" t="b">
        <v>0</v>
      </c>
      <c r="P780">
        <v>1</v>
      </c>
      <c r="Q780" t="b">
        <v>0</v>
      </c>
      <c r="R780" t="s">
        <v>8275</v>
      </c>
      <c r="S780" s="7">
        <f>E780/D780</f>
        <v>4.0000000000000001E-3</v>
      </c>
      <c r="T780" s="8">
        <f>E780/P780</f>
        <v>2</v>
      </c>
      <c r="U780" t="str">
        <f t="shared" si="76"/>
        <v>publishing</v>
      </c>
      <c r="V780" t="str">
        <f t="shared" si="77"/>
        <v>fiction</v>
      </c>
    </row>
    <row r="781" spans="1:22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5">
        <f t="shared" si="72"/>
        <v>40436.68408564815</v>
      </c>
      <c r="L781" s="15">
        <f t="shared" si="73"/>
        <v>40466.166666666664</v>
      </c>
      <c r="M781" s="13" t="str">
        <f t="shared" si="74"/>
        <v>Sep</v>
      </c>
      <c r="N781" s="11">
        <f t="shared" si="75"/>
        <v>2010</v>
      </c>
      <c r="O781" t="b">
        <v>0</v>
      </c>
      <c r="P781">
        <v>6</v>
      </c>
      <c r="Q781" t="b">
        <v>0</v>
      </c>
      <c r="R781" t="s">
        <v>8275</v>
      </c>
      <c r="S781" s="7">
        <f>E781/D781</f>
        <v>2.6666666666666668E-2</v>
      </c>
      <c r="T781" s="8">
        <f>E781/P781</f>
        <v>66.666666666666671</v>
      </c>
      <c r="U781" t="str">
        <f t="shared" si="76"/>
        <v>publishing</v>
      </c>
      <c r="V781" t="str">
        <f t="shared" si="77"/>
        <v>fiction</v>
      </c>
    </row>
    <row r="782" spans="1:22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5">
        <f t="shared" si="72"/>
        <v>40636.673900462964</v>
      </c>
      <c r="L782" s="15">
        <f t="shared" si="73"/>
        <v>40666.673900462964</v>
      </c>
      <c r="M782" s="13" t="str">
        <f t="shared" si="74"/>
        <v>Apr</v>
      </c>
      <c r="N782" s="11">
        <f t="shared" si="75"/>
        <v>2011</v>
      </c>
      <c r="O782" t="b">
        <v>0</v>
      </c>
      <c r="P782">
        <v>27</v>
      </c>
      <c r="Q782" t="b">
        <v>1</v>
      </c>
      <c r="R782" t="s">
        <v>8276</v>
      </c>
      <c r="S782" s="7">
        <f>E782/D782</f>
        <v>1.04</v>
      </c>
      <c r="T782" s="8">
        <f>E782/P782</f>
        <v>38.518518518518519</v>
      </c>
      <c r="U782" t="str">
        <f t="shared" si="76"/>
        <v>music</v>
      </c>
      <c r="V782" t="str">
        <f t="shared" si="77"/>
        <v>rock</v>
      </c>
    </row>
    <row r="783" spans="1:22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5">
        <f t="shared" si="72"/>
        <v>41403.000856481485</v>
      </c>
      <c r="L783" s="15">
        <f t="shared" si="73"/>
        <v>41433.000856481485</v>
      </c>
      <c r="M783" s="13" t="str">
        <f t="shared" si="74"/>
        <v>May</v>
      </c>
      <c r="N783" s="11">
        <f t="shared" si="75"/>
        <v>2013</v>
      </c>
      <c r="O783" t="b">
        <v>0</v>
      </c>
      <c r="P783">
        <v>25</v>
      </c>
      <c r="Q783" t="b">
        <v>1</v>
      </c>
      <c r="R783" t="s">
        <v>8276</v>
      </c>
      <c r="S783" s="7">
        <f>E783/D783</f>
        <v>1.3315375</v>
      </c>
      <c r="T783" s="8">
        <f>E783/P783</f>
        <v>42.609200000000001</v>
      </c>
      <c r="U783" t="str">
        <f t="shared" si="76"/>
        <v>music</v>
      </c>
      <c r="V783" t="str">
        <f t="shared" si="77"/>
        <v>rock</v>
      </c>
    </row>
    <row r="784" spans="1:22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5">
        <f t="shared" si="72"/>
        <v>41116.758125</v>
      </c>
      <c r="L784" s="15">
        <f t="shared" si="73"/>
        <v>41146.758125</v>
      </c>
      <c r="M784" s="13" t="str">
        <f t="shared" si="74"/>
        <v>Jul</v>
      </c>
      <c r="N784" s="11">
        <f t="shared" si="75"/>
        <v>2012</v>
      </c>
      <c r="O784" t="b">
        <v>0</v>
      </c>
      <c r="P784">
        <v>14</v>
      </c>
      <c r="Q784" t="b">
        <v>1</v>
      </c>
      <c r="R784" t="s">
        <v>8276</v>
      </c>
      <c r="S784" s="7">
        <f>E784/D784</f>
        <v>1</v>
      </c>
      <c r="T784" s="8">
        <f>E784/P784</f>
        <v>50</v>
      </c>
      <c r="U784" t="str">
        <f t="shared" si="76"/>
        <v>music</v>
      </c>
      <c r="V784" t="str">
        <f t="shared" si="77"/>
        <v>rock</v>
      </c>
    </row>
    <row r="785" spans="1:22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5">
        <f t="shared" si="72"/>
        <v>40987.773715277777</v>
      </c>
      <c r="L785" s="15">
        <f t="shared" si="73"/>
        <v>41026.916666666664</v>
      </c>
      <c r="M785" s="13" t="str">
        <f t="shared" si="74"/>
        <v>Mar</v>
      </c>
      <c r="N785" s="11">
        <f t="shared" si="75"/>
        <v>2012</v>
      </c>
      <c r="O785" t="b">
        <v>0</v>
      </c>
      <c r="P785">
        <v>35</v>
      </c>
      <c r="Q785" t="b">
        <v>1</v>
      </c>
      <c r="R785" t="s">
        <v>8276</v>
      </c>
      <c r="S785" s="7">
        <f>E785/D785</f>
        <v>1.4813333333333334</v>
      </c>
      <c r="T785" s="8">
        <f>E785/P785</f>
        <v>63.485714285714288</v>
      </c>
      <c r="U785" t="str">
        <f t="shared" si="76"/>
        <v>music</v>
      </c>
      <c r="V785" t="str">
        <f t="shared" si="77"/>
        <v>rock</v>
      </c>
    </row>
    <row r="786" spans="1:22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5">
        <f t="shared" si="72"/>
        <v>41675.149525462963</v>
      </c>
      <c r="L786" s="15">
        <f t="shared" si="73"/>
        <v>41715.107858796298</v>
      </c>
      <c r="M786" s="13" t="str">
        <f t="shared" si="74"/>
        <v>Feb</v>
      </c>
      <c r="N786" s="11">
        <f t="shared" si="75"/>
        <v>2014</v>
      </c>
      <c r="O786" t="b">
        <v>0</v>
      </c>
      <c r="P786">
        <v>10</v>
      </c>
      <c r="Q786" t="b">
        <v>1</v>
      </c>
      <c r="R786" t="s">
        <v>8276</v>
      </c>
      <c r="S786" s="7">
        <f>E786/D786</f>
        <v>1.0249999999999999</v>
      </c>
      <c r="T786" s="8">
        <f>E786/P786</f>
        <v>102.5</v>
      </c>
      <c r="U786" t="str">
        <f t="shared" si="76"/>
        <v>music</v>
      </c>
      <c r="V786" t="str">
        <f t="shared" si="77"/>
        <v>rock</v>
      </c>
    </row>
    <row r="787" spans="1:22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5">
        <f t="shared" si="72"/>
        <v>41303.593923611108</v>
      </c>
      <c r="L787" s="15">
        <f t="shared" si="73"/>
        <v>41333.593923611108</v>
      </c>
      <c r="M787" s="13" t="str">
        <f t="shared" si="74"/>
        <v>Jan</v>
      </c>
      <c r="N787" s="11">
        <f t="shared" si="75"/>
        <v>2013</v>
      </c>
      <c r="O787" t="b">
        <v>0</v>
      </c>
      <c r="P787">
        <v>29</v>
      </c>
      <c r="Q787" t="b">
        <v>1</v>
      </c>
      <c r="R787" t="s">
        <v>8276</v>
      </c>
      <c r="S787" s="7">
        <f>E787/D787</f>
        <v>1.8062799999999999</v>
      </c>
      <c r="T787" s="8">
        <f>E787/P787</f>
        <v>31.142758620689655</v>
      </c>
      <c r="U787" t="str">
        <f t="shared" si="76"/>
        <v>music</v>
      </c>
      <c r="V787" t="str">
        <f t="shared" si="77"/>
        <v>rock</v>
      </c>
    </row>
    <row r="788" spans="1:22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5">
        <f t="shared" si="72"/>
        <v>40983.055949074071</v>
      </c>
      <c r="L788" s="15">
        <f t="shared" si="73"/>
        <v>41040.657638888886</v>
      </c>
      <c r="M788" s="13" t="str">
        <f t="shared" si="74"/>
        <v>Mar</v>
      </c>
      <c r="N788" s="11">
        <f t="shared" si="75"/>
        <v>2012</v>
      </c>
      <c r="O788" t="b">
        <v>0</v>
      </c>
      <c r="P788">
        <v>44</v>
      </c>
      <c r="Q788" t="b">
        <v>1</v>
      </c>
      <c r="R788" t="s">
        <v>8276</v>
      </c>
      <c r="S788" s="7">
        <f>E788/D788</f>
        <v>1.4279999999999999</v>
      </c>
      <c r="T788" s="8">
        <f>E788/P788</f>
        <v>162.27272727272728</v>
      </c>
      <c r="U788" t="str">
        <f t="shared" si="76"/>
        <v>music</v>
      </c>
      <c r="V788" t="str">
        <f t="shared" si="77"/>
        <v>rock</v>
      </c>
    </row>
    <row r="789" spans="1:22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5">
        <f t="shared" si="72"/>
        <v>41549.627615740741</v>
      </c>
      <c r="L789" s="15">
        <f t="shared" si="73"/>
        <v>41579.627615740741</v>
      </c>
      <c r="M789" s="13" t="str">
        <f t="shared" si="74"/>
        <v>Oct</v>
      </c>
      <c r="N789" s="11">
        <f t="shared" si="75"/>
        <v>2013</v>
      </c>
      <c r="O789" t="b">
        <v>0</v>
      </c>
      <c r="P789">
        <v>17</v>
      </c>
      <c r="Q789" t="b">
        <v>1</v>
      </c>
      <c r="R789" t="s">
        <v>8276</v>
      </c>
      <c r="S789" s="7">
        <f>E789/D789</f>
        <v>1.1416666666666666</v>
      </c>
      <c r="T789" s="8">
        <f>E789/P789</f>
        <v>80.588235294117652</v>
      </c>
      <c r="U789" t="str">
        <f t="shared" si="76"/>
        <v>music</v>
      </c>
      <c r="V789" t="str">
        <f t="shared" si="77"/>
        <v>rock</v>
      </c>
    </row>
    <row r="790" spans="1:22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5">
        <f t="shared" si="72"/>
        <v>41059.006805555553</v>
      </c>
      <c r="L790" s="15">
        <f t="shared" si="73"/>
        <v>41097.165972222225</v>
      </c>
      <c r="M790" s="13" t="str">
        <f t="shared" si="74"/>
        <v>May</v>
      </c>
      <c r="N790" s="11">
        <f t="shared" si="75"/>
        <v>2012</v>
      </c>
      <c r="O790" t="b">
        <v>0</v>
      </c>
      <c r="P790">
        <v>34</v>
      </c>
      <c r="Q790" t="b">
        <v>1</v>
      </c>
      <c r="R790" t="s">
        <v>8276</v>
      </c>
      <c r="S790" s="7">
        <f>E790/D790</f>
        <v>2.03505</v>
      </c>
      <c r="T790" s="8">
        <f>E790/P790</f>
        <v>59.85441176470588</v>
      </c>
      <c r="U790" t="str">
        <f t="shared" si="76"/>
        <v>music</v>
      </c>
      <c r="V790" t="str">
        <f t="shared" si="77"/>
        <v>rock</v>
      </c>
    </row>
    <row r="791" spans="1:22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5">
        <f t="shared" si="72"/>
        <v>41277.186111111114</v>
      </c>
      <c r="L791" s="15">
        <f t="shared" si="73"/>
        <v>41295.332638888889</v>
      </c>
      <c r="M791" s="13" t="str">
        <f t="shared" si="74"/>
        <v>Jan</v>
      </c>
      <c r="N791" s="11">
        <f t="shared" si="75"/>
        <v>2013</v>
      </c>
      <c r="O791" t="b">
        <v>0</v>
      </c>
      <c r="P791">
        <v>14</v>
      </c>
      <c r="Q791" t="b">
        <v>1</v>
      </c>
      <c r="R791" t="s">
        <v>8276</v>
      </c>
      <c r="S791" s="7">
        <f>E791/D791</f>
        <v>1.0941176470588236</v>
      </c>
      <c r="T791" s="8">
        <f>E791/P791</f>
        <v>132.85714285714286</v>
      </c>
      <c r="U791" t="str">
        <f t="shared" si="76"/>
        <v>music</v>
      </c>
      <c r="V791" t="str">
        <f t="shared" si="77"/>
        <v>rock</v>
      </c>
    </row>
    <row r="792" spans="1:22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5">
        <f t="shared" si="72"/>
        <v>41276.047905092593</v>
      </c>
      <c r="L792" s="15">
        <f t="shared" si="73"/>
        <v>41306.047905092593</v>
      </c>
      <c r="M792" s="13" t="str">
        <f t="shared" si="74"/>
        <v>Jan</v>
      </c>
      <c r="N792" s="11">
        <f t="shared" si="75"/>
        <v>2013</v>
      </c>
      <c r="O792" t="b">
        <v>0</v>
      </c>
      <c r="P792">
        <v>156</v>
      </c>
      <c r="Q792" t="b">
        <v>1</v>
      </c>
      <c r="R792" t="s">
        <v>8276</v>
      </c>
      <c r="S792" s="7">
        <f>E792/D792</f>
        <v>1.443746</v>
      </c>
      <c r="T792" s="8">
        <f>E792/P792</f>
        <v>92.547820512820508</v>
      </c>
      <c r="U792" t="str">
        <f t="shared" si="76"/>
        <v>music</v>
      </c>
      <c r="V792" t="str">
        <f t="shared" si="77"/>
        <v>rock</v>
      </c>
    </row>
    <row r="793" spans="1:22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5">
        <f t="shared" si="72"/>
        <v>41557.780624999999</v>
      </c>
      <c r="L793" s="15">
        <f t="shared" si="73"/>
        <v>41591.249305555553</v>
      </c>
      <c r="M793" s="13" t="str">
        <f t="shared" si="74"/>
        <v>Oct</v>
      </c>
      <c r="N793" s="11">
        <f t="shared" si="75"/>
        <v>2013</v>
      </c>
      <c r="O793" t="b">
        <v>0</v>
      </c>
      <c r="P793">
        <v>128</v>
      </c>
      <c r="Q793" t="b">
        <v>1</v>
      </c>
      <c r="R793" t="s">
        <v>8276</v>
      </c>
      <c r="S793" s="7">
        <f>E793/D793</f>
        <v>1.0386666666666666</v>
      </c>
      <c r="T793" s="8">
        <f>E793/P793</f>
        <v>60.859375</v>
      </c>
      <c r="U793" t="str">
        <f t="shared" si="76"/>
        <v>music</v>
      </c>
      <c r="V793" t="str">
        <f t="shared" si="77"/>
        <v>rock</v>
      </c>
    </row>
    <row r="794" spans="1:22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5">
        <f t="shared" si="72"/>
        <v>41555.873645833337</v>
      </c>
      <c r="L794" s="15">
        <f t="shared" si="73"/>
        <v>41585.915312500001</v>
      </c>
      <c r="M794" s="13" t="str">
        <f t="shared" si="74"/>
        <v>Oct</v>
      </c>
      <c r="N794" s="11">
        <f t="shared" si="75"/>
        <v>2013</v>
      </c>
      <c r="O794" t="b">
        <v>0</v>
      </c>
      <c r="P794">
        <v>60</v>
      </c>
      <c r="Q794" t="b">
        <v>1</v>
      </c>
      <c r="R794" t="s">
        <v>8276</v>
      </c>
      <c r="S794" s="7">
        <f>E794/D794</f>
        <v>1.0044440000000001</v>
      </c>
      <c r="T794" s="8">
        <f>E794/P794</f>
        <v>41.851833333333339</v>
      </c>
      <c r="U794" t="str">
        <f t="shared" si="76"/>
        <v>music</v>
      </c>
      <c r="V794" t="str">
        <f t="shared" si="77"/>
        <v>rock</v>
      </c>
    </row>
    <row r="795" spans="1:22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5">
        <f t="shared" si="72"/>
        <v>41442.741249999999</v>
      </c>
      <c r="L795" s="15">
        <f t="shared" si="73"/>
        <v>41458.207638888889</v>
      </c>
      <c r="M795" s="13" t="str">
        <f t="shared" si="74"/>
        <v>Jun</v>
      </c>
      <c r="N795" s="11">
        <f t="shared" si="75"/>
        <v>2013</v>
      </c>
      <c r="O795" t="b">
        <v>0</v>
      </c>
      <c r="P795">
        <v>32</v>
      </c>
      <c r="Q795" t="b">
        <v>1</v>
      </c>
      <c r="R795" t="s">
        <v>8276</v>
      </c>
      <c r="S795" s="7">
        <f>E795/D795</f>
        <v>1.0277927272727272</v>
      </c>
      <c r="T795" s="8">
        <f>E795/P795</f>
        <v>88.325937499999995</v>
      </c>
      <c r="U795" t="str">
        <f t="shared" si="76"/>
        <v>music</v>
      </c>
      <c r="V795" t="str">
        <f t="shared" si="77"/>
        <v>rock</v>
      </c>
    </row>
    <row r="796" spans="1:22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5">
        <f t="shared" si="72"/>
        <v>40736.115011574075</v>
      </c>
      <c r="L796" s="15">
        <f t="shared" si="73"/>
        <v>40791.712500000001</v>
      </c>
      <c r="M796" s="13" t="str">
        <f t="shared" si="74"/>
        <v>Jul</v>
      </c>
      <c r="N796" s="11">
        <f t="shared" si="75"/>
        <v>2011</v>
      </c>
      <c r="O796" t="b">
        <v>0</v>
      </c>
      <c r="P796">
        <v>53</v>
      </c>
      <c r="Q796" t="b">
        <v>1</v>
      </c>
      <c r="R796" t="s">
        <v>8276</v>
      </c>
      <c r="S796" s="7">
        <f>E796/D796</f>
        <v>1.0531250000000001</v>
      </c>
      <c r="T796" s="8">
        <f>E796/P796</f>
        <v>158.96226415094338</v>
      </c>
      <c r="U796" t="str">
        <f t="shared" si="76"/>
        <v>music</v>
      </c>
      <c r="V796" t="str">
        <f t="shared" si="77"/>
        <v>rock</v>
      </c>
    </row>
    <row r="797" spans="1:22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5">
        <f t="shared" si="72"/>
        <v>40963.613032407404</v>
      </c>
      <c r="L797" s="15">
        <f t="shared" si="73"/>
        <v>41006.207638888889</v>
      </c>
      <c r="M797" s="13" t="str">
        <f t="shared" si="74"/>
        <v>Feb</v>
      </c>
      <c r="N797" s="11">
        <f t="shared" si="75"/>
        <v>2012</v>
      </c>
      <c r="O797" t="b">
        <v>0</v>
      </c>
      <c r="P797">
        <v>184</v>
      </c>
      <c r="Q797" t="b">
        <v>1</v>
      </c>
      <c r="R797" t="s">
        <v>8276</v>
      </c>
      <c r="S797" s="7">
        <f>E797/D797</f>
        <v>1.1178571428571429</v>
      </c>
      <c r="T797" s="8">
        <f>E797/P797</f>
        <v>85.054347826086953</v>
      </c>
      <c r="U797" t="str">
        <f t="shared" si="76"/>
        <v>music</v>
      </c>
      <c r="V797" t="str">
        <f t="shared" si="77"/>
        <v>rock</v>
      </c>
    </row>
    <row r="798" spans="1:22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5">
        <f t="shared" si="72"/>
        <v>41502.882928240739</v>
      </c>
      <c r="L798" s="15">
        <f t="shared" si="73"/>
        <v>41532.881944444445</v>
      </c>
      <c r="M798" s="13" t="str">
        <f t="shared" si="74"/>
        <v>Aug</v>
      </c>
      <c r="N798" s="11">
        <f t="shared" si="75"/>
        <v>2013</v>
      </c>
      <c r="O798" t="b">
        <v>0</v>
      </c>
      <c r="P798">
        <v>90</v>
      </c>
      <c r="Q798" t="b">
        <v>1</v>
      </c>
      <c r="R798" t="s">
        <v>8276</v>
      </c>
      <c r="S798" s="7">
        <f>E798/D798</f>
        <v>1.0135000000000001</v>
      </c>
      <c r="T798" s="8">
        <f>E798/P798</f>
        <v>112.61111111111111</v>
      </c>
      <c r="U798" t="str">
        <f t="shared" si="76"/>
        <v>music</v>
      </c>
      <c r="V798" t="str">
        <f t="shared" si="77"/>
        <v>rock</v>
      </c>
    </row>
    <row r="799" spans="1:22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5">
        <f t="shared" si="72"/>
        <v>40996.994074074071</v>
      </c>
      <c r="L799" s="15">
        <f t="shared" si="73"/>
        <v>41028.166666666664</v>
      </c>
      <c r="M799" s="13" t="str">
        <f t="shared" si="74"/>
        <v>Mar</v>
      </c>
      <c r="N799" s="11">
        <f t="shared" si="75"/>
        <v>2012</v>
      </c>
      <c r="O799" t="b">
        <v>0</v>
      </c>
      <c r="P799">
        <v>71</v>
      </c>
      <c r="Q799" t="b">
        <v>1</v>
      </c>
      <c r="R799" t="s">
        <v>8276</v>
      </c>
      <c r="S799" s="7">
        <f>E799/D799</f>
        <v>1.0753333333333333</v>
      </c>
      <c r="T799" s="8">
        <f>E799/P799</f>
        <v>45.436619718309856</v>
      </c>
      <c r="U799" t="str">
        <f t="shared" si="76"/>
        <v>music</v>
      </c>
      <c r="V799" t="str">
        <f t="shared" si="77"/>
        <v>rock</v>
      </c>
    </row>
    <row r="800" spans="1:22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5">
        <f t="shared" si="72"/>
        <v>41882.590127314819</v>
      </c>
      <c r="L800" s="15">
        <f t="shared" si="73"/>
        <v>41912.590127314819</v>
      </c>
      <c r="M800" s="13" t="str">
        <f t="shared" si="74"/>
        <v>Aug</v>
      </c>
      <c r="N800" s="11">
        <f t="shared" si="75"/>
        <v>2014</v>
      </c>
      <c r="O800" t="b">
        <v>0</v>
      </c>
      <c r="P800">
        <v>87</v>
      </c>
      <c r="Q800" t="b">
        <v>1</v>
      </c>
      <c r="R800" t="s">
        <v>8276</v>
      </c>
      <c r="S800" s="7">
        <f>E800/D800</f>
        <v>1.1488571428571428</v>
      </c>
      <c r="T800" s="8">
        <f>E800/P800</f>
        <v>46.218390804597703</v>
      </c>
      <c r="U800" t="str">
        <f t="shared" si="76"/>
        <v>music</v>
      </c>
      <c r="V800" t="str">
        <f t="shared" si="77"/>
        <v>rock</v>
      </c>
    </row>
    <row r="801" spans="1:22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5">
        <f t="shared" si="72"/>
        <v>40996.667199074072</v>
      </c>
      <c r="L801" s="15">
        <f t="shared" si="73"/>
        <v>41026.667199074072</v>
      </c>
      <c r="M801" s="13" t="str">
        <f t="shared" si="74"/>
        <v>Mar</v>
      </c>
      <c r="N801" s="11">
        <f t="shared" si="75"/>
        <v>2012</v>
      </c>
      <c r="O801" t="b">
        <v>0</v>
      </c>
      <c r="P801">
        <v>28</v>
      </c>
      <c r="Q801" t="b">
        <v>1</v>
      </c>
      <c r="R801" t="s">
        <v>8276</v>
      </c>
      <c r="S801" s="7">
        <f>E801/D801</f>
        <v>1.0002</v>
      </c>
      <c r="T801" s="8">
        <f>E801/P801</f>
        <v>178.60714285714286</v>
      </c>
      <c r="U801" t="str">
        <f t="shared" si="76"/>
        <v>music</v>
      </c>
      <c r="V801" t="str">
        <f t="shared" si="77"/>
        <v>rock</v>
      </c>
    </row>
    <row r="802" spans="1:22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5">
        <f t="shared" si="72"/>
        <v>41863.433495370373</v>
      </c>
      <c r="L802" s="15">
        <f t="shared" si="73"/>
        <v>41893.433495370373</v>
      </c>
      <c r="M802" s="13" t="str">
        <f t="shared" si="74"/>
        <v>Aug</v>
      </c>
      <c r="N802" s="11">
        <f t="shared" si="75"/>
        <v>2014</v>
      </c>
      <c r="O802" t="b">
        <v>0</v>
      </c>
      <c r="P802">
        <v>56</v>
      </c>
      <c r="Q802" t="b">
        <v>1</v>
      </c>
      <c r="R802" t="s">
        <v>8276</v>
      </c>
      <c r="S802" s="7">
        <f>E802/D802</f>
        <v>1.5213333333333334</v>
      </c>
      <c r="T802" s="8">
        <f>E802/P802</f>
        <v>40.75</v>
      </c>
      <c r="U802" t="str">
        <f t="shared" si="76"/>
        <v>music</v>
      </c>
      <c r="V802" t="str">
        <f t="shared" si="77"/>
        <v>rock</v>
      </c>
    </row>
    <row r="803" spans="1:22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5">
        <f t="shared" si="72"/>
        <v>40695.795370370368</v>
      </c>
      <c r="L803" s="15">
        <f t="shared" si="73"/>
        <v>40725.795370370368</v>
      </c>
      <c r="M803" s="13" t="str">
        <f t="shared" si="74"/>
        <v>Jun</v>
      </c>
      <c r="N803" s="11">
        <f t="shared" si="75"/>
        <v>2011</v>
      </c>
      <c r="O803" t="b">
        <v>0</v>
      </c>
      <c r="P803">
        <v>51</v>
      </c>
      <c r="Q803" t="b">
        <v>1</v>
      </c>
      <c r="R803" t="s">
        <v>8276</v>
      </c>
      <c r="S803" s="7">
        <f>E803/D803</f>
        <v>1.1152149999999998</v>
      </c>
      <c r="T803" s="8">
        <f>E803/P803</f>
        <v>43.733921568627444</v>
      </c>
      <c r="U803" t="str">
        <f t="shared" si="76"/>
        <v>music</v>
      </c>
      <c r="V803" t="str">
        <f t="shared" si="77"/>
        <v>rock</v>
      </c>
    </row>
    <row r="804" spans="1:22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5">
        <f t="shared" si="72"/>
        <v>41123.022268518522</v>
      </c>
      <c r="L804" s="15">
        <f t="shared" si="73"/>
        <v>41169.170138888891</v>
      </c>
      <c r="M804" s="13" t="str">
        <f t="shared" si="74"/>
        <v>Aug</v>
      </c>
      <c r="N804" s="11">
        <f t="shared" si="75"/>
        <v>2012</v>
      </c>
      <c r="O804" t="b">
        <v>0</v>
      </c>
      <c r="P804">
        <v>75</v>
      </c>
      <c r="Q804" t="b">
        <v>1</v>
      </c>
      <c r="R804" t="s">
        <v>8276</v>
      </c>
      <c r="S804" s="7">
        <f>E804/D804</f>
        <v>1.0133333333333334</v>
      </c>
      <c r="T804" s="8">
        <f>E804/P804</f>
        <v>81.066666666666663</v>
      </c>
      <c r="U804" t="str">
        <f t="shared" si="76"/>
        <v>music</v>
      </c>
      <c r="V804" t="str">
        <f t="shared" si="77"/>
        <v>rock</v>
      </c>
    </row>
    <row r="805" spans="1:22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5">
        <f t="shared" si="72"/>
        <v>40665.949976851851</v>
      </c>
      <c r="L805" s="15">
        <f t="shared" si="73"/>
        <v>40692.041666666664</v>
      </c>
      <c r="M805" s="13" t="str">
        <f t="shared" si="74"/>
        <v>May</v>
      </c>
      <c r="N805" s="11">
        <f t="shared" si="75"/>
        <v>2011</v>
      </c>
      <c r="O805" t="b">
        <v>0</v>
      </c>
      <c r="P805">
        <v>38</v>
      </c>
      <c r="Q805" t="b">
        <v>1</v>
      </c>
      <c r="R805" t="s">
        <v>8276</v>
      </c>
      <c r="S805" s="7">
        <f>E805/D805</f>
        <v>1.232608695652174</v>
      </c>
      <c r="T805" s="8">
        <f>E805/P805</f>
        <v>74.60526315789474</v>
      </c>
      <c r="U805" t="str">
        <f t="shared" si="76"/>
        <v>music</v>
      </c>
      <c r="V805" t="str">
        <f t="shared" si="77"/>
        <v>rock</v>
      </c>
    </row>
    <row r="806" spans="1:22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5">
        <f t="shared" si="72"/>
        <v>40730.105625000004</v>
      </c>
      <c r="L806" s="15">
        <f t="shared" si="73"/>
        <v>40747.165972222225</v>
      </c>
      <c r="M806" s="13" t="str">
        <f t="shared" si="74"/>
        <v>Jul</v>
      </c>
      <c r="N806" s="11">
        <f t="shared" si="75"/>
        <v>2011</v>
      </c>
      <c r="O806" t="b">
        <v>0</v>
      </c>
      <c r="P806">
        <v>18</v>
      </c>
      <c r="Q806" t="b">
        <v>1</v>
      </c>
      <c r="R806" t="s">
        <v>8276</v>
      </c>
      <c r="S806" s="7">
        <f>E806/D806</f>
        <v>1</v>
      </c>
      <c r="T806" s="8">
        <f>E806/P806</f>
        <v>305.55555555555554</v>
      </c>
      <c r="U806" t="str">
        <f t="shared" si="76"/>
        <v>music</v>
      </c>
      <c r="V806" t="str">
        <f t="shared" si="77"/>
        <v>rock</v>
      </c>
    </row>
    <row r="807" spans="1:22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5">
        <f t="shared" si="72"/>
        <v>40690.823055555556</v>
      </c>
      <c r="L807" s="15">
        <f t="shared" si="73"/>
        <v>40740.958333333336</v>
      </c>
      <c r="M807" s="13" t="str">
        <f t="shared" si="74"/>
        <v>May</v>
      </c>
      <c r="N807" s="11">
        <f t="shared" si="75"/>
        <v>2011</v>
      </c>
      <c r="O807" t="b">
        <v>0</v>
      </c>
      <c r="P807">
        <v>54</v>
      </c>
      <c r="Q807" t="b">
        <v>1</v>
      </c>
      <c r="R807" t="s">
        <v>8276</v>
      </c>
      <c r="S807" s="7">
        <f>E807/D807</f>
        <v>1.05</v>
      </c>
      <c r="T807" s="8">
        <f>E807/P807</f>
        <v>58.333333333333336</v>
      </c>
      <c r="U807" t="str">
        <f t="shared" si="76"/>
        <v>music</v>
      </c>
      <c r="V807" t="str">
        <f t="shared" si="77"/>
        <v>rock</v>
      </c>
    </row>
    <row r="808" spans="1:2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5">
        <f t="shared" si="72"/>
        <v>40763.691423611112</v>
      </c>
      <c r="L808" s="15">
        <f t="shared" si="73"/>
        <v>40793.691423611112</v>
      </c>
      <c r="M808" s="13" t="str">
        <f t="shared" si="74"/>
        <v>Aug</v>
      </c>
      <c r="N808" s="11">
        <f t="shared" si="75"/>
        <v>2011</v>
      </c>
      <c r="O808" t="b">
        <v>0</v>
      </c>
      <c r="P808">
        <v>71</v>
      </c>
      <c r="Q808" t="b">
        <v>1</v>
      </c>
      <c r="R808" t="s">
        <v>8276</v>
      </c>
      <c r="S808" s="7">
        <f>E808/D808</f>
        <v>1.0443750000000001</v>
      </c>
      <c r="T808" s="8">
        <f>E808/P808</f>
        <v>117.67605633802818</v>
      </c>
      <c r="U808" t="str">
        <f t="shared" si="76"/>
        <v>music</v>
      </c>
      <c r="V808" t="str">
        <f t="shared" si="77"/>
        <v>rock</v>
      </c>
    </row>
    <row r="809" spans="1:22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5">
        <f t="shared" si="72"/>
        <v>42759.628599537042</v>
      </c>
      <c r="L809" s="15">
        <f t="shared" si="73"/>
        <v>42795.083333333328</v>
      </c>
      <c r="M809" s="13" t="str">
        <f t="shared" si="74"/>
        <v>Jan</v>
      </c>
      <c r="N809" s="11">
        <f t="shared" si="75"/>
        <v>2017</v>
      </c>
      <c r="O809" t="b">
        <v>0</v>
      </c>
      <c r="P809">
        <v>57</v>
      </c>
      <c r="Q809" t="b">
        <v>1</v>
      </c>
      <c r="R809" t="s">
        <v>8276</v>
      </c>
      <c r="S809" s="7">
        <f>E809/D809</f>
        <v>1.05125</v>
      </c>
      <c r="T809" s="8">
        <f>E809/P809</f>
        <v>73.771929824561397</v>
      </c>
      <c r="U809" t="str">
        <f t="shared" si="76"/>
        <v>music</v>
      </c>
      <c r="V809" t="str">
        <f t="shared" si="77"/>
        <v>rock</v>
      </c>
    </row>
    <row r="810" spans="1:22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5">
        <f t="shared" si="72"/>
        <v>41962.100532407407</v>
      </c>
      <c r="L810" s="15">
        <f t="shared" si="73"/>
        <v>41995.207638888889</v>
      </c>
      <c r="M810" s="13" t="str">
        <f t="shared" si="74"/>
        <v>Nov</v>
      </c>
      <c r="N810" s="11">
        <f t="shared" si="75"/>
        <v>2014</v>
      </c>
      <c r="O810" t="b">
        <v>0</v>
      </c>
      <c r="P810">
        <v>43</v>
      </c>
      <c r="Q810" t="b">
        <v>1</v>
      </c>
      <c r="R810" t="s">
        <v>8276</v>
      </c>
      <c r="S810" s="7">
        <f>E810/D810</f>
        <v>1</v>
      </c>
      <c r="T810" s="8">
        <f>E810/P810</f>
        <v>104.65116279069767</v>
      </c>
      <c r="U810" t="str">
        <f t="shared" si="76"/>
        <v>music</v>
      </c>
      <c r="V810" t="str">
        <f t="shared" si="77"/>
        <v>rock</v>
      </c>
    </row>
    <row r="811" spans="1:22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5">
        <f t="shared" si="72"/>
        <v>41628.833680555559</v>
      </c>
      <c r="L811" s="15">
        <f t="shared" si="73"/>
        <v>41658.833680555559</v>
      </c>
      <c r="M811" s="13" t="str">
        <f t="shared" si="74"/>
        <v>Dec</v>
      </c>
      <c r="N811" s="11">
        <f t="shared" si="75"/>
        <v>2013</v>
      </c>
      <c r="O811" t="b">
        <v>0</v>
      </c>
      <c r="P811">
        <v>52</v>
      </c>
      <c r="Q811" t="b">
        <v>1</v>
      </c>
      <c r="R811" t="s">
        <v>8276</v>
      </c>
      <c r="S811" s="7">
        <f>E811/D811</f>
        <v>1.03775</v>
      </c>
      <c r="T811" s="8">
        <f>E811/P811</f>
        <v>79.82692307692308</v>
      </c>
      <c r="U811" t="str">
        <f t="shared" si="76"/>
        <v>music</v>
      </c>
      <c r="V811" t="str">
        <f t="shared" si="77"/>
        <v>rock</v>
      </c>
    </row>
    <row r="812" spans="1:22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5">
        <f t="shared" si="72"/>
        <v>41123.056273148148</v>
      </c>
      <c r="L812" s="15">
        <f t="shared" si="73"/>
        <v>41153.056273148148</v>
      </c>
      <c r="M812" s="13" t="str">
        <f t="shared" si="74"/>
        <v>Aug</v>
      </c>
      <c r="N812" s="11">
        <f t="shared" si="75"/>
        <v>2012</v>
      </c>
      <c r="O812" t="b">
        <v>0</v>
      </c>
      <c r="P812">
        <v>27</v>
      </c>
      <c r="Q812" t="b">
        <v>1</v>
      </c>
      <c r="R812" t="s">
        <v>8276</v>
      </c>
      <c r="S812" s="7">
        <f>E812/D812</f>
        <v>1.05</v>
      </c>
      <c r="T812" s="8">
        <f>E812/P812</f>
        <v>58.333333333333336</v>
      </c>
      <c r="U812" t="str">
        <f t="shared" si="76"/>
        <v>music</v>
      </c>
      <c r="V812" t="str">
        <f t="shared" si="77"/>
        <v>rock</v>
      </c>
    </row>
    <row r="813" spans="1:22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5">
        <f t="shared" si="72"/>
        <v>41443.643541666665</v>
      </c>
      <c r="L813" s="15">
        <f t="shared" si="73"/>
        <v>41465.702777777777</v>
      </c>
      <c r="M813" s="13" t="str">
        <f t="shared" si="74"/>
        <v>Jun</v>
      </c>
      <c r="N813" s="11">
        <f t="shared" si="75"/>
        <v>2013</v>
      </c>
      <c r="O813" t="b">
        <v>0</v>
      </c>
      <c r="P813">
        <v>12</v>
      </c>
      <c r="Q813" t="b">
        <v>1</v>
      </c>
      <c r="R813" t="s">
        <v>8276</v>
      </c>
      <c r="S813" s="7">
        <f>E813/D813</f>
        <v>1.04</v>
      </c>
      <c r="T813" s="8">
        <f>E813/P813</f>
        <v>86.666666666666671</v>
      </c>
      <c r="U813" t="str">
        <f t="shared" si="76"/>
        <v>music</v>
      </c>
      <c r="V813" t="str">
        <f t="shared" si="77"/>
        <v>rock</v>
      </c>
    </row>
    <row r="814" spans="1:22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5">
        <f t="shared" si="72"/>
        <v>41282.017962962964</v>
      </c>
      <c r="L814" s="15">
        <f t="shared" si="73"/>
        <v>41334.581944444442</v>
      </c>
      <c r="M814" s="13" t="str">
        <f t="shared" si="74"/>
        <v>Jan</v>
      </c>
      <c r="N814" s="11">
        <f t="shared" si="75"/>
        <v>2013</v>
      </c>
      <c r="O814" t="b">
        <v>0</v>
      </c>
      <c r="P814">
        <v>33</v>
      </c>
      <c r="Q814" t="b">
        <v>1</v>
      </c>
      <c r="R814" t="s">
        <v>8276</v>
      </c>
      <c r="S814" s="7">
        <f>E814/D814</f>
        <v>1.5183333333333333</v>
      </c>
      <c r="T814" s="8">
        <f>E814/P814</f>
        <v>27.606060606060606</v>
      </c>
      <c r="U814" t="str">
        <f t="shared" si="76"/>
        <v>music</v>
      </c>
      <c r="V814" t="str">
        <f t="shared" si="77"/>
        <v>rock</v>
      </c>
    </row>
    <row r="815" spans="1:22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5">
        <f t="shared" si="72"/>
        <v>41080.960243055553</v>
      </c>
      <c r="L815" s="15">
        <f t="shared" si="73"/>
        <v>41110.960243055553</v>
      </c>
      <c r="M815" s="13" t="str">
        <f t="shared" si="74"/>
        <v>Jun</v>
      </c>
      <c r="N815" s="11">
        <f t="shared" si="75"/>
        <v>2012</v>
      </c>
      <c r="O815" t="b">
        <v>0</v>
      </c>
      <c r="P815">
        <v>96</v>
      </c>
      <c r="Q815" t="b">
        <v>1</v>
      </c>
      <c r="R815" t="s">
        <v>8276</v>
      </c>
      <c r="S815" s="7">
        <f>E815/D815</f>
        <v>1.59996</v>
      </c>
      <c r="T815" s="8">
        <f>E815/P815</f>
        <v>24.999375000000001</v>
      </c>
      <c r="U815" t="str">
        <f t="shared" si="76"/>
        <v>music</v>
      </c>
      <c r="V815" t="str">
        <f t="shared" si="77"/>
        <v>rock</v>
      </c>
    </row>
    <row r="816" spans="1:22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5">
        <f t="shared" si="72"/>
        <v>40679.743067129632</v>
      </c>
      <c r="L816" s="15">
        <f t="shared" si="73"/>
        <v>40694.75277777778</v>
      </c>
      <c r="M816" s="13" t="str">
        <f t="shared" si="74"/>
        <v>May</v>
      </c>
      <c r="N816" s="11">
        <f t="shared" si="75"/>
        <v>2011</v>
      </c>
      <c r="O816" t="b">
        <v>0</v>
      </c>
      <c r="P816">
        <v>28</v>
      </c>
      <c r="Q816" t="b">
        <v>1</v>
      </c>
      <c r="R816" t="s">
        <v>8276</v>
      </c>
      <c r="S816" s="7">
        <f>E816/D816</f>
        <v>1.2729999999999999</v>
      </c>
      <c r="T816" s="8">
        <f>E816/P816</f>
        <v>45.464285714285715</v>
      </c>
      <c r="U816" t="str">
        <f t="shared" si="76"/>
        <v>music</v>
      </c>
      <c r="V816" t="str">
        <f t="shared" si="77"/>
        <v>rock</v>
      </c>
    </row>
    <row r="817" spans="1:22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5">
        <f t="shared" si="72"/>
        <v>41914.917858796296</v>
      </c>
      <c r="L817" s="15">
        <f t="shared" si="73"/>
        <v>41944.917858796296</v>
      </c>
      <c r="M817" s="13" t="str">
        <f t="shared" si="74"/>
        <v>Oct</v>
      </c>
      <c r="N817" s="11">
        <f t="shared" si="75"/>
        <v>2014</v>
      </c>
      <c r="O817" t="b">
        <v>0</v>
      </c>
      <c r="P817">
        <v>43</v>
      </c>
      <c r="Q817" t="b">
        <v>1</v>
      </c>
      <c r="R817" t="s">
        <v>8276</v>
      </c>
      <c r="S817" s="7">
        <f>E817/D817</f>
        <v>1.07</v>
      </c>
      <c r="T817" s="8">
        <f>E817/P817</f>
        <v>99.534883720930239</v>
      </c>
      <c r="U817" t="str">
        <f t="shared" si="76"/>
        <v>music</v>
      </c>
      <c r="V817" t="str">
        <f t="shared" si="77"/>
        <v>rock</v>
      </c>
    </row>
    <row r="818" spans="1:22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5">
        <f t="shared" si="72"/>
        <v>41341.870868055557</v>
      </c>
      <c r="L818" s="15">
        <f t="shared" si="73"/>
        <v>41373.270833333336</v>
      </c>
      <c r="M818" s="13" t="str">
        <f t="shared" si="74"/>
        <v>Mar</v>
      </c>
      <c r="N818" s="11">
        <f t="shared" si="75"/>
        <v>2013</v>
      </c>
      <c r="O818" t="b">
        <v>0</v>
      </c>
      <c r="P818">
        <v>205</v>
      </c>
      <c r="Q818" t="b">
        <v>1</v>
      </c>
      <c r="R818" t="s">
        <v>8276</v>
      </c>
      <c r="S818" s="7">
        <f>E818/D818</f>
        <v>1.1512214285714286</v>
      </c>
      <c r="T818" s="8">
        <f>E818/P818</f>
        <v>39.31</v>
      </c>
      <c r="U818" t="str">
        <f t="shared" si="76"/>
        <v>music</v>
      </c>
      <c r="V818" t="str">
        <f t="shared" si="77"/>
        <v>rock</v>
      </c>
    </row>
    <row r="819" spans="1:22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5">
        <f t="shared" si="72"/>
        <v>40925.599664351852</v>
      </c>
      <c r="L819" s="15">
        <f t="shared" si="73"/>
        <v>40979.207638888889</v>
      </c>
      <c r="M819" s="13" t="str">
        <f t="shared" si="74"/>
        <v>Jan</v>
      </c>
      <c r="N819" s="11">
        <f t="shared" si="75"/>
        <v>2012</v>
      </c>
      <c r="O819" t="b">
        <v>0</v>
      </c>
      <c r="P819">
        <v>23</v>
      </c>
      <c r="Q819" t="b">
        <v>1</v>
      </c>
      <c r="R819" t="s">
        <v>8276</v>
      </c>
      <c r="S819" s="7">
        <f>E819/D819</f>
        <v>1.3711066666666665</v>
      </c>
      <c r="T819" s="8">
        <f>E819/P819</f>
        <v>89.419999999999987</v>
      </c>
      <c r="U819" t="str">
        <f t="shared" si="76"/>
        <v>music</v>
      </c>
      <c r="V819" t="str">
        <f t="shared" si="77"/>
        <v>rock</v>
      </c>
    </row>
    <row r="820" spans="1:22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5">
        <f t="shared" si="72"/>
        <v>41120.882881944446</v>
      </c>
      <c r="L820" s="15">
        <f t="shared" si="73"/>
        <v>41128.709027777775</v>
      </c>
      <c r="M820" s="13" t="str">
        <f t="shared" si="74"/>
        <v>Jul</v>
      </c>
      <c r="N820" s="11">
        <f t="shared" si="75"/>
        <v>2012</v>
      </c>
      <c r="O820" t="b">
        <v>0</v>
      </c>
      <c r="P820">
        <v>19</v>
      </c>
      <c r="Q820" t="b">
        <v>1</v>
      </c>
      <c r="R820" t="s">
        <v>8276</v>
      </c>
      <c r="S820" s="7">
        <f>E820/D820</f>
        <v>1.5571428571428572</v>
      </c>
      <c r="T820" s="8">
        <f>E820/P820</f>
        <v>28.684210526315791</v>
      </c>
      <c r="U820" t="str">
        <f t="shared" si="76"/>
        <v>music</v>
      </c>
      <c r="V820" t="str">
        <f t="shared" si="77"/>
        <v>rock</v>
      </c>
    </row>
    <row r="821" spans="1:22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5">
        <f t="shared" si="72"/>
        <v>41619.998310185183</v>
      </c>
      <c r="L821" s="15">
        <f t="shared" si="73"/>
        <v>41629.197222222225</v>
      </c>
      <c r="M821" s="13" t="str">
        <f t="shared" si="74"/>
        <v>Dec</v>
      </c>
      <c r="N821" s="11">
        <f t="shared" si="75"/>
        <v>2013</v>
      </c>
      <c r="O821" t="b">
        <v>0</v>
      </c>
      <c r="P821">
        <v>14</v>
      </c>
      <c r="Q821" t="b">
        <v>1</v>
      </c>
      <c r="R821" t="s">
        <v>8276</v>
      </c>
      <c r="S821" s="7">
        <f>E821/D821</f>
        <v>1.0874999999999999</v>
      </c>
      <c r="T821" s="8">
        <f>E821/P821</f>
        <v>31.071428571428573</v>
      </c>
      <c r="U821" t="str">
        <f t="shared" si="76"/>
        <v>music</v>
      </c>
      <c r="V821" t="str">
        <f t="shared" si="77"/>
        <v>rock</v>
      </c>
    </row>
    <row r="822" spans="1:22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5">
        <f t="shared" si="72"/>
        <v>41768.841921296298</v>
      </c>
      <c r="L822" s="15">
        <f t="shared" si="73"/>
        <v>41799.208333333336</v>
      </c>
      <c r="M822" s="13" t="str">
        <f t="shared" si="74"/>
        <v>May</v>
      </c>
      <c r="N822" s="11">
        <f t="shared" si="75"/>
        <v>2014</v>
      </c>
      <c r="O822" t="b">
        <v>0</v>
      </c>
      <c r="P822">
        <v>38</v>
      </c>
      <c r="Q822" t="b">
        <v>1</v>
      </c>
      <c r="R822" t="s">
        <v>8276</v>
      </c>
      <c r="S822" s="7">
        <f>E822/D822</f>
        <v>1.3405</v>
      </c>
      <c r="T822" s="8">
        <f>E822/P822</f>
        <v>70.55263157894737</v>
      </c>
      <c r="U822" t="str">
        <f t="shared" si="76"/>
        <v>music</v>
      </c>
      <c r="V822" t="str">
        <f t="shared" si="77"/>
        <v>rock</v>
      </c>
    </row>
    <row r="823" spans="1:22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5">
        <f t="shared" si="72"/>
        <v>42093.922048611115</v>
      </c>
      <c r="L823" s="15">
        <f t="shared" si="73"/>
        <v>42128.167361111111</v>
      </c>
      <c r="M823" s="13" t="str">
        <f t="shared" si="74"/>
        <v>Mar</v>
      </c>
      <c r="N823" s="11">
        <f t="shared" si="75"/>
        <v>2015</v>
      </c>
      <c r="O823" t="b">
        <v>0</v>
      </c>
      <c r="P823">
        <v>78</v>
      </c>
      <c r="Q823" t="b">
        <v>1</v>
      </c>
      <c r="R823" t="s">
        <v>8276</v>
      </c>
      <c r="S823" s="7">
        <f>E823/D823</f>
        <v>1</v>
      </c>
      <c r="T823" s="8">
        <f>E823/P823</f>
        <v>224.12820512820514</v>
      </c>
      <c r="U823" t="str">
        <f t="shared" si="76"/>
        <v>music</v>
      </c>
      <c r="V823" t="str">
        <f t="shared" si="77"/>
        <v>rock</v>
      </c>
    </row>
    <row r="824" spans="1:22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5">
        <f t="shared" si="72"/>
        <v>41157.947337962964</v>
      </c>
      <c r="L824" s="15">
        <f t="shared" si="73"/>
        <v>41187.947337962964</v>
      </c>
      <c r="M824" s="13" t="str">
        <f t="shared" si="74"/>
        <v>Sep</v>
      </c>
      <c r="N824" s="11">
        <f t="shared" si="75"/>
        <v>2012</v>
      </c>
      <c r="O824" t="b">
        <v>0</v>
      </c>
      <c r="P824">
        <v>69</v>
      </c>
      <c r="Q824" t="b">
        <v>1</v>
      </c>
      <c r="R824" t="s">
        <v>8276</v>
      </c>
      <c r="S824" s="7">
        <f>E824/D824</f>
        <v>1.1916666666666667</v>
      </c>
      <c r="T824" s="8">
        <f>E824/P824</f>
        <v>51.811594202898547</v>
      </c>
      <c r="U824" t="str">
        <f t="shared" si="76"/>
        <v>music</v>
      </c>
      <c r="V824" t="str">
        <f t="shared" si="77"/>
        <v>rock</v>
      </c>
    </row>
    <row r="825" spans="1:22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5">
        <f t="shared" si="72"/>
        <v>42055.972824074073</v>
      </c>
      <c r="L825" s="15">
        <f t="shared" si="73"/>
        <v>42085.931157407409</v>
      </c>
      <c r="M825" s="13" t="str">
        <f t="shared" si="74"/>
        <v>Feb</v>
      </c>
      <c r="N825" s="11">
        <f t="shared" si="75"/>
        <v>2015</v>
      </c>
      <c r="O825" t="b">
        <v>0</v>
      </c>
      <c r="P825">
        <v>33</v>
      </c>
      <c r="Q825" t="b">
        <v>1</v>
      </c>
      <c r="R825" t="s">
        <v>8276</v>
      </c>
      <c r="S825" s="7">
        <f>E825/D825</f>
        <v>1.7949999999999999</v>
      </c>
      <c r="T825" s="8">
        <f>E825/P825</f>
        <v>43.515151515151516</v>
      </c>
      <c r="U825" t="str">
        <f t="shared" si="76"/>
        <v>music</v>
      </c>
      <c r="V825" t="str">
        <f t="shared" si="77"/>
        <v>rock</v>
      </c>
    </row>
    <row r="826" spans="1:22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5">
        <f t="shared" si="72"/>
        <v>40250.242106481484</v>
      </c>
      <c r="L826" s="15">
        <f t="shared" si="73"/>
        <v>40286.290972222225</v>
      </c>
      <c r="M826" s="13" t="str">
        <f t="shared" si="74"/>
        <v>Mar</v>
      </c>
      <c r="N826" s="11">
        <f t="shared" si="75"/>
        <v>2010</v>
      </c>
      <c r="O826" t="b">
        <v>0</v>
      </c>
      <c r="P826">
        <v>54</v>
      </c>
      <c r="Q826" t="b">
        <v>1</v>
      </c>
      <c r="R826" t="s">
        <v>8276</v>
      </c>
      <c r="S826" s="7">
        <f>E826/D826</f>
        <v>1.3438124999999999</v>
      </c>
      <c r="T826" s="8">
        <f>E826/P826</f>
        <v>39.816666666666663</v>
      </c>
      <c r="U826" t="str">
        <f t="shared" si="76"/>
        <v>music</v>
      </c>
      <c r="V826" t="str">
        <f t="shared" si="77"/>
        <v>rock</v>
      </c>
    </row>
    <row r="827" spans="1:22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5">
        <f t="shared" si="72"/>
        <v>41186.306527777779</v>
      </c>
      <c r="L827" s="15">
        <f t="shared" si="73"/>
        <v>41211.306527777779</v>
      </c>
      <c r="M827" s="13" t="str">
        <f t="shared" si="74"/>
        <v>Oct</v>
      </c>
      <c r="N827" s="11">
        <f t="shared" si="75"/>
        <v>2012</v>
      </c>
      <c r="O827" t="b">
        <v>0</v>
      </c>
      <c r="P827">
        <v>99</v>
      </c>
      <c r="Q827" t="b">
        <v>1</v>
      </c>
      <c r="R827" t="s">
        <v>8276</v>
      </c>
      <c r="S827" s="7">
        <f>E827/D827</f>
        <v>1.0043200000000001</v>
      </c>
      <c r="T827" s="8">
        <f>E827/P827</f>
        <v>126.8080808080808</v>
      </c>
      <c r="U827" t="str">
        <f t="shared" si="76"/>
        <v>music</v>
      </c>
      <c r="V827" t="str">
        <f t="shared" si="77"/>
        <v>rock</v>
      </c>
    </row>
    <row r="828" spans="1:22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5">
        <f t="shared" si="72"/>
        <v>40973.038541666669</v>
      </c>
      <c r="L828" s="15">
        <f t="shared" si="73"/>
        <v>40993.996874999997</v>
      </c>
      <c r="M828" s="13" t="str">
        <f t="shared" si="74"/>
        <v>Mar</v>
      </c>
      <c r="N828" s="11">
        <f t="shared" si="75"/>
        <v>2012</v>
      </c>
      <c r="O828" t="b">
        <v>0</v>
      </c>
      <c r="P828">
        <v>49</v>
      </c>
      <c r="Q828" t="b">
        <v>1</v>
      </c>
      <c r="R828" t="s">
        <v>8276</v>
      </c>
      <c r="S828" s="7">
        <f>E828/D828</f>
        <v>1.0145454545454546</v>
      </c>
      <c r="T828" s="8">
        <f>E828/P828</f>
        <v>113.87755102040816</v>
      </c>
      <c r="U828" t="str">
        <f t="shared" si="76"/>
        <v>music</v>
      </c>
      <c r="V828" t="str">
        <f t="shared" si="77"/>
        <v>rock</v>
      </c>
    </row>
    <row r="829" spans="1:22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5">
        <f t="shared" si="72"/>
        <v>40927.473460648151</v>
      </c>
      <c r="L829" s="15">
        <f t="shared" si="73"/>
        <v>40953.825694444444</v>
      </c>
      <c r="M829" s="13" t="str">
        <f t="shared" si="74"/>
        <v>Jan</v>
      </c>
      <c r="N829" s="11">
        <f t="shared" si="75"/>
        <v>2012</v>
      </c>
      <c r="O829" t="b">
        <v>0</v>
      </c>
      <c r="P829">
        <v>11</v>
      </c>
      <c r="Q829" t="b">
        <v>1</v>
      </c>
      <c r="R829" t="s">
        <v>8276</v>
      </c>
      <c r="S829" s="7">
        <f>E829/D829</f>
        <v>1.0333333333333334</v>
      </c>
      <c r="T829" s="8">
        <f>E829/P829</f>
        <v>28.181818181818183</v>
      </c>
      <c r="U829" t="str">
        <f t="shared" si="76"/>
        <v>music</v>
      </c>
      <c r="V829" t="str">
        <f t="shared" si="77"/>
        <v>rock</v>
      </c>
    </row>
    <row r="830" spans="1:22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5">
        <f t="shared" si="72"/>
        <v>41073.050717592596</v>
      </c>
      <c r="L830" s="15">
        <f t="shared" si="73"/>
        <v>41085.683333333334</v>
      </c>
      <c r="M830" s="13" t="str">
        <f t="shared" si="74"/>
        <v>Jun</v>
      </c>
      <c r="N830" s="11">
        <f t="shared" si="75"/>
        <v>2012</v>
      </c>
      <c r="O830" t="b">
        <v>0</v>
      </c>
      <c r="P830">
        <v>38</v>
      </c>
      <c r="Q830" t="b">
        <v>1</v>
      </c>
      <c r="R830" t="s">
        <v>8276</v>
      </c>
      <c r="S830" s="7">
        <f>E830/D830</f>
        <v>1.07</v>
      </c>
      <c r="T830" s="8">
        <f>E830/P830</f>
        <v>36.60526315789474</v>
      </c>
      <c r="U830" t="str">
        <f t="shared" si="76"/>
        <v>music</v>
      </c>
      <c r="V830" t="str">
        <f t="shared" si="77"/>
        <v>rock</v>
      </c>
    </row>
    <row r="831" spans="1:22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5">
        <f t="shared" si="72"/>
        <v>42504.801388888889</v>
      </c>
      <c r="L831" s="15">
        <f t="shared" si="73"/>
        <v>42564.801388888889</v>
      </c>
      <c r="M831" s="13" t="str">
        <f t="shared" si="74"/>
        <v>May</v>
      </c>
      <c r="N831" s="11">
        <f t="shared" si="75"/>
        <v>2016</v>
      </c>
      <c r="O831" t="b">
        <v>0</v>
      </c>
      <c r="P831">
        <v>16</v>
      </c>
      <c r="Q831" t="b">
        <v>1</v>
      </c>
      <c r="R831" t="s">
        <v>8276</v>
      </c>
      <c r="S831" s="7">
        <f>E831/D831</f>
        <v>1.04</v>
      </c>
      <c r="T831" s="8">
        <f>E831/P831</f>
        <v>32.5</v>
      </c>
      <c r="U831" t="str">
        <f t="shared" si="76"/>
        <v>music</v>
      </c>
      <c r="V831" t="str">
        <f t="shared" si="77"/>
        <v>rock</v>
      </c>
    </row>
    <row r="832" spans="1:22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5">
        <f t="shared" si="72"/>
        <v>41325.525752314818</v>
      </c>
      <c r="L832" s="15">
        <f t="shared" si="73"/>
        <v>41355.484085648146</v>
      </c>
      <c r="M832" s="13" t="str">
        <f t="shared" si="74"/>
        <v>Feb</v>
      </c>
      <c r="N832" s="11">
        <f t="shared" si="75"/>
        <v>2013</v>
      </c>
      <c r="O832" t="b">
        <v>0</v>
      </c>
      <c r="P832">
        <v>32</v>
      </c>
      <c r="Q832" t="b">
        <v>1</v>
      </c>
      <c r="R832" t="s">
        <v>8276</v>
      </c>
      <c r="S832" s="7">
        <f>E832/D832</f>
        <v>1.0783333333333334</v>
      </c>
      <c r="T832" s="8">
        <f>E832/P832</f>
        <v>60.65625</v>
      </c>
      <c r="U832" t="str">
        <f t="shared" si="76"/>
        <v>music</v>
      </c>
      <c r="V832" t="str">
        <f t="shared" si="77"/>
        <v>rock</v>
      </c>
    </row>
    <row r="833" spans="1:22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5">
        <f t="shared" si="72"/>
        <v>40996.646921296298</v>
      </c>
      <c r="L833" s="15">
        <f t="shared" si="73"/>
        <v>41026.646921296298</v>
      </c>
      <c r="M833" s="13" t="str">
        <f t="shared" si="74"/>
        <v>Mar</v>
      </c>
      <c r="N833" s="11">
        <f t="shared" si="75"/>
        <v>2012</v>
      </c>
      <c r="O833" t="b">
        <v>0</v>
      </c>
      <c r="P833">
        <v>20</v>
      </c>
      <c r="Q833" t="b">
        <v>1</v>
      </c>
      <c r="R833" t="s">
        <v>8276</v>
      </c>
      <c r="S833" s="7">
        <f>E833/D833</f>
        <v>2.3333333333333335</v>
      </c>
      <c r="T833" s="8">
        <f>E833/P833</f>
        <v>175</v>
      </c>
      <c r="U833" t="str">
        <f t="shared" si="76"/>
        <v>music</v>
      </c>
      <c r="V833" t="str">
        <f t="shared" si="77"/>
        <v>rock</v>
      </c>
    </row>
    <row r="834" spans="1:22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5">
        <f t="shared" si="72"/>
        <v>40869.675173611111</v>
      </c>
      <c r="L834" s="15">
        <f t="shared" si="73"/>
        <v>40929.342361111114</v>
      </c>
      <c r="M834" s="13" t="str">
        <f t="shared" si="74"/>
        <v>Nov</v>
      </c>
      <c r="N834" s="11">
        <f t="shared" si="75"/>
        <v>2011</v>
      </c>
      <c r="O834" t="b">
        <v>0</v>
      </c>
      <c r="P834">
        <v>154</v>
      </c>
      <c r="Q834" t="b">
        <v>1</v>
      </c>
      <c r="R834" t="s">
        <v>8276</v>
      </c>
      <c r="S834" s="7">
        <f>E834/D834</f>
        <v>1.0060706666666666</v>
      </c>
      <c r="T834" s="8">
        <f>E834/P834</f>
        <v>97.993896103896105</v>
      </c>
      <c r="U834" t="str">
        <f t="shared" si="76"/>
        <v>music</v>
      </c>
      <c r="V834" t="str">
        <f t="shared" si="77"/>
        <v>rock</v>
      </c>
    </row>
    <row r="835" spans="1:2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5">
        <f t="shared" ref="K835:K898" si="78">(((J835/60)/60)/24+DATE(1970,1,1))</f>
        <v>41718.878182870372</v>
      </c>
      <c r="L835" s="15">
        <f t="shared" ref="L835:L898" si="79">(((I835/60)/60)/24+DATE(1970,1,1))</f>
        <v>41748.878182870372</v>
      </c>
      <c r="M835" s="13" t="str">
        <f t="shared" ref="M835:M898" si="80">TEXT(K835,"mmm")</f>
        <v>Mar</v>
      </c>
      <c r="N835" s="11">
        <f t="shared" ref="N835:N898" si="81">YEAR(K835)</f>
        <v>2014</v>
      </c>
      <c r="O835" t="b">
        <v>0</v>
      </c>
      <c r="P835">
        <v>41</v>
      </c>
      <c r="Q835" t="b">
        <v>1</v>
      </c>
      <c r="R835" t="s">
        <v>8276</v>
      </c>
      <c r="S835" s="7">
        <f>E835/D835</f>
        <v>1.0166666666666666</v>
      </c>
      <c r="T835" s="8">
        <f>E835/P835</f>
        <v>148.78048780487805</v>
      </c>
      <c r="U835" t="str">
        <f t="shared" ref="U835:U898" si="82">LEFT(R835,(FIND("/",R835,1)-1))</f>
        <v>music</v>
      </c>
      <c r="V835" t="str">
        <f t="shared" ref="V835:V898" si="83">MID(R835,FIND("/",R835)+1,256)</f>
        <v>rock</v>
      </c>
    </row>
    <row r="836" spans="1:22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5">
        <f t="shared" si="78"/>
        <v>41422.822824074072</v>
      </c>
      <c r="L836" s="15">
        <f t="shared" si="79"/>
        <v>41456.165972222225</v>
      </c>
      <c r="M836" s="13" t="str">
        <f t="shared" si="80"/>
        <v>May</v>
      </c>
      <c r="N836" s="11">
        <f t="shared" si="81"/>
        <v>2013</v>
      </c>
      <c r="O836" t="b">
        <v>0</v>
      </c>
      <c r="P836">
        <v>75</v>
      </c>
      <c r="Q836" t="b">
        <v>1</v>
      </c>
      <c r="R836" t="s">
        <v>8276</v>
      </c>
      <c r="S836" s="7">
        <f>E836/D836</f>
        <v>1.3101818181818181</v>
      </c>
      <c r="T836" s="8">
        <f>E836/P836</f>
        <v>96.08</v>
      </c>
      <c r="U836" t="str">
        <f t="shared" si="82"/>
        <v>music</v>
      </c>
      <c r="V836" t="str">
        <f t="shared" si="83"/>
        <v>rock</v>
      </c>
    </row>
    <row r="837" spans="1:22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5">
        <f t="shared" si="78"/>
        <v>41005.45784722222</v>
      </c>
      <c r="L837" s="15">
        <f t="shared" si="79"/>
        <v>41048.125</v>
      </c>
      <c r="M837" s="13" t="str">
        <f t="shared" si="80"/>
        <v>Apr</v>
      </c>
      <c r="N837" s="11">
        <f t="shared" si="81"/>
        <v>2012</v>
      </c>
      <c r="O837" t="b">
        <v>0</v>
      </c>
      <c r="P837">
        <v>40</v>
      </c>
      <c r="Q837" t="b">
        <v>1</v>
      </c>
      <c r="R837" t="s">
        <v>8276</v>
      </c>
      <c r="S837" s="7">
        <f>E837/D837</f>
        <v>1.1725000000000001</v>
      </c>
      <c r="T837" s="8">
        <f>E837/P837</f>
        <v>58.625</v>
      </c>
      <c r="U837" t="str">
        <f t="shared" si="82"/>
        <v>music</v>
      </c>
      <c r="V837" t="str">
        <f t="shared" si="83"/>
        <v>rock</v>
      </c>
    </row>
    <row r="838" spans="1:2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5">
        <f t="shared" si="78"/>
        <v>41524.056921296295</v>
      </c>
      <c r="L838" s="15">
        <f t="shared" si="79"/>
        <v>41554.056921296295</v>
      </c>
      <c r="M838" s="13" t="str">
        <f t="shared" si="80"/>
        <v>Sep</v>
      </c>
      <c r="N838" s="11">
        <f t="shared" si="81"/>
        <v>2013</v>
      </c>
      <c r="O838" t="b">
        <v>0</v>
      </c>
      <c r="P838">
        <v>46</v>
      </c>
      <c r="Q838" t="b">
        <v>1</v>
      </c>
      <c r="R838" t="s">
        <v>8276</v>
      </c>
      <c r="S838" s="7">
        <f>E838/D838</f>
        <v>1.009304</v>
      </c>
      <c r="T838" s="8">
        <f>E838/P838</f>
        <v>109.70695652173914</v>
      </c>
      <c r="U838" t="str">
        <f t="shared" si="82"/>
        <v>music</v>
      </c>
      <c r="V838" t="str">
        <f t="shared" si="83"/>
        <v>rock</v>
      </c>
    </row>
    <row r="839" spans="1:22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5">
        <f t="shared" si="78"/>
        <v>41730.998402777775</v>
      </c>
      <c r="L839" s="15">
        <f t="shared" si="79"/>
        <v>41760.998402777775</v>
      </c>
      <c r="M839" s="13" t="str">
        <f t="shared" si="80"/>
        <v>Apr</v>
      </c>
      <c r="N839" s="11">
        <f t="shared" si="81"/>
        <v>2014</v>
      </c>
      <c r="O839" t="b">
        <v>0</v>
      </c>
      <c r="P839">
        <v>62</v>
      </c>
      <c r="Q839" t="b">
        <v>1</v>
      </c>
      <c r="R839" t="s">
        <v>8276</v>
      </c>
      <c r="S839" s="7">
        <f>E839/D839</f>
        <v>1.218</v>
      </c>
      <c r="T839" s="8">
        <f>E839/P839</f>
        <v>49.112903225806448</v>
      </c>
      <c r="U839" t="str">
        <f t="shared" si="82"/>
        <v>music</v>
      </c>
      <c r="V839" t="str">
        <f t="shared" si="83"/>
        <v>rock</v>
      </c>
    </row>
    <row r="840" spans="1:22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5">
        <f t="shared" si="78"/>
        <v>40895.897974537038</v>
      </c>
      <c r="L840" s="15">
        <f t="shared" si="79"/>
        <v>40925.897974537038</v>
      </c>
      <c r="M840" s="13" t="str">
        <f t="shared" si="80"/>
        <v>Dec</v>
      </c>
      <c r="N840" s="11">
        <f t="shared" si="81"/>
        <v>2011</v>
      </c>
      <c r="O840" t="b">
        <v>0</v>
      </c>
      <c r="P840">
        <v>61</v>
      </c>
      <c r="Q840" t="b">
        <v>1</v>
      </c>
      <c r="R840" t="s">
        <v>8276</v>
      </c>
      <c r="S840" s="7">
        <f>E840/D840</f>
        <v>1.454</v>
      </c>
      <c r="T840" s="8">
        <f>E840/P840</f>
        <v>47.672131147540981</v>
      </c>
      <c r="U840" t="str">
        <f t="shared" si="82"/>
        <v>music</v>
      </c>
      <c r="V840" t="str">
        <f t="shared" si="83"/>
        <v>rock</v>
      </c>
    </row>
    <row r="841" spans="1:22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5">
        <f t="shared" si="78"/>
        <v>41144.763379629629</v>
      </c>
      <c r="L841" s="15">
        <f t="shared" si="79"/>
        <v>41174.763379629629</v>
      </c>
      <c r="M841" s="13" t="str">
        <f t="shared" si="80"/>
        <v>Aug</v>
      </c>
      <c r="N841" s="11">
        <f t="shared" si="81"/>
        <v>2012</v>
      </c>
      <c r="O841" t="b">
        <v>0</v>
      </c>
      <c r="P841">
        <v>96</v>
      </c>
      <c r="Q841" t="b">
        <v>1</v>
      </c>
      <c r="R841" t="s">
        <v>8276</v>
      </c>
      <c r="S841" s="7">
        <f>E841/D841</f>
        <v>1.166166</v>
      </c>
      <c r="T841" s="8">
        <f>E841/P841</f>
        <v>60.737812499999997</v>
      </c>
      <c r="U841" t="str">
        <f t="shared" si="82"/>
        <v>music</v>
      </c>
      <c r="V841" t="str">
        <f t="shared" si="83"/>
        <v>rock</v>
      </c>
    </row>
    <row r="842" spans="1:22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5">
        <f t="shared" si="78"/>
        <v>42607.226701388892</v>
      </c>
      <c r="L842" s="15">
        <f t="shared" si="79"/>
        <v>42637.226701388892</v>
      </c>
      <c r="M842" s="13" t="str">
        <f t="shared" si="80"/>
        <v>Aug</v>
      </c>
      <c r="N842" s="11">
        <f t="shared" si="81"/>
        <v>2016</v>
      </c>
      <c r="O842" t="b">
        <v>0</v>
      </c>
      <c r="P842">
        <v>190</v>
      </c>
      <c r="Q842" t="b">
        <v>1</v>
      </c>
      <c r="R842" t="s">
        <v>8277</v>
      </c>
      <c r="S842" s="7">
        <f>E842/D842</f>
        <v>1.2041660000000001</v>
      </c>
      <c r="T842" s="8">
        <f>E842/P842</f>
        <v>63.37715789473684</v>
      </c>
      <c r="U842" t="str">
        <f t="shared" si="82"/>
        <v>music</v>
      </c>
      <c r="V842" t="str">
        <f t="shared" si="83"/>
        <v>metal</v>
      </c>
    </row>
    <row r="843" spans="1:22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5">
        <f t="shared" si="78"/>
        <v>41923.838692129626</v>
      </c>
      <c r="L843" s="15">
        <f t="shared" si="79"/>
        <v>41953.88035879629</v>
      </c>
      <c r="M843" s="13" t="str">
        <f t="shared" si="80"/>
        <v>Oct</v>
      </c>
      <c r="N843" s="11">
        <f t="shared" si="81"/>
        <v>2014</v>
      </c>
      <c r="O843" t="b">
        <v>1</v>
      </c>
      <c r="P843">
        <v>94</v>
      </c>
      <c r="Q843" t="b">
        <v>1</v>
      </c>
      <c r="R843" t="s">
        <v>8277</v>
      </c>
      <c r="S843" s="7">
        <f>E843/D843</f>
        <v>1.0132000000000001</v>
      </c>
      <c r="T843" s="8">
        <f>E843/P843</f>
        <v>53.893617021276597</v>
      </c>
      <c r="U843" t="str">
        <f t="shared" si="82"/>
        <v>music</v>
      </c>
      <c r="V843" t="str">
        <f t="shared" si="83"/>
        <v>metal</v>
      </c>
    </row>
    <row r="844" spans="1:22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5">
        <f t="shared" si="78"/>
        <v>41526.592395833337</v>
      </c>
      <c r="L844" s="15">
        <f t="shared" si="79"/>
        <v>41561.165972222225</v>
      </c>
      <c r="M844" s="13" t="str">
        <f t="shared" si="80"/>
        <v>Sep</v>
      </c>
      <c r="N844" s="11">
        <f t="shared" si="81"/>
        <v>2013</v>
      </c>
      <c r="O844" t="b">
        <v>1</v>
      </c>
      <c r="P844">
        <v>39</v>
      </c>
      <c r="Q844" t="b">
        <v>1</v>
      </c>
      <c r="R844" t="s">
        <v>8277</v>
      </c>
      <c r="S844" s="7">
        <f>E844/D844</f>
        <v>1.0431999999999999</v>
      </c>
      <c r="T844" s="8">
        <f>E844/P844</f>
        <v>66.871794871794876</v>
      </c>
      <c r="U844" t="str">
        <f t="shared" si="82"/>
        <v>music</v>
      </c>
      <c r="V844" t="str">
        <f t="shared" si="83"/>
        <v>metal</v>
      </c>
    </row>
    <row r="845" spans="1:22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5">
        <f t="shared" si="78"/>
        <v>42695.257870370369</v>
      </c>
      <c r="L845" s="15">
        <f t="shared" si="79"/>
        <v>42712.333333333328</v>
      </c>
      <c r="M845" s="13" t="str">
        <f t="shared" si="80"/>
        <v>Nov</v>
      </c>
      <c r="N845" s="11">
        <f t="shared" si="81"/>
        <v>2016</v>
      </c>
      <c r="O845" t="b">
        <v>0</v>
      </c>
      <c r="P845">
        <v>127</v>
      </c>
      <c r="Q845" t="b">
        <v>1</v>
      </c>
      <c r="R845" t="s">
        <v>8277</v>
      </c>
      <c r="S845" s="7">
        <f>E845/D845</f>
        <v>2.6713333333333331</v>
      </c>
      <c r="T845" s="8">
        <f>E845/P845</f>
        <v>63.102362204724407</v>
      </c>
      <c r="U845" t="str">
        <f t="shared" si="82"/>
        <v>music</v>
      </c>
      <c r="V845" t="str">
        <f t="shared" si="83"/>
        <v>metal</v>
      </c>
    </row>
    <row r="846" spans="1:22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5">
        <f t="shared" si="78"/>
        <v>41905.684629629628</v>
      </c>
      <c r="L846" s="15">
        <f t="shared" si="79"/>
        <v>41944.207638888889</v>
      </c>
      <c r="M846" s="13" t="str">
        <f t="shared" si="80"/>
        <v>Sep</v>
      </c>
      <c r="N846" s="11">
        <f t="shared" si="81"/>
        <v>2014</v>
      </c>
      <c r="O846" t="b">
        <v>1</v>
      </c>
      <c r="P846">
        <v>159</v>
      </c>
      <c r="Q846" t="b">
        <v>1</v>
      </c>
      <c r="R846" t="s">
        <v>8277</v>
      </c>
      <c r="S846" s="7">
        <f>E846/D846</f>
        <v>1.9413333333333334</v>
      </c>
      <c r="T846" s="8">
        <f>E846/P846</f>
        <v>36.628930817610062</v>
      </c>
      <c r="U846" t="str">
        <f t="shared" si="82"/>
        <v>music</v>
      </c>
      <c r="V846" t="str">
        <f t="shared" si="83"/>
        <v>metal</v>
      </c>
    </row>
    <row r="847" spans="1:22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5">
        <f t="shared" si="78"/>
        <v>42578.205972222218</v>
      </c>
      <c r="L847" s="15">
        <f t="shared" si="79"/>
        <v>42618.165972222225</v>
      </c>
      <c r="M847" s="13" t="str">
        <f t="shared" si="80"/>
        <v>Jul</v>
      </c>
      <c r="N847" s="11">
        <f t="shared" si="81"/>
        <v>2016</v>
      </c>
      <c r="O847" t="b">
        <v>0</v>
      </c>
      <c r="P847">
        <v>177</v>
      </c>
      <c r="Q847" t="b">
        <v>1</v>
      </c>
      <c r="R847" t="s">
        <v>8277</v>
      </c>
      <c r="S847" s="7">
        <f>E847/D847</f>
        <v>1.203802</v>
      </c>
      <c r="T847" s="8">
        <f>E847/P847</f>
        <v>34.005706214689269</v>
      </c>
      <c r="U847" t="str">
        <f t="shared" si="82"/>
        <v>music</v>
      </c>
      <c r="V847" t="str">
        <f t="shared" si="83"/>
        <v>metal</v>
      </c>
    </row>
    <row r="848" spans="1:22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5">
        <f t="shared" si="78"/>
        <v>41694.391840277778</v>
      </c>
      <c r="L848" s="15">
        <f t="shared" si="79"/>
        <v>41708.583333333336</v>
      </c>
      <c r="M848" s="13" t="str">
        <f t="shared" si="80"/>
        <v>Feb</v>
      </c>
      <c r="N848" s="11">
        <f t="shared" si="81"/>
        <v>2014</v>
      </c>
      <c r="O848" t="b">
        <v>0</v>
      </c>
      <c r="P848">
        <v>47</v>
      </c>
      <c r="Q848" t="b">
        <v>1</v>
      </c>
      <c r="R848" t="s">
        <v>8277</v>
      </c>
      <c r="S848" s="7">
        <f>E848/D848</f>
        <v>1.2200090909090908</v>
      </c>
      <c r="T848" s="8">
        <f>E848/P848</f>
        <v>28.553404255319148</v>
      </c>
      <c r="U848" t="str">
        <f t="shared" si="82"/>
        <v>music</v>
      </c>
      <c r="V848" t="str">
        <f t="shared" si="83"/>
        <v>metal</v>
      </c>
    </row>
    <row r="849" spans="1:22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5">
        <f t="shared" si="78"/>
        <v>42165.79833333334</v>
      </c>
      <c r="L849" s="15">
        <f t="shared" si="79"/>
        <v>42195.79833333334</v>
      </c>
      <c r="M849" s="13" t="str">
        <f t="shared" si="80"/>
        <v>Jun</v>
      </c>
      <c r="N849" s="11">
        <f t="shared" si="81"/>
        <v>2015</v>
      </c>
      <c r="O849" t="b">
        <v>0</v>
      </c>
      <c r="P849">
        <v>1</v>
      </c>
      <c r="Q849" t="b">
        <v>1</v>
      </c>
      <c r="R849" t="s">
        <v>8277</v>
      </c>
      <c r="S849" s="7">
        <f>E849/D849</f>
        <v>1</v>
      </c>
      <c r="T849" s="8">
        <f>E849/P849</f>
        <v>10</v>
      </c>
      <c r="U849" t="str">
        <f t="shared" si="82"/>
        <v>music</v>
      </c>
      <c r="V849" t="str">
        <f t="shared" si="83"/>
        <v>metal</v>
      </c>
    </row>
    <row r="850" spans="1:22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5">
        <f t="shared" si="78"/>
        <v>42078.792048611111</v>
      </c>
      <c r="L850" s="15">
        <f t="shared" si="79"/>
        <v>42108.792048611111</v>
      </c>
      <c r="M850" s="13" t="str">
        <f t="shared" si="80"/>
        <v>Mar</v>
      </c>
      <c r="N850" s="11">
        <f t="shared" si="81"/>
        <v>2015</v>
      </c>
      <c r="O850" t="b">
        <v>0</v>
      </c>
      <c r="P850">
        <v>16</v>
      </c>
      <c r="Q850" t="b">
        <v>1</v>
      </c>
      <c r="R850" t="s">
        <v>8277</v>
      </c>
      <c r="S850" s="7">
        <f>E850/D850</f>
        <v>1</v>
      </c>
      <c r="T850" s="8">
        <f>E850/P850</f>
        <v>18.75</v>
      </c>
      <c r="U850" t="str">
        <f t="shared" si="82"/>
        <v>music</v>
      </c>
      <c r="V850" t="str">
        <f t="shared" si="83"/>
        <v>metal</v>
      </c>
    </row>
    <row r="851" spans="1:22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5">
        <f t="shared" si="78"/>
        <v>42051.148888888885</v>
      </c>
      <c r="L851" s="15">
        <f t="shared" si="79"/>
        <v>42079.107222222221</v>
      </c>
      <c r="M851" s="13" t="str">
        <f t="shared" si="80"/>
        <v>Feb</v>
      </c>
      <c r="N851" s="11">
        <f t="shared" si="81"/>
        <v>2015</v>
      </c>
      <c r="O851" t="b">
        <v>0</v>
      </c>
      <c r="P851">
        <v>115</v>
      </c>
      <c r="Q851" t="b">
        <v>1</v>
      </c>
      <c r="R851" t="s">
        <v>8277</v>
      </c>
      <c r="S851" s="7">
        <f>E851/D851</f>
        <v>1.1990000000000001</v>
      </c>
      <c r="T851" s="8">
        <f>E851/P851</f>
        <v>41.704347826086959</v>
      </c>
      <c r="U851" t="str">
        <f t="shared" si="82"/>
        <v>music</v>
      </c>
      <c r="V851" t="str">
        <f t="shared" si="83"/>
        <v>metal</v>
      </c>
    </row>
    <row r="852" spans="1:22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5">
        <f t="shared" si="78"/>
        <v>42452.827743055561</v>
      </c>
      <c r="L852" s="15">
        <f t="shared" si="79"/>
        <v>42485.207638888889</v>
      </c>
      <c r="M852" s="13" t="str">
        <f t="shared" si="80"/>
        <v>Mar</v>
      </c>
      <c r="N852" s="11">
        <f t="shared" si="81"/>
        <v>2016</v>
      </c>
      <c r="O852" t="b">
        <v>0</v>
      </c>
      <c r="P852">
        <v>133</v>
      </c>
      <c r="Q852" t="b">
        <v>1</v>
      </c>
      <c r="R852" t="s">
        <v>8277</v>
      </c>
      <c r="S852" s="7">
        <f>E852/D852</f>
        <v>1.55175</v>
      </c>
      <c r="T852" s="8">
        <f>E852/P852</f>
        <v>46.669172932330824</v>
      </c>
      <c r="U852" t="str">
        <f t="shared" si="82"/>
        <v>music</v>
      </c>
      <c r="V852" t="str">
        <f t="shared" si="83"/>
        <v>metal</v>
      </c>
    </row>
    <row r="853" spans="1:22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5">
        <f t="shared" si="78"/>
        <v>42522.880243055552</v>
      </c>
      <c r="L853" s="15">
        <f t="shared" si="79"/>
        <v>42582.822916666672</v>
      </c>
      <c r="M853" s="13" t="str">
        <f t="shared" si="80"/>
        <v>Jun</v>
      </c>
      <c r="N853" s="11">
        <f t="shared" si="81"/>
        <v>2016</v>
      </c>
      <c r="O853" t="b">
        <v>0</v>
      </c>
      <c r="P853">
        <v>70</v>
      </c>
      <c r="Q853" t="b">
        <v>1</v>
      </c>
      <c r="R853" t="s">
        <v>8277</v>
      </c>
      <c r="S853" s="7">
        <f>E853/D853</f>
        <v>1.3045</v>
      </c>
      <c r="T853" s="8">
        <f>E853/P853</f>
        <v>37.271428571428572</v>
      </c>
      <c r="U853" t="str">
        <f t="shared" si="82"/>
        <v>music</v>
      </c>
      <c r="V853" t="str">
        <f t="shared" si="83"/>
        <v>metal</v>
      </c>
    </row>
    <row r="854" spans="1:22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5">
        <f t="shared" si="78"/>
        <v>42656.805497685185</v>
      </c>
      <c r="L854" s="15">
        <f t="shared" si="79"/>
        <v>42667.875</v>
      </c>
      <c r="M854" s="13" t="str">
        <f t="shared" si="80"/>
        <v>Oct</v>
      </c>
      <c r="N854" s="11">
        <f t="shared" si="81"/>
        <v>2016</v>
      </c>
      <c r="O854" t="b">
        <v>0</v>
      </c>
      <c r="P854">
        <v>62</v>
      </c>
      <c r="Q854" t="b">
        <v>1</v>
      </c>
      <c r="R854" t="s">
        <v>8277</v>
      </c>
      <c r="S854" s="7">
        <f>E854/D854</f>
        <v>1.0497142857142858</v>
      </c>
      <c r="T854" s="8">
        <f>E854/P854</f>
        <v>59.258064516129032</v>
      </c>
      <c r="U854" t="str">
        <f t="shared" si="82"/>
        <v>music</v>
      </c>
      <c r="V854" t="str">
        <f t="shared" si="83"/>
        <v>metal</v>
      </c>
    </row>
    <row r="855" spans="1:22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5">
        <f t="shared" si="78"/>
        <v>42021.832280092596</v>
      </c>
      <c r="L855" s="15">
        <f t="shared" si="79"/>
        <v>42051.832280092596</v>
      </c>
      <c r="M855" s="13" t="str">
        <f t="shared" si="80"/>
        <v>Jan</v>
      </c>
      <c r="N855" s="11">
        <f t="shared" si="81"/>
        <v>2015</v>
      </c>
      <c r="O855" t="b">
        <v>0</v>
      </c>
      <c r="P855">
        <v>10</v>
      </c>
      <c r="Q855" t="b">
        <v>1</v>
      </c>
      <c r="R855" t="s">
        <v>8277</v>
      </c>
      <c r="S855" s="7">
        <f>E855/D855</f>
        <v>1</v>
      </c>
      <c r="T855" s="8">
        <f>E855/P855</f>
        <v>30</v>
      </c>
      <c r="U855" t="str">
        <f t="shared" si="82"/>
        <v>music</v>
      </c>
      <c r="V855" t="str">
        <f t="shared" si="83"/>
        <v>metal</v>
      </c>
    </row>
    <row r="856" spans="1:22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5">
        <f t="shared" si="78"/>
        <v>42702.212337962963</v>
      </c>
      <c r="L856" s="15">
        <f t="shared" si="79"/>
        <v>42732.212337962963</v>
      </c>
      <c r="M856" s="13" t="str">
        <f t="shared" si="80"/>
        <v>Nov</v>
      </c>
      <c r="N856" s="11">
        <f t="shared" si="81"/>
        <v>2016</v>
      </c>
      <c r="O856" t="b">
        <v>0</v>
      </c>
      <c r="P856">
        <v>499</v>
      </c>
      <c r="Q856" t="b">
        <v>1</v>
      </c>
      <c r="R856" t="s">
        <v>8277</v>
      </c>
      <c r="S856" s="7">
        <f>E856/D856</f>
        <v>1.1822050359712231</v>
      </c>
      <c r="T856" s="8">
        <f>E856/P856</f>
        <v>65.8623246492986</v>
      </c>
      <c r="U856" t="str">
        <f t="shared" si="82"/>
        <v>music</v>
      </c>
      <c r="V856" t="str">
        <f t="shared" si="83"/>
        <v>metal</v>
      </c>
    </row>
    <row r="857" spans="1:22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5">
        <f t="shared" si="78"/>
        <v>42545.125196759262</v>
      </c>
      <c r="L857" s="15">
        <f t="shared" si="79"/>
        <v>42575.125196759262</v>
      </c>
      <c r="M857" s="13" t="str">
        <f t="shared" si="80"/>
        <v>Jun</v>
      </c>
      <c r="N857" s="11">
        <f t="shared" si="81"/>
        <v>2016</v>
      </c>
      <c r="O857" t="b">
        <v>0</v>
      </c>
      <c r="P857">
        <v>47</v>
      </c>
      <c r="Q857" t="b">
        <v>1</v>
      </c>
      <c r="R857" t="s">
        <v>8277</v>
      </c>
      <c r="S857" s="7">
        <f>E857/D857</f>
        <v>1.0344827586206897</v>
      </c>
      <c r="T857" s="8">
        <f>E857/P857</f>
        <v>31.914893617021278</v>
      </c>
      <c r="U857" t="str">
        <f t="shared" si="82"/>
        <v>music</v>
      </c>
      <c r="V857" t="str">
        <f t="shared" si="83"/>
        <v>metal</v>
      </c>
    </row>
    <row r="858" spans="1:22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5">
        <f t="shared" si="78"/>
        <v>42609.311990740738</v>
      </c>
      <c r="L858" s="15">
        <f t="shared" si="79"/>
        <v>42668.791666666672</v>
      </c>
      <c r="M858" s="13" t="str">
        <f t="shared" si="80"/>
        <v>Aug</v>
      </c>
      <c r="N858" s="11">
        <f t="shared" si="81"/>
        <v>2016</v>
      </c>
      <c r="O858" t="b">
        <v>0</v>
      </c>
      <c r="P858">
        <v>28</v>
      </c>
      <c r="Q858" t="b">
        <v>1</v>
      </c>
      <c r="R858" t="s">
        <v>8277</v>
      </c>
      <c r="S858" s="7">
        <f>E858/D858</f>
        <v>2.1800000000000002</v>
      </c>
      <c r="T858" s="8">
        <f>E858/P858</f>
        <v>19.464285714285715</v>
      </c>
      <c r="U858" t="str">
        <f t="shared" si="82"/>
        <v>music</v>
      </c>
      <c r="V858" t="str">
        <f t="shared" si="83"/>
        <v>metal</v>
      </c>
    </row>
    <row r="859" spans="1:22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5">
        <f t="shared" si="78"/>
        <v>42291.581377314811</v>
      </c>
      <c r="L859" s="15">
        <f t="shared" si="79"/>
        <v>42333.623043981483</v>
      </c>
      <c r="M859" s="13" t="str">
        <f t="shared" si="80"/>
        <v>Oct</v>
      </c>
      <c r="N859" s="11">
        <f t="shared" si="81"/>
        <v>2015</v>
      </c>
      <c r="O859" t="b">
        <v>0</v>
      </c>
      <c r="P859">
        <v>24</v>
      </c>
      <c r="Q859" t="b">
        <v>1</v>
      </c>
      <c r="R859" t="s">
        <v>8277</v>
      </c>
      <c r="S859" s="7">
        <f>E859/D859</f>
        <v>1</v>
      </c>
      <c r="T859" s="8">
        <f>E859/P859</f>
        <v>50</v>
      </c>
      <c r="U859" t="str">
        <f t="shared" si="82"/>
        <v>music</v>
      </c>
      <c r="V859" t="str">
        <f t="shared" si="83"/>
        <v>metal</v>
      </c>
    </row>
    <row r="860" spans="1:22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5">
        <f t="shared" si="78"/>
        <v>42079.745578703703</v>
      </c>
      <c r="L860" s="15">
        <f t="shared" si="79"/>
        <v>42109.957638888889</v>
      </c>
      <c r="M860" s="13" t="str">
        <f t="shared" si="80"/>
        <v>Mar</v>
      </c>
      <c r="N860" s="11">
        <f t="shared" si="81"/>
        <v>2015</v>
      </c>
      <c r="O860" t="b">
        <v>0</v>
      </c>
      <c r="P860">
        <v>76</v>
      </c>
      <c r="Q860" t="b">
        <v>1</v>
      </c>
      <c r="R860" t="s">
        <v>8277</v>
      </c>
      <c r="S860" s="7">
        <f>E860/D860</f>
        <v>1.4400583333333332</v>
      </c>
      <c r="T860" s="8">
        <f>E860/P860</f>
        <v>22.737763157894737</v>
      </c>
      <c r="U860" t="str">
        <f t="shared" si="82"/>
        <v>music</v>
      </c>
      <c r="V860" t="str">
        <f t="shared" si="83"/>
        <v>metal</v>
      </c>
    </row>
    <row r="861" spans="1:22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5">
        <f t="shared" si="78"/>
        <v>42128.820231481484</v>
      </c>
      <c r="L861" s="15">
        <f t="shared" si="79"/>
        <v>42159</v>
      </c>
      <c r="M861" s="13" t="str">
        <f t="shared" si="80"/>
        <v>May</v>
      </c>
      <c r="N861" s="11">
        <f t="shared" si="81"/>
        <v>2015</v>
      </c>
      <c r="O861" t="b">
        <v>0</v>
      </c>
      <c r="P861">
        <v>98</v>
      </c>
      <c r="Q861" t="b">
        <v>1</v>
      </c>
      <c r="R861" t="s">
        <v>8277</v>
      </c>
      <c r="S861" s="7">
        <f>E861/D861</f>
        <v>1.0467500000000001</v>
      </c>
      <c r="T861" s="8">
        <f>E861/P861</f>
        <v>42.724489795918366</v>
      </c>
      <c r="U861" t="str">
        <f t="shared" si="82"/>
        <v>music</v>
      </c>
      <c r="V861" t="str">
        <f t="shared" si="83"/>
        <v>metal</v>
      </c>
    </row>
    <row r="862" spans="1:22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5">
        <f t="shared" si="78"/>
        <v>41570.482789351852</v>
      </c>
      <c r="L862" s="15">
        <f t="shared" si="79"/>
        <v>41600.524456018517</v>
      </c>
      <c r="M862" s="13" t="str">
        <f t="shared" si="80"/>
        <v>Oct</v>
      </c>
      <c r="N862" s="11">
        <f t="shared" si="81"/>
        <v>2013</v>
      </c>
      <c r="O862" t="b">
        <v>0</v>
      </c>
      <c r="P862">
        <v>48</v>
      </c>
      <c r="Q862" t="b">
        <v>0</v>
      </c>
      <c r="R862" t="s">
        <v>8278</v>
      </c>
      <c r="S862" s="7">
        <f>E862/D862</f>
        <v>0.18142857142857144</v>
      </c>
      <c r="T862" s="8">
        <f>E862/P862</f>
        <v>52.916666666666664</v>
      </c>
      <c r="U862" t="str">
        <f t="shared" si="82"/>
        <v>music</v>
      </c>
      <c r="V862" t="str">
        <f t="shared" si="83"/>
        <v>jazz</v>
      </c>
    </row>
    <row r="863" spans="1:22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5">
        <f t="shared" si="78"/>
        <v>42599.965324074074</v>
      </c>
      <c r="L863" s="15">
        <f t="shared" si="79"/>
        <v>42629.965324074074</v>
      </c>
      <c r="M863" s="13" t="str">
        <f t="shared" si="80"/>
        <v>Aug</v>
      </c>
      <c r="N863" s="11">
        <f t="shared" si="81"/>
        <v>2016</v>
      </c>
      <c r="O863" t="b">
        <v>0</v>
      </c>
      <c r="P863">
        <v>2</v>
      </c>
      <c r="Q863" t="b">
        <v>0</v>
      </c>
      <c r="R863" t="s">
        <v>8278</v>
      </c>
      <c r="S863" s="7">
        <f>E863/D863</f>
        <v>2.2444444444444444E-2</v>
      </c>
      <c r="T863" s="8">
        <f>E863/P863</f>
        <v>50.5</v>
      </c>
      <c r="U863" t="str">
        <f t="shared" si="82"/>
        <v>music</v>
      </c>
      <c r="V863" t="str">
        <f t="shared" si="83"/>
        <v>jazz</v>
      </c>
    </row>
    <row r="864" spans="1:22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5">
        <f t="shared" si="78"/>
        <v>41559.5549537037</v>
      </c>
      <c r="L864" s="15">
        <f t="shared" si="79"/>
        <v>41589.596620370372</v>
      </c>
      <c r="M864" s="13" t="str">
        <f t="shared" si="80"/>
        <v>Oct</v>
      </c>
      <c r="N864" s="11">
        <f t="shared" si="81"/>
        <v>2013</v>
      </c>
      <c r="O864" t="b">
        <v>0</v>
      </c>
      <c r="P864">
        <v>4</v>
      </c>
      <c r="Q864" t="b">
        <v>0</v>
      </c>
      <c r="R864" t="s">
        <v>8278</v>
      </c>
      <c r="S864" s="7">
        <f>E864/D864</f>
        <v>3.3999999999999998E-3</v>
      </c>
      <c r="T864" s="8">
        <f>E864/P864</f>
        <v>42.5</v>
      </c>
      <c r="U864" t="str">
        <f t="shared" si="82"/>
        <v>music</v>
      </c>
      <c r="V864" t="str">
        <f t="shared" si="83"/>
        <v>jazz</v>
      </c>
    </row>
    <row r="865" spans="1:22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5">
        <f t="shared" si="78"/>
        <v>40921.117662037039</v>
      </c>
      <c r="L865" s="15">
        <f t="shared" si="79"/>
        <v>40951.117662037039</v>
      </c>
      <c r="M865" s="13" t="str">
        <f t="shared" si="80"/>
        <v>Jan</v>
      </c>
      <c r="N865" s="11">
        <f t="shared" si="81"/>
        <v>2012</v>
      </c>
      <c r="O865" t="b">
        <v>0</v>
      </c>
      <c r="P865">
        <v>5</v>
      </c>
      <c r="Q865" t="b">
        <v>0</v>
      </c>
      <c r="R865" t="s">
        <v>8278</v>
      </c>
      <c r="S865" s="7">
        <f>E865/D865</f>
        <v>4.4999999999999998E-2</v>
      </c>
      <c r="T865" s="8">
        <f>E865/P865</f>
        <v>18</v>
      </c>
      <c r="U865" t="str">
        <f t="shared" si="82"/>
        <v>music</v>
      </c>
      <c r="V865" t="str">
        <f t="shared" si="83"/>
        <v>jazz</v>
      </c>
    </row>
    <row r="866" spans="1:22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5">
        <f t="shared" si="78"/>
        <v>41541.106921296298</v>
      </c>
      <c r="L866" s="15">
        <f t="shared" si="79"/>
        <v>41563.415972222225</v>
      </c>
      <c r="M866" s="13" t="str">
        <f t="shared" si="80"/>
        <v>Sep</v>
      </c>
      <c r="N866" s="11">
        <f t="shared" si="81"/>
        <v>2013</v>
      </c>
      <c r="O866" t="b">
        <v>0</v>
      </c>
      <c r="P866">
        <v>79</v>
      </c>
      <c r="Q866" t="b">
        <v>0</v>
      </c>
      <c r="R866" t="s">
        <v>8278</v>
      </c>
      <c r="S866" s="7">
        <f>E866/D866</f>
        <v>0.41538461538461541</v>
      </c>
      <c r="T866" s="8">
        <f>E866/P866</f>
        <v>34.177215189873415</v>
      </c>
      <c r="U866" t="str">
        <f t="shared" si="82"/>
        <v>music</v>
      </c>
      <c r="V866" t="str">
        <f t="shared" si="83"/>
        <v>jazz</v>
      </c>
    </row>
    <row r="867" spans="1:22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5">
        <f t="shared" si="78"/>
        <v>41230.77311342593</v>
      </c>
      <c r="L867" s="15">
        <f t="shared" si="79"/>
        <v>41290.77311342593</v>
      </c>
      <c r="M867" s="13" t="str">
        <f t="shared" si="80"/>
        <v>Nov</v>
      </c>
      <c r="N867" s="11">
        <f t="shared" si="81"/>
        <v>2012</v>
      </c>
      <c r="O867" t="b">
        <v>0</v>
      </c>
      <c r="P867">
        <v>2</v>
      </c>
      <c r="Q867" t="b">
        <v>0</v>
      </c>
      <c r="R867" t="s">
        <v>8278</v>
      </c>
      <c r="S867" s="7">
        <f>E867/D867</f>
        <v>2.0454545454545454E-2</v>
      </c>
      <c r="T867" s="8">
        <f>E867/P867</f>
        <v>22.5</v>
      </c>
      <c r="U867" t="str">
        <f t="shared" si="82"/>
        <v>music</v>
      </c>
      <c r="V867" t="str">
        <f t="shared" si="83"/>
        <v>jazz</v>
      </c>
    </row>
    <row r="868" spans="1:22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5">
        <f t="shared" si="78"/>
        <v>42025.637939814813</v>
      </c>
      <c r="L868" s="15">
        <f t="shared" si="79"/>
        <v>42063.631944444445</v>
      </c>
      <c r="M868" s="13" t="str">
        <f t="shared" si="80"/>
        <v>Jan</v>
      </c>
      <c r="N868" s="11">
        <f t="shared" si="81"/>
        <v>2015</v>
      </c>
      <c r="O868" t="b">
        <v>0</v>
      </c>
      <c r="P868">
        <v>11</v>
      </c>
      <c r="Q868" t="b">
        <v>0</v>
      </c>
      <c r="R868" t="s">
        <v>8278</v>
      </c>
      <c r="S868" s="7">
        <f>E868/D868</f>
        <v>0.18285714285714286</v>
      </c>
      <c r="T868" s="8">
        <f>E868/P868</f>
        <v>58.18181818181818</v>
      </c>
      <c r="U868" t="str">
        <f t="shared" si="82"/>
        <v>music</v>
      </c>
      <c r="V868" t="str">
        <f t="shared" si="83"/>
        <v>jazz</v>
      </c>
    </row>
    <row r="869" spans="1:22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5">
        <f t="shared" si="78"/>
        <v>40088.105393518519</v>
      </c>
      <c r="L869" s="15">
        <f t="shared" si="79"/>
        <v>40148.207638888889</v>
      </c>
      <c r="M869" s="13" t="str">
        <f t="shared" si="80"/>
        <v>Oct</v>
      </c>
      <c r="N869" s="11">
        <f t="shared" si="81"/>
        <v>2009</v>
      </c>
      <c r="O869" t="b">
        <v>0</v>
      </c>
      <c r="P869">
        <v>11</v>
      </c>
      <c r="Q869" t="b">
        <v>0</v>
      </c>
      <c r="R869" t="s">
        <v>8278</v>
      </c>
      <c r="S869" s="7">
        <f>E869/D869</f>
        <v>0.2402</v>
      </c>
      <c r="T869" s="8">
        <f>E869/P869</f>
        <v>109.18181818181819</v>
      </c>
      <c r="U869" t="str">
        <f t="shared" si="82"/>
        <v>music</v>
      </c>
      <c r="V869" t="str">
        <f t="shared" si="83"/>
        <v>jazz</v>
      </c>
    </row>
    <row r="870" spans="1:22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5">
        <f t="shared" si="78"/>
        <v>41616.027754629627</v>
      </c>
      <c r="L870" s="15">
        <f t="shared" si="79"/>
        <v>41646.027754629627</v>
      </c>
      <c r="M870" s="13" t="str">
        <f t="shared" si="80"/>
        <v>Dec</v>
      </c>
      <c r="N870" s="11">
        <f t="shared" si="81"/>
        <v>2013</v>
      </c>
      <c r="O870" t="b">
        <v>0</v>
      </c>
      <c r="P870">
        <v>1</v>
      </c>
      <c r="Q870" t="b">
        <v>0</v>
      </c>
      <c r="R870" t="s">
        <v>8278</v>
      </c>
      <c r="S870" s="7">
        <f>E870/D870</f>
        <v>1.1111111111111111E-3</v>
      </c>
      <c r="T870" s="8">
        <f>E870/P870</f>
        <v>50</v>
      </c>
      <c r="U870" t="str">
        <f t="shared" si="82"/>
        <v>music</v>
      </c>
      <c r="V870" t="str">
        <f t="shared" si="83"/>
        <v>jazz</v>
      </c>
    </row>
    <row r="871" spans="1:22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5">
        <f t="shared" si="78"/>
        <v>41342.845567129632</v>
      </c>
      <c r="L871" s="15">
        <f t="shared" si="79"/>
        <v>41372.803900462961</v>
      </c>
      <c r="M871" s="13" t="str">
        <f t="shared" si="80"/>
        <v>Mar</v>
      </c>
      <c r="N871" s="11">
        <f t="shared" si="81"/>
        <v>2013</v>
      </c>
      <c r="O871" t="b">
        <v>0</v>
      </c>
      <c r="P871">
        <v>3</v>
      </c>
      <c r="Q871" t="b">
        <v>0</v>
      </c>
      <c r="R871" t="s">
        <v>8278</v>
      </c>
      <c r="S871" s="7">
        <f>E871/D871</f>
        <v>0.11818181818181818</v>
      </c>
      <c r="T871" s="8">
        <f>E871/P871</f>
        <v>346.66666666666669</v>
      </c>
      <c r="U871" t="str">
        <f t="shared" si="82"/>
        <v>music</v>
      </c>
      <c r="V871" t="str">
        <f t="shared" si="83"/>
        <v>jazz</v>
      </c>
    </row>
    <row r="872" spans="1:22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5">
        <f t="shared" si="78"/>
        <v>41488.022256944445</v>
      </c>
      <c r="L872" s="15">
        <f t="shared" si="79"/>
        <v>41518.022256944445</v>
      </c>
      <c r="M872" s="13" t="str">
        <f t="shared" si="80"/>
        <v>Aug</v>
      </c>
      <c r="N872" s="11">
        <f t="shared" si="81"/>
        <v>2013</v>
      </c>
      <c r="O872" t="b">
        <v>0</v>
      </c>
      <c r="P872">
        <v>5</v>
      </c>
      <c r="Q872" t="b">
        <v>0</v>
      </c>
      <c r="R872" t="s">
        <v>8278</v>
      </c>
      <c r="S872" s="7">
        <f>E872/D872</f>
        <v>3.0999999999999999E-3</v>
      </c>
      <c r="T872" s="8">
        <f>E872/P872</f>
        <v>12.4</v>
      </c>
      <c r="U872" t="str">
        <f t="shared" si="82"/>
        <v>music</v>
      </c>
      <c r="V872" t="str">
        <f t="shared" si="83"/>
        <v>jazz</v>
      </c>
    </row>
    <row r="873" spans="1:22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5">
        <f t="shared" si="78"/>
        <v>41577.561284722222</v>
      </c>
      <c r="L873" s="15">
        <f t="shared" si="79"/>
        <v>41607.602951388886</v>
      </c>
      <c r="M873" s="13" t="str">
        <f t="shared" si="80"/>
        <v>Oct</v>
      </c>
      <c r="N873" s="11">
        <f t="shared" si="81"/>
        <v>2013</v>
      </c>
      <c r="O873" t="b">
        <v>0</v>
      </c>
      <c r="P873">
        <v>12</v>
      </c>
      <c r="Q873" t="b">
        <v>0</v>
      </c>
      <c r="R873" t="s">
        <v>8278</v>
      </c>
      <c r="S873" s="7">
        <f>E873/D873</f>
        <v>5.4166666666666669E-2</v>
      </c>
      <c r="T873" s="8">
        <f>E873/P873</f>
        <v>27.083333333333332</v>
      </c>
      <c r="U873" t="str">
        <f t="shared" si="82"/>
        <v>music</v>
      </c>
      <c r="V873" t="str">
        <f t="shared" si="83"/>
        <v>jazz</v>
      </c>
    </row>
    <row r="874" spans="1:22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5">
        <f t="shared" si="78"/>
        <v>40567.825543981482</v>
      </c>
      <c r="L874" s="15">
        <f t="shared" si="79"/>
        <v>40612.825543981482</v>
      </c>
      <c r="M874" s="13" t="str">
        <f t="shared" si="80"/>
        <v>Jan</v>
      </c>
      <c r="N874" s="11">
        <f t="shared" si="81"/>
        <v>2011</v>
      </c>
      <c r="O874" t="b">
        <v>0</v>
      </c>
      <c r="P874">
        <v>2</v>
      </c>
      <c r="Q874" t="b">
        <v>0</v>
      </c>
      <c r="R874" t="s">
        <v>8278</v>
      </c>
      <c r="S874" s="7">
        <f>E874/D874</f>
        <v>8.1250000000000003E-3</v>
      </c>
      <c r="T874" s="8">
        <f>E874/P874</f>
        <v>32.5</v>
      </c>
      <c r="U874" t="str">
        <f t="shared" si="82"/>
        <v>music</v>
      </c>
      <c r="V874" t="str">
        <f t="shared" si="83"/>
        <v>jazz</v>
      </c>
    </row>
    <row r="875" spans="1:22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5">
        <f t="shared" si="78"/>
        <v>41184.167129629634</v>
      </c>
      <c r="L875" s="15">
        <f t="shared" si="79"/>
        <v>41224.208796296298</v>
      </c>
      <c r="M875" s="13" t="str">
        <f t="shared" si="80"/>
        <v>Oct</v>
      </c>
      <c r="N875" s="11">
        <f t="shared" si="81"/>
        <v>2012</v>
      </c>
      <c r="O875" t="b">
        <v>0</v>
      </c>
      <c r="P875">
        <v>5</v>
      </c>
      <c r="Q875" t="b">
        <v>0</v>
      </c>
      <c r="R875" t="s">
        <v>8278</v>
      </c>
      <c r="S875" s="7">
        <f>E875/D875</f>
        <v>1.2857142857142857E-2</v>
      </c>
      <c r="T875" s="8">
        <f>E875/P875</f>
        <v>9</v>
      </c>
      <c r="U875" t="str">
        <f t="shared" si="82"/>
        <v>music</v>
      </c>
      <c r="V875" t="str">
        <f t="shared" si="83"/>
        <v>jazz</v>
      </c>
    </row>
    <row r="876" spans="1:22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5">
        <f t="shared" si="78"/>
        <v>41368.583726851852</v>
      </c>
      <c r="L876" s="15">
        <f t="shared" si="79"/>
        <v>41398.583726851852</v>
      </c>
      <c r="M876" s="13" t="str">
        <f t="shared" si="80"/>
        <v>Apr</v>
      </c>
      <c r="N876" s="11">
        <f t="shared" si="81"/>
        <v>2013</v>
      </c>
      <c r="O876" t="b">
        <v>0</v>
      </c>
      <c r="P876">
        <v>21</v>
      </c>
      <c r="Q876" t="b">
        <v>0</v>
      </c>
      <c r="R876" t="s">
        <v>8278</v>
      </c>
      <c r="S876" s="7">
        <f>E876/D876</f>
        <v>0.24333333333333335</v>
      </c>
      <c r="T876" s="8">
        <f>E876/P876</f>
        <v>34.761904761904759</v>
      </c>
      <c r="U876" t="str">
        <f t="shared" si="82"/>
        <v>music</v>
      </c>
      <c r="V876" t="str">
        <f t="shared" si="83"/>
        <v>jazz</v>
      </c>
    </row>
    <row r="877" spans="1:22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5">
        <f t="shared" si="78"/>
        <v>42248.723738425921</v>
      </c>
      <c r="L877" s="15">
        <f t="shared" si="79"/>
        <v>42268.723738425921</v>
      </c>
      <c r="M877" s="13" t="str">
        <f t="shared" si="80"/>
        <v>Sep</v>
      </c>
      <c r="N877" s="11">
        <f t="shared" si="81"/>
        <v>2015</v>
      </c>
      <c r="O877" t="b">
        <v>0</v>
      </c>
      <c r="P877">
        <v>0</v>
      </c>
      <c r="Q877" t="b">
        <v>0</v>
      </c>
      <c r="R877" t="s">
        <v>8278</v>
      </c>
      <c r="S877" s="7">
        <f>E877/D877</f>
        <v>0</v>
      </c>
      <c r="T877" s="8" t="e">
        <f>E877/P877</f>
        <v>#DIV/0!</v>
      </c>
      <c r="U877" t="str">
        <f t="shared" si="82"/>
        <v>music</v>
      </c>
      <c r="V877" t="str">
        <f t="shared" si="83"/>
        <v>jazz</v>
      </c>
    </row>
    <row r="878" spans="1:22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5">
        <f t="shared" si="78"/>
        <v>41276.496840277774</v>
      </c>
      <c r="L878" s="15">
        <f t="shared" si="79"/>
        <v>41309.496840277774</v>
      </c>
      <c r="M878" s="13" t="str">
        <f t="shared" si="80"/>
        <v>Jan</v>
      </c>
      <c r="N878" s="11">
        <f t="shared" si="81"/>
        <v>2013</v>
      </c>
      <c r="O878" t="b">
        <v>0</v>
      </c>
      <c r="P878">
        <v>45</v>
      </c>
      <c r="Q878" t="b">
        <v>0</v>
      </c>
      <c r="R878" t="s">
        <v>8278</v>
      </c>
      <c r="S878" s="7">
        <f>E878/D878</f>
        <v>0.40799492385786801</v>
      </c>
      <c r="T878" s="8">
        <f>E878/P878</f>
        <v>28.577777777777779</v>
      </c>
      <c r="U878" t="str">
        <f t="shared" si="82"/>
        <v>music</v>
      </c>
      <c r="V878" t="str">
        <f t="shared" si="83"/>
        <v>jazz</v>
      </c>
    </row>
    <row r="879" spans="1:22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5">
        <f t="shared" si="78"/>
        <v>41597.788888888892</v>
      </c>
      <c r="L879" s="15">
        <f t="shared" si="79"/>
        <v>41627.788888888892</v>
      </c>
      <c r="M879" s="13" t="str">
        <f t="shared" si="80"/>
        <v>Nov</v>
      </c>
      <c r="N879" s="11">
        <f t="shared" si="81"/>
        <v>2013</v>
      </c>
      <c r="O879" t="b">
        <v>0</v>
      </c>
      <c r="P879">
        <v>29</v>
      </c>
      <c r="Q879" t="b">
        <v>0</v>
      </c>
      <c r="R879" t="s">
        <v>8278</v>
      </c>
      <c r="S879" s="7">
        <f>E879/D879</f>
        <v>0.67549999999999999</v>
      </c>
      <c r="T879" s="8">
        <f>E879/P879</f>
        <v>46.586206896551722</v>
      </c>
      <c r="U879" t="str">
        <f t="shared" si="82"/>
        <v>music</v>
      </c>
      <c r="V879" t="str">
        <f t="shared" si="83"/>
        <v>jazz</v>
      </c>
    </row>
    <row r="880" spans="1:22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5">
        <f t="shared" si="78"/>
        <v>40505.232916666668</v>
      </c>
      <c r="L880" s="15">
        <f t="shared" si="79"/>
        <v>40535.232916666668</v>
      </c>
      <c r="M880" s="13" t="str">
        <f t="shared" si="80"/>
        <v>Nov</v>
      </c>
      <c r="N880" s="11">
        <f t="shared" si="81"/>
        <v>2010</v>
      </c>
      <c r="O880" t="b">
        <v>0</v>
      </c>
      <c r="P880">
        <v>2</v>
      </c>
      <c r="Q880" t="b">
        <v>0</v>
      </c>
      <c r="R880" t="s">
        <v>8278</v>
      </c>
      <c r="S880" s="7">
        <f>E880/D880</f>
        <v>1.2999999999999999E-2</v>
      </c>
      <c r="T880" s="8">
        <f>E880/P880</f>
        <v>32.5</v>
      </c>
      <c r="U880" t="str">
        <f t="shared" si="82"/>
        <v>music</v>
      </c>
      <c r="V880" t="str">
        <f t="shared" si="83"/>
        <v>jazz</v>
      </c>
    </row>
    <row r="881" spans="1:22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5">
        <f t="shared" si="78"/>
        <v>41037.829918981479</v>
      </c>
      <c r="L881" s="15">
        <f t="shared" si="79"/>
        <v>41058.829918981479</v>
      </c>
      <c r="M881" s="13" t="str">
        <f t="shared" si="80"/>
        <v>May</v>
      </c>
      <c r="N881" s="11">
        <f t="shared" si="81"/>
        <v>2012</v>
      </c>
      <c r="O881" t="b">
        <v>0</v>
      </c>
      <c r="P881">
        <v>30</v>
      </c>
      <c r="Q881" t="b">
        <v>0</v>
      </c>
      <c r="R881" t="s">
        <v>8278</v>
      </c>
      <c r="S881" s="7">
        <f>E881/D881</f>
        <v>0.30666666666666664</v>
      </c>
      <c r="T881" s="8">
        <f>E881/P881</f>
        <v>21.466666666666665</v>
      </c>
      <c r="U881" t="str">
        <f t="shared" si="82"/>
        <v>music</v>
      </c>
      <c r="V881" t="str">
        <f t="shared" si="83"/>
        <v>jazz</v>
      </c>
    </row>
    <row r="882" spans="1:22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5">
        <f t="shared" si="78"/>
        <v>41179.32104166667</v>
      </c>
      <c r="L882" s="15">
        <f t="shared" si="79"/>
        <v>41212.32104166667</v>
      </c>
      <c r="M882" s="13" t="str">
        <f t="shared" si="80"/>
        <v>Sep</v>
      </c>
      <c r="N882" s="11">
        <f t="shared" si="81"/>
        <v>2012</v>
      </c>
      <c r="O882" t="b">
        <v>0</v>
      </c>
      <c r="P882">
        <v>8</v>
      </c>
      <c r="Q882" t="b">
        <v>0</v>
      </c>
      <c r="R882" t="s">
        <v>8279</v>
      </c>
      <c r="S882" s="7">
        <f>E882/D882</f>
        <v>2.9894179894179893E-2</v>
      </c>
      <c r="T882" s="8">
        <f>E882/P882</f>
        <v>14.125</v>
      </c>
      <c r="U882" t="str">
        <f t="shared" si="82"/>
        <v>music</v>
      </c>
      <c r="V882" t="str">
        <f t="shared" si="83"/>
        <v>indie rock</v>
      </c>
    </row>
    <row r="883" spans="1:22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5">
        <f t="shared" si="78"/>
        <v>40877.25099537037</v>
      </c>
      <c r="L883" s="15">
        <f t="shared" si="79"/>
        <v>40922.25099537037</v>
      </c>
      <c r="M883" s="13" t="str">
        <f t="shared" si="80"/>
        <v>Nov</v>
      </c>
      <c r="N883" s="11">
        <f t="shared" si="81"/>
        <v>2011</v>
      </c>
      <c r="O883" t="b">
        <v>0</v>
      </c>
      <c r="P883">
        <v>1</v>
      </c>
      <c r="Q883" t="b">
        <v>0</v>
      </c>
      <c r="R883" t="s">
        <v>8279</v>
      </c>
      <c r="S883" s="7">
        <f>E883/D883</f>
        <v>8.0000000000000002E-3</v>
      </c>
      <c r="T883" s="8">
        <f>E883/P883</f>
        <v>30</v>
      </c>
      <c r="U883" t="str">
        <f t="shared" si="82"/>
        <v>music</v>
      </c>
      <c r="V883" t="str">
        <f t="shared" si="83"/>
        <v>indie rock</v>
      </c>
    </row>
    <row r="884" spans="1:22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5">
        <f t="shared" si="78"/>
        <v>40759.860532407409</v>
      </c>
      <c r="L884" s="15">
        <f t="shared" si="79"/>
        <v>40792.860532407409</v>
      </c>
      <c r="M884" s="13" t="str">
        <f t="shared" si="80"/>
        <v>Aug</v>
      </c>
      <c r="N884" s="11">
        <f t="shared" si="81"/>
        <v>2011</v>
      </c>
      <c r="O884" t="b">
        <v>0</v>
      </c>
      <c r="P884">
        <v>14</v>
      </c>
      <c r="Q884" t="b">
        <v>0</v>
      </c>
      <c r="R884" t="s">
        <v>8279</v>
      </c>
      <c r="S884" s="7">
        <f>E884/D884</f>
        <v>0.20133333333333334</v>
      </c>
      <c r="T884" s="8">
        <f>E884/P884</f>
        <v>21.571428571428573</v>
      </c>
      <c r="U884" t="str">
        <f t="shared" si="82"/>
        <v>music</v>
      </c>
      <c r="V884" t="str">
        <f t="shared" si="83"/>
        <v>indie rock</v>
      </c>
    </row>
    <row r="885" spans="1:22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5">
        <f t="shared" si="78"/>
        <v>42371.935590277775</v>
      </c>
      <c r="L885" s="15">
        <f t="shared" si="79"/>
        <v>42431.935590277775</v>
      </c>
      <c r="M885" s="13" t="str">
        <f t="shared" si="80"/>
        <v>Jan</v>
      </c>
      <c r="N885" s="11">
        <f t="shared" si="81"/>
        <v>2016</v>
      </c>
      <c r="O885" t="b">
        <v>0</v>
      </c>
      <c r="P885">
        <v>24</v>
      </c>
      <c r="Q885" t="b">
        <v>0</v>
      </c>
      <c r="R885" t="s">
        <v>8279</v>
      </c>
      <c r="S885" s="7">
        <f>E885/D885</f>
        <v>0.4002</v>
      </c>
      <c r="T885" s="8">
        <f>E885/P885</f>
        <v>83.375</v>
      </c>
      <c r="U885" t="str">
        <f t="shared" si="82"/>
        <v>music</v>
      </c>
      <c r="V885" t="str">
        <f t="shared" si="83"/>
        <v>indie rock</v>
      </c>
    </row>
    <row r="886" spans="1:22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5">
        <f t="shared" si="78"/>
        <v>40981.802615740737</v>
      </c>
      <c r="L886" s="15">
        <f t="shared" si="79"/>
        <v>41041.104861111111</v>
      </c>
      <c r="M886" s="13" t="str">
        <f t="shared" si="80"/>
        <v>Mar</v>
      </c>
      <c r="N886" s="11">
        <f t="shared" si="81"/>
        <v>2012</v>
      </c>
      <c r="O886" t="b">
        <v>0</v>
      </c>
      <c r="P886">
        <v>2</v>
      </c>
      <c r="Q886" t="b">
        <v>0</v>
      </c>
      <c r="R886" t="s">
        <v>8279</v>
      </c>
      <c r="S886" s="7">
        <f>E886/D886</f>
        <v>0.01</v>
      </c>
      <c r="T886" s="8">
        <f>E886/P886</f>
        <v>10</v>
      </c>
      <c r="U886" t="str">
        <f t="shared" si="82"/>
        <v>music</v>
      </c>
      <c r="V886" t="str">
        <f t="shared" si="83"/>
        <v>indie rock</v>
      </c>
    </row>
    <row r="887" spans="1:22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5">
        <f t="shared" si="78"/>
        <v>42713.941099537042</v>
      </c>
      <c r="L887" s="15">
        <f t="shared" si="79"/>
        <v>42734.941099537042</v>
      </c>
      <c r="M887" s="13" t="str">
        <f t="shared" si="80"/>
        <v>Dec</v>
      </c>
      <c r="N887" s="11">
        <f t="shared" si="81"/>
        <v>2016</v>
      </c>
      <c r="O887" t="b">
        <v>0</v>
      </c>
      <c r="P887">
        <v>21</v>
      </c>
      <c r="Q887" t="b">
        <v>0</v>
      </c>
      <c r="R887" t="s">
        <v>8279</v>
      </c>
      <c r="S887" s="7">
        <f>E887/D887</f>
        <v>0.75</v>
      </c>
      <c r="T887" s="8">
        <f>E887/P887</f>
        <v>35.714285714285715</v>
      </c>
      <c r="U887" t="str">
        <f t="shared" si="82"/>
        <v>music</v>
      </c>
      <c r="V887" t="str">
        <f t="shared" si="83"/>
        <v>indie rock</v>
      </c>
    </row>
    <row r="888" spans="1:22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5">
        <f t="shared" si="78"/>
        <v>42603.870520833334</v>
      </c>
      <c r="L888" s="15">
        <f t="shared" si="79"/>
        <v>42628.870520833334</v>
      </c>
      <c r="M888" s="13" t="str">
        <f t="shared" si="80"/>
        <v>Aug</v>
      </c>
      <c r="N888" s="11">
        <f t="shared" si="81"/>
        <v>2016</v>
      </c>
      <c r="O888" t="b">
        <v>0</v>
      </c>
      <c r="P888">
        <v>7</v>
      </c>
      <c r="Q888" t="b">
        <v>0</v>
      </c>
      <c r="R888" t="s">
        <v>8279</v>
      </c>
      <c r="S888" s="7">
        <f>E888/D888</f>
        <v>0.41</v>
      </c>
      <c r="T888" s="8">
        <f>E888/P888</f>
        <v>29.285714285714285</v>
      </c>
      <c r="U888" t="str">
        <f t="shared" si="82"/>
        <v>music</v>
      </c>
      <c r="V888" t="str">
        <f t="shared" si="83"/>
        <v>indie rock</v>
      </c>
    </row>
    <row r="889" spans="1:22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5">
        <f t="shared" si="78"/>
        <v>41026.958969907406</v>
      </c>
      <c r="L889" s="15">
        <f t="shared" si="79"/>
        <v>41056.958969907406</v>
      </c>
      <c r="M889" s="13" t="str">
        <f t="shared" si="80"/>
        <v>Apr</v>
      </c>
      <c r="N889" s="11">
        <f t="shared" si="81"/>
        <v>2012</v>
      </c>
      <c r="O889" t="b">
        <v>0</v>
      </c>
      <c r="P889">
        <v>0</v>
      </c>
      <c r="Q889" t="b">
        <v>0</v>
      </c>
      <c r="R889" t="s">
        <v>8279</v>
      </c>
      <c r="S889" s="7">
        <f>E889/D889</f>
        <v>0</v>
      </c>
      <c r="T889" s="8" t="e">
        <f>E889/P889</f>
        <v>#DIV/0!</v>
      </c>
      <c r="U889" t="str">
        <f t="shared" si="82"/>
        <v>music</v>
      </c>
      <c r="V889" t="str">
        <f t="shared" si="83"/>
        <v>indie rock</v>
      </c>
    </row>
    <row r="890" spans="1:22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5">
        <f t="shared" si="78"/>
        <v>40751.753298611111</v>
      </c>
      <c r="L890" s="15">
        <f t="shared" si="79"/>
        <v>40787.25</v>
      </c>
      <c r="M890" s="13" t="str">
        <f t="shared" si="80"/>
        <v>Jul</v>
      </c>
      <c r="N890" s="11">
        <f t="shared" si="81"/>
        <v>2011</v>
      </c>
      <c r="O890" t="b">
        <v>0</v>
      </c>
      <c r="P890">
        <v>4</v>
      </c>
      <c r="Q890" t="b">
        <v>0</v>
      </c>
      <c r="R890" t="s">
        <v>8279</v>
      </c>
      <c r="S890" s="7">
        <f>E890/D890</f>
        <v>7.1999999999999995E-2</v>
      </c>
      <c r="T890" s="8">
        <f>E890/P890</f>
        <v>18</v>
      </c>
      <c r="U890" t="str">
        <f t="shared" si="82"/>
        <v>music</v>
      </c>
      <c r="V890" t="str">
        <f t="shared" si="83"/>
        <v>indie rock</v>
      </c>
    </row>
    <row r="891" spans="1:22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5">
        <f t="shared" si="78"/>
        <v>41887.784062500003</v>
      </c>
      <c r="L891" s="15">
        <f t="shared" si="79"/>
        <v>41917.784062500003</v>
      </c>
      <c r="M891" s="13" t="str">
        <f t="shared" si="80"/>
        <v>Sep</v>
      </c>
      <c r="N891" s="11">
        <f t="shared" si="81"/>
        <v>2014</v>
      </c>
      <c r="O891" t="b">
        <v>0</v>
      </c>
      <c r="P891">
        <v>32</v>
      </c>
      <c r="Q891" t="b">
        <v>0</v>
      </c>
      <c r="R891" t="s">
        <v>8279</v>
      </c>
      <c r="S891" s="7">
        <f>E891/D891</f>
        <v>9.4412800000000005E-2</v>
      </c>
      <c r="T891" s="8">
        <f>E891/P891</f>
        <v>73.760000000000005</v>
      </c>
      <c r="U891" t="str">
        <f t="shared" si="82"/>
        <v>music</v>
      </c>
      <c r="V891" t="str">
        <f t="shared" si="83"/>
        <v>indie rock</v>
      </c>
    </row>
    <row r="892" spans="1:22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5">
        <f t="shared" si="78"/>
        <v>41569.698831018519</v>
      </c>
      <c r="L892" s="15">
        <f t="shared" si="79"/>
        <v>41599.740497685183</v>
      </c>
      <c r="M892" s="13" t="str">
        <f t="shared" si="80"/>
        <v>Oct</v>
      </c>
      <c r="N892" s="11">
        <f t="shared" si="81"/>
        <v>2013</v>
      </c>
      <c r="O892" t="b">
        <v>0</v>
      </c>
      <c r="P892">
        <v>4</v>
      </c>
      <c r="Q892" t="b">
        <v>0</v>
      </c>
      <c r="R892" t="s">
        <v>8279</v>
      </c>
      <c r="S892" s="7">
        <f>E892/D892</f>
        <v>4.1666666666666664E-2</v>
      </c>
      <c r="T892" s="8">
        <f>E892/P892</f>
        <v>31.25</v>
      </c>
      <c r="U892" t="str">
        <f t="shared" si="82"/>
        <v>music</v>
      </c>
      <c r="V892" t="str">
        <f t="shared" si="83"/>
        <v>indie rock</v>
      </c>
    </row>
    <row r="893" spans="1:22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5">
        <f t="shared" si="78"/>
        <v>41842.031597222223</v>
      </c>
      <c r="L893" s="15">
        <f t="shared" si="79"/>
        <v>41872.031597222223</v>
      </c>
      <c r="M893" s="13" t="str">
        <f t="shared" si="80"/>
        <v>Jul</v>
      </c>
      <c r="N893" s="11">
        <f t="shared" si="81"/>
        <v>2014</v>
      </c>
      <c r="O893" t="b">
        <v>0</v>
      </c>
      <c r="P893">
        <v>9</v>
      </c>
      <c r="Q893" t="b">
        <v>0</v>
      </c>
      <c r="R893" t="s">
        <v>8279</v>
      </c>
      <c r="S893" s="7">
        <f>E893/D893</f>
        <v>3.2500000000000001E-2</v>
      </c>
      <c r="T893" s="8">
        <f>E893/P893</f>
        <v>28.888888888888889</v>
      </c>
      <c r="U893" t="str">
        <f t="shared" si="82"/>
        <v>music</v>
      </c>
      <c r="V893" t="str">
        <f t="shared" si="83"/>
        <v>indie rock</v>
      </c>
    </row>
    <row r="894" spans="1:22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5">
        <f t="shared" si="78"/>
        <v>40304.20003472222</v>
      </c>
      <c r="L894" s="15">
        <f t="shared" si="79"/>
        <v>40391.166666666664</v>
      </c>
      <c r="M894" s="13" t="str">
        <f t="shared" si="80"/>
        <v>May</v>
      </c>
      <c r="N894" s="11">
        <f t="shared" si="81"/>
        <v>2010</v>
      </c>
      <c r="O894" t="b">
        <v>0</v>
      </c>
      <c r="P894">
        <v>17</v>
      </c>
      <c r="Q894" t="b">
        <v>0</v>
      </c>
      <c r="R894" t="s">
        <v>8279</v>
      </c>
      <c r="S894" s="7">
        <f>E894/D894</f>
        <v>0.40749999999999997</v>
      </c>
      <c r="T894" s="8">
        <f>E894/P894</f>
        <v>143.8235294117647</v>
      </c>
      <c r="U894" t="str">
        <f t="shared" si="82"/>
        <v>music</v>
      </c>
      <c r="V894" t="str">
        <f t="shared" si="83"/>
        <v>indie rock</v>
      </c>
    </row>
    <row r="895" spans="1:22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5">
        <f t="shared" si="78"/>
        <v>42065.897719907407</v>
      </c>
      <c r="L895" s="15">
        <f t="shared" si="79"/>
        <v>42095.856053240743</v>
      </c>
      <c r="M895" s="13" t="str">
        <f t="shared" si="80"/>
        <v>Mar</v>
      </c>
      <c r="N895" s="11">
        <f t="shared" si="81"/>
        <v>2015</v>
      </c>
      <c r="O895" t="b">
        <v>0</v>
      </c>
      <c r="P895">
        <v>5</v>
      </c>
      <c r="Q895" t="b">
        <v>0</v>
      </c>
      <c r="R895" t="s">
        <v>8279</v>
      </c>
      <c r="S895" s="7">
        <f>E895/D895</f>
        <v>0.1</v>
      </c>
      <c r="T895" s="8">
        <f>E895/P895</f>
        <v>40</v>
      </c>
      <c r="U895" t="str">
        <f t="shared" si="82"/>
        <v>music</v>
      </c>
      <c r="V895" t="str">
        <f t="shared" si="83"/>
        <v>indie rock</v>
      </c>
    </row>
    <row r="896" spans="1:22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5">
        <f t="shared" si="78"/>
        <v>42496.981597222228</v>
      </c>
      <c r="L896" s="15">
        <f t="shared" si="79"/>
        <v>42526.981597222228</v>
      </c>
      <c r="M896" s="13" t="str">
        <f t="shared" si="80"/>
        <v>May</v>
      </c>
      <c r="N896" s="11">
        <f t="shared" si="81"/>
        <v>2016</v>
      </c>
      <c r="O896" t="b">
        <v>0</v>
      </c>
      <c r="P896">
        <v>53</v>
      </c>
      <c r="Q896" t="b">
        <v>0</v>
      </c>
      <c r="R896" t="s">
        <v>8279</v>
      </c>
      <c r="S896" s="7">
        <f>E896/D896</f>
        <v>0.39169999999999999</v>
      </c>
      <c r="T896" s="8">
        <f>E896/P896</f>
        <v>147.81132075471697</v>
      </c>
      <c r="U896" t="str">
        <f t="shared" si="82"/>
        <v>music</v>
      </c>
      <c r="V896" t="str">
        <f t="shared" si="83"/>
        <v>indie rock</v>
      </c>
    </row>
    <row r="897" spans="1:22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5">
        <f t="shared" si="78"/>
        <v>40431.127650462964</v>
      </c>
      <c r="L897" s="15">
        <f t="shared" si="79"/>
        <v>40476.127650462964</v>
      </c>
      <c r="M897" s="13" t="str">
        <f t="shared" si="80"/>
        <v>Sep</v>
      </c>
      <c r="N897" s="11">
        <f t="shared" si="81"/>
        <v>2010</v>
      </c>
      <c r="O897" t="b">
        <v>0</v>
      </c>
      <c r="P897">
        <v>7</v>
      </c>
      <c r="Q897" t="b">
        <v>0</v>
      </c>
      <c r="R897" t="s">
        <v>8279</v>
      </c>
      <c r="S897" s="7">
        <f>E897/D897</f>
        <v>2.4375000000000001E-2</v>
      </c>
      <c r="T897" s="8">
        <f>E897/P897</f>
        <v>27.857142857142858</v>
      </c>
      <c r="U897" t="str">
        <f t="shared" si="82"/>
        <v>music</v>
      </c>
      <c r="V897" t="str">
        <f t="shared" si="83"/>
        <v>indie rock</v>
      </c>
    </row>
    <row r="898" spans="1:22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5">
        <f t="shared" si="78"/>
        <v>42218.872986111113</v>
      </c>
      <c r="L898" s="15">
        <f t="shared" si="79"/>
        <v>42244.166666666672</v>
      </c>
      <c r="M898" s="13" t="str">
        <f t="shared" si="80"/>
        <v>Aug</v>
      </c>
      <c r="N898" s="11">
        <f t="shared" si="81"/>
        <v>2015</v>
      </c>
      <c r="O898" t="b">
        <v>0</v>
      </c>
      <c r="P898">
        <v>72</v>
      </c>
      <c r="Q898" t="b">
        <v>0</v>
      </c>
      <c r="R898" t="s">
        <v>8279</v>
      </c>
      <c r="S898" s="7">
        <f>E898/D898</f>
        <v>0.4</v>
      </c>
      <c r="T898" s="8">
        <f>E898/P898</f>
        <v>44.444444444444443</v>
      </c>
      <c r="U898" t="str">
        <f t="shared" si="82"/>
        <v>music</v>
      </c>
      <c r="V898" t="str">
        <f t="shared" si="83"/>
        <v>indie rock</v>
      </c>
    </row>
    <row r="899" spans="1:22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5">
        <f t="shared" ref="K899:K962" si="84">(((J899/60)/60)/24+DATE(1970,1,1))</f>
        <v>41211.688750000001</v>
      </c>
      <c r="L899" s="15">
        <f t="shared" ref="L899:L962" si="85">(((I899/60)/60)/24+DATE(1970,1,1))</f>
        <v>41241.730416666665</v>
      </c>
      <c r="M899" s="13" t="str">
        <f t="shared" ref="M899:M962" si="86">TEXT(K899,"mmm")</f>
        <v>Oct</v>
      </c>
      <c r="N899" s="11">
        <f t="shared" ref="N899:N962" si="87">YEAR(K899)</f>
        <v>2012</v>
      </c>
      <c r="O899" t="b">
        <v>0</v>
      </c>
      <c r="P899">
        <v>0</v>
      </c>
      <c r="Q899" t="b">
        <v>0</v>
      </c>
      <c r="R899" t="s">
        <v>8279</v>
      </c>
      <c r="S899" s="7">
        <f>E899/D899</f>
        <v>0</v>
      </c>
      <c r="T899" s="8" t="e">
        <f>E899/P899</f>
        <v>#DIV/0!</v>
      </c>
      <c r="U899" t="str">
        <f t="shared" ref="U899:U962" si="88">LEFT(R899,(FIND("/",R899,1)-1))</f>
        <v>music</v>
      </c>
      <c r="V899" t="str">
        <f t="shared" ref="V899:V962" si="89">MID(R899,FIND("/",R899)+1,256)</f>
        <v>indie rock</v>
      </c>
    </row>
    <row r="900" spans="1:22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5">
        <f t="shared" si="84"/>
        <v>40878.758217592593</v>
      </c>
      <c r="L900" s="15">
        <f t="shared" si="85"/>
        <v>40923.758217592593</v>
      </c>
      <c r="M900" s="13" t="str">
        <f t="shared" si="86"/>
        <v>Dec</v>
      </c>
      <c r="N900" s="11">
        <f t="shared" si="87"/>
        <v>2011</v>
      </c>
      <c r="O900" t="b">
        <v>0</v>
      </c>
      <c r="P900">
        <v>2</v>
      </c>
      <c r="Q900" t="b">
        <v>0</v>
      </c>
      <c r="R900" t="s">
        <v>8279</v>
      </c>
      <c r="S900" s="7">
        <f>E900/D900</f>
        <v>2.8000000000000001E-2</v>
      </c>
      <c r="T900" s="8">
        <f>E900/P900</f>
        <v>35</v>
      </c>
      <c r="U900" t="str">
        <f t="shared" si="88"/>
        <v>music</v>
      </c>
      <c r="V900" t="str">
        <f t="shared" si="89"/>
        <v>indie rock</v>
      </c>
    </row>
    <row r="901" spans="1:22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5">
        <f t="shared" si="84"/>
        <v>40646.099097222221</v>
      </c>
      <c r="L901" s="15">
        <f t="shared" si="85"/>
        <v>40691.099097222221</v>
      </c>
      <c r="M901" s="13" t="str">
        <f t="shared" si="86"/>
        <v>Apr</v>
      </c>
      <c r="N901" s="11">
        <f t="shared" si="87"/>
        <v>2011</v>
      </c>
      <c r="O901" t="b">
        <v>0</v>
      </c>
      <c r="P901">
        <v>8</v>
      </c>
      <c r="Q901" t="b">
        <v>0</v>
      </c>
      <c r="R901" t="s">
        <v>8279</v>
      </c>
      <c r="S901" s="7">
        <f>E901/D901</f>
        <v>0.37333333333333335</v>
      </c>
      <c r="T901" s="8">
        <f>E901/P901</f>
        <v>35</v>
      </c>
      <c r="U901" t="str">
        <f t="shared" si="88"/>
        <v>music</v>
      </c>
      <c r="V901" t="str">
        <f t="shared" si="89"/>
        <v>indie rock</v>
      </c>
    </row>
    <row r="902" spans="1:22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5">
        <f t="shared" si="84"/>
        <v>42429.84956018519</v>
      </c>
      <c r="L902" s="15">
        <f t="shared" si="85"/>
        <v>42459.807893518519</v>
      </c>
      <c r="M902" s="13" t="str">
        <f t="shared" si="86"/>
        <v>Feb</v>
      </c>
      <c r="N902" s="11">
        <f t="shared" si="87"/>
        <v>2016</v>
      </c>
      <c r="O902" t="b">
        <v>0</v>
      </c>
      <c r="P902">
        <v>2</v>
      </c>
      <c r="Q902" t="b">
        <v>0</v>
      </c>
      <c r="R902" t="s">
        <v>8278</v>
      </c>
      <c r="S902" s="7">
        <f>E902/D902</f>
        <v>4.1999999999999997E-3</v>
      </c>
      <c r="T902" s="8">
        <f>E902/P902</f>
        <v>10.5</v>
      </c>
      <c r="U902" t="str">
        <f t="shared" si="88"/>
        <v>music</v>
      </c>
      <c r="V902" t="str">
        <f t="shared" si="89"/>
        <v>jazz</v>
      </c>
    </row>
    <row r="903" spans="1:22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5">
        <f t="shared" si="84"/>
        <v>40291.81150462963</v>
      </c>
      <c r="L903" s="15">
        <f t="shared" si="85"/>
        <v>40337.799305555556</v>
      </c>
      <c r="M903" s="13" t="str">
        <f t="shared" si="86"/>
        <v>Apr</v>
      </c>
      <c r="N903" s="11">
        <f t="shared" si="87"/>
        <v>2010</v>
      </c>
      <c r="O903" t="b">
        <v>0</v>
      </c>
      <c r="P903">
        <v>0</v>
      </c>
      <c r="Q903" t="b">
        <v>0</v>
      </c>
      <c r="R903" t="s">
        <v>8278</v>
      </c>
      <c r="S903" s="7">
        <f>E903/D903</f>
        <v>0</v>
      </c>
      <c r="T903" s="8" t="e">
        <f>E903/P903</f>
        <v>#DIV/0!</v>
      </c>
      <c r="U903" t="str">
        <f t="shared" si="88"/>
        <v>music</v>
      </c>
      <c r="V903" t="str">
        <f t="shared" si="89"/>
        <v>jazz</v>
      </c>
    </row>
    <row r="904" spans="1:22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5">
        <f t="shared" si="84"/>
        <v>41829.965532407405</v>
      </c>
      <c r="L904" s="15">
        <f t="shared" si="85"/>
        <v>41881.645833333336</v>
      </c>
      <c r="M904" s="13" t="str">
        <f t="shared" si="86"/>
        <v>Jul</v>
      </c>
      <c r="N904" s="11">
        <f t="shared" si="87"/>
        <v>2014</v>
      </c>
      <c r="O904" t="b">
        <v>0</v>
      </c>
      <c r="P904">
        <v>3</v>
      </c>
      <c r="Q904" t="b">
        <v>0</v>
      </c>
      <c r="R904" t="s">
        <v>8278</v>
      </c>
      <c r="S904" s="7">
        <f>E904/D904</f>
        <v>3.0000000000000001E-3</v>
      </c>
      <c r="T904" s="8">
        <f>E904/P904</f>
        <v>30</v>
      </c>
      <c r="U904" t="str">
        <f t="shared" si="88"/>
        <v>music</v>
      </c>
      <c r="V904" t="str">
        <f t="shared" si="89"/>
        <v>jazz</v>
      </c>
    </row>
    <row r="905" spans="1:22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5">
        <f t="shared" si="84"/>
        <v>41149.796064814815</v>
      </c>
      <c r="L905" s="15">
        <f t="shared" si="85"/>
        <v>41175.100694444445</v>
      </c>
      <c r="M905" s="13" t="str">
        <f t="shared" si="86"/>
        <v>Aug</v>
      </c>
      <c r="N905" s="11">
        <f t="shared" si="87"/>
        <v>2012</v>
      </c>
      <c r="O905" t="b">
        <v>0</v>
      </c>
      <c r="P905">
        <v>4</v>
      </c>
      <c r="Q905" t="b">
        <v>0</v>
      </c>
      <c r="R905" t="s">
        <v>8278</v>
      </c>
      <c r="S905" s="7">
        <f>E905/D905</f>
        <v>3.2000000000000001E-2</v>
      </c>
      <c r="T905" s="8">
        <f>E905/P905</f>
        <v>40</v>
      </c>
      <c r="U905" t="str">
        <f t="shared" si="88"/>
        <v>music</v>
      </c>
      <c r="V905" t="str">
        <f t="shared" si="89"/>
        <v>jazz</v>
      </c>
    </row>
    <row r="906" spans="1:22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5">
        <f t="shared" si="84"/>
        <v>42342.080289351856</v>
      </c>
      <c r="L906" s="15">
        <f t="shared" si="85"/>
        <v>42372.080289351856</v>
      </c>
      <c r="M906" s="13" t="str">
        <f t="shared" si="86"/>
        <v>Dec</v>
      </c>
      <c r="N906" s="11">
        <f t="shared" si="87"/>
        <v>2015</v>
      </c>
      <c r="O906" t="b">
        <v>0</v>
      </c>
      <c r="P906">
        <v>3</v>
      </c>
      <c r="Q906" t="b">
        <v>0</v>
      </c>
      <c r="R906" t="s">
        <v>8278</v>
      </c>
      <c r="S906" s="7">
        <f>E906/D906</f>
        <v>3.0200000000000001E-3</v>
      </c>
      <c r="T906" s="8">
        <f>E906/P906</f>
        <v>50.333333333333336</v>
      </c>
      <c r="U906" t="str">
        <f t="shared" si="88"/>
        <v>music</v>
      </c>
      <c r="V906" t="str">
        <f t="shared" si="89"/>
        <v>jazz</v>
      </c>
    </row>
    <row r="907" spans="1:22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5">
        <f t="shared" si="84"/>
        <v>40507.239884259259</v>
      </c>
      <c r="L907" s="15">
        <f t="shared" si="85"/>
        <v>40567.239884259259</v>
      </c>
      <c r="M907" s="13" t="str">
        <f t="shared" si="86"/>
        <v>Nov</v>
      </c>
      <c r="N907" s="11">
        <f t="shared" si="87"/>
        <v>2010</v>
      </c>
      <c r="O907" t="b">
        <v>0</v>
      </c>
      <c r="P907">
        <v>6</v>
      </c>
      <c r="Q907" t="b">
        <v>0</v>
      </c>
      <c r="R907" t="s">
        <v>8278</v>
      </c>
      <c r="S907" s="7">
        <f>E907/D907</f>
        <v>3.0153846153846153E-2</v>
      </c>
      <c r="T907" s="8">
        <f>E907/P907</f>
        <v>32.666666666666664</v>
      </c>
      <c r="U907" t="str">
        <f t="shared" si="88"/>
        <v>music</v>
      </c>
      <c r="V907" t="str">
        <f t="shared" si="89"/>
        <v>jazz</v>
      </c>
    </row>
    <row r="908" spans="1:22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5">
        <f t="shared" si="84"/>
        <v>41681.189699074072</v>
      </c>
      <c r="L908" s="15">
        <f t="shared" si="85"/>
        <v>41711.148032407407</v>
      </c>
      <c r="M908" s="13" t="str">
        <f t="shared" si="86"/>
        <v>Feb</v>
      </c>
      <c r="N908" s="11">
        <f t="shared" si="87"/>
        <v>2014</v>
      </c>
      <c r="O908" t="b">
        <v>0</v>
      </c>
      <c r="P908">
        <v>0</v>
      </c>
      <c r="Q908" t="b">
        <v>0</v>
      </c>
      <c r="R908" t="s">
        <v>8278</v>
      </c>
      <c r="S908" s="7">
        <f>E908/D908</f>
        <v>0</v>
      </c>
      <c r="T908" s="8" t="e">
        <f>E908/P908</f>
        <v>#DIV/0!</v>
      </c>
      <c r="U908" t="str">
        <f t="shared" si="88"/>
        <v>music</v>
      </c>
      <c r="V908" t="str">
        <f t="shared" si="89"/>
        <v>jazz</v>
      </c>
    </row>
    <row r="909" spans="1:22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5">
        <f t="shared" si="84"/>
        <v>40767.192395833335</v>
      </c>
      <c r="L909" s="15">
        <f t="shared" si="85"/>
        <v>40797.192395833335</v>
      </c>
      <c r="M909" s="13" t="str">
        <f t="shared" si="86"/>
        <v>Aug</v>
      </c>
      <c r="N909" s="11">
        <f t="shared" si="87"/>
        <v>2011</v>
      </c>
      <c r="O909" t="b">
        <v>0</v>
      </c>
      <c r="P909">
        <v>0</v>
      </c>
      <c r="Q909" t="b">
        <v>0</v>
      </c>
      <c r="R909" t="s">
        <v>8278</v>
      </c>
      <c r="S909" s="7">
        <f>E909/D909</f>
        <v>0</v>
      </c>
      <c r="T909" s="8" t="e">
        <f>E909/P909</f>
        <v>#DIV/0!</v>
      </c>
      <c r="U909" t="str">
        <f t="shared" si="88"/>
        <v>music</v>
      </c>
      <c r="V909" t="str">
        <f t="shared" si="89"/>
        <v>jazz</v>
      </c>
    </row>
    <row r="910" spans="1:22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5">
        <f t="shared" si="84"/>
        <v>40340.801562499997</v>
      </c>
      <c r="L910" s="15">
        <f t="shared" si="85"/>
        <v>40386.207638888889</v>
      </c>
      <c r="M910" s="13" t="str">
        <f t="shared" si="86"/>
        <v>Jun</v>
      </c>
      <c r="N910" s="11">
        <f t="shared" si="87"/>
        <v>2010</v>
      </c>
      <c r="O910" t="b">
        <v>0</v>
      </c>
      <c r="P910">
        <v>0</v>
      </c>
      <c r="Q910" t="b">
        <v>0</v>
      </c>
      <c r="R910" t="s">
        <v>8278</v>
      </c>
      <c r="S910" s="7">
        <f>E910/D910</f>
        <v>0</v>
      </c>
      <c r="T910" s="8" t="e">
        <f>E910/P910</f>
        <v>#DIV/0!</v>
      </c>
      <c r="U910" t="str">
        <f t="shared" si="88"/>
        <v>music</v>
      </c>
      <c r="V910" t="str">
        <f t="shared" si="89"/>
        <v>jazz</v>
      </c>
    </row>
    <row r="911" spans="1:22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5">
        <f t="shared" si="84"/>
        <v>41081.69027777778</v>
      </c>
      <c r="L911" s="15">
        <f t="shared" si="85"/>
        <v>41113.166666666664</v>
      </c>
      <c r="M911" s="13" t="str">
        <f t="shared" si="86"/>
        <v>Jun</v>
      </c>
      <c r="N911" s="11">
        <f t="shared" si="87"/>
        <v>2012</v>
      </c>
      <c r="O911" t="b">
        <v>0</v>
      </c>
      <c r="P911">
        <v>8</v>
      </c>
      <c r="Q911" t="b">
        <v>0</v>
      </c>
      <c r="R911" t="s">
        <v>8278</v>
      </c>
      <c r="S911" s="7">
        <f>E911/D911</f>
        <v>3.2500000000000001E-2</v>
      </c>
      <c r="T911" s="8">
        <f>E911/P911</f>
        <v>65</v>
      </c>
      <c r="U911" t="str">
        <f t="shared" si="88"/>
        <v>music</v>
      </c>
      <c r="V911" t="str">
        <f t="shared" si="89"/>
        <v>jazz</v>
      </c>
    </row>
    <row r="912" spans="1:22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5">
        <f t="shared" si="84"/>
        <v>42737.545358796298</v>
      </c>
      <c r="L912" s="15">
        <f t="shared" si="85"/>
        <v>42797.545358796298</v>
      </c>
      <c r="M912" s="13" t="str">
        <f t="shared" si="86"/>
        <v>Jan</v>
      </c>
      <c r="N912" s="11">
        <f t="shared" si="87"/>
        <v>2017</v>
      </c>
      <c r="O912" t="b">
        <v>0</v>
      </c>
      <c r="P912">
        <v>5</v>
      </c>
      <c r="Q912" t="b">
        <v>0</v>
      </c>
      <c r="R912" t="s">
        <v>8278</v>
      </c>
      <c r="S912" s="7">
        <f>E912/D912</f>
        <v>0.22363636363636363</v>
      </c>
      <c r="T912" s="8">
        <f>E912/P912</f>
        <v>24.6</v>
      </c>
      <c r="U912" t="str">
        <f t="shared" si="88"/>
        <v>music</v>
      </c>
      <c r="V912" t="str">
        <f t="shared" si="89"/>
        <v>jazz</v>
      </c>
    </row>
    <row r="913" spans="1:22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5">
        <f t="shared" si="84"/>
        <v>41642.005150462966</v>
      </c>
      <c r="L913" s="15">
        <f t="shared" si="85"/>
        <v>41663.005150462966</v>
      </c>
      <c r="M913" s="13" t="str">
        <f t="shared" si="86"/>
        <v>Jan</v>
      </c>
      <c r="N913" s="11">
        <f t="shared" si="87"/>
        <v>2014</v>
      </c>
      <c r="O913" t="b">
        <v>0</v>
      </c>
      <c r="P913">
        <v>0</v>
      </c>
      <c r="Q913" t="b">
        <v>0</v>
      </c>
      <c r="R913" t="s">
        <v>8278</v>
      </c>
      <c r="S913" s="7">
        <f>E913/D913</f>
        <v>0</v>
      </c>
      <c r="T913" s="8" t="e">
        <f>E913/P913</f>
        <v>#DIV/0!</v>
      </c>
      <c r="U913" t="str">
        <f t="shared" si="88"/>
        <v>music</v>
      </c>
      <c r="V913" t="str">
        <f t="shared" si="89"/>
        <v>jazz</v>
      </c>
    </row>
    <row r="914" spans="1:22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5">
        <f t="shared" si="84"/>
        <v>41194.109340277777</v>
      </c>
      <c r="L914" s="15">
        <f t="shared" si="85"/>
        <v>41254.151006944441</v>
      </c>
      <c r="M914" s="13" t="str">
        <f t="shared" si="86"/>
        <v>Oct</v>
      </c>
      <c r="N914" s="11">
        <f t="shared" si="87"/>
        <v>2012</v>
      </c>
      <c r="O914" t="b">
        <v>0</v>
      </c>
      <c r="P914">
        <v>2</v>
      </c>
      <c r="Q914" t="b">
        <v>0</v>
      </c>
      <c r="R914" t="s">
        <v>8278</v>
      </c>
      <c r="S914" s="7">
        <f>E914/D914</f>
        <v>8.5714285714285719E-3</v>
      </c>
      <c r="T914" s="8">
        <f>E914/P914</f>
        <v>15</v>
      </c>
      <c r="U914" t="str">
        <f t="shared" si="88"/>
        <v>music</v>
      </c>
      <c r="V914" t="str">
        <f t="shared" si="89"/>
        <v>jazz</v>
      </c>
    </row>
    <row r="915" spans="1:22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5">
        <f t="shared" si="84"/>
        <v>41004.139108796298</v>
      </c>
      <c r="L915" s="15">
        <f t="shared" si="85"/>
        <v>41034.139108796298</v>
      </c>
      <c r="M915" s="13" t="str">
        <f t="shared" si="86"/>
        <v>Apr</v>
      </c>
      <c r="N915" s="11">
        <f t="shared" si="87"/>
        <v>2012</v>
      </c>
      <c r="O915" t="b">
        <v>0</v>
      </c>
      <c r="P915">
        <v>24</v>
      </c>
      <c r="Q915" t="b">
        <v>0</v>
      </c>
      <c r="R915" t="s">
        <v>8278</v>
      </c>
      <c r="S915" s="7">
        <f>E915/D915</f>
        <v>6.6066666666666662E-2</v>
      </c>
      <c r="T915" s="8">
        <f>E915/P915</f>
        <v>82.583333333333329</v>
      </c>
      <c r="U915" t="str">
        <f t="shared" si="88"/>
        <v>music</v>
      </c>
      <c r="V915" t="str">
        <f t="shared" si="89"/>
        <v>jazz</v>
      </c>
    </row>
    <row r="916" spans="1:22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5">
        <f t="shared" si="84"/>
        <v>41116.763275462967</v>
      </c>
      <c r="L916" s="15">
        <f t="shared" si="85"/>
        <v>41146.763275462967</v>
      </c>
      <c r="M916" s="13" t="str">
        <f t="shared" si="86"/>
        <v>Jul</v>
      </c>
      <c r="N916" s="11">
        <f t="shared" si="87"/>
        <v>2012</v>
      </c>
      <c r="O916" t="b">
        <v>0</v>
      </c>
      <c r="P916">
        <v>0</v>
      </c>
      <c r="Q916" t="b">
        <v>0</v>
      </c>
      <c r="R916" t="s">
        <v>8278</v>
      </c>
      <c r="S916" s="7">
        <f>E916/D916</f>
        <v>0</v>
      </c>
      <c r="T916" s="8" t="e">
        <f>E916/P916</f>
        <v>#DIV/0!</v>
      </c>
      <c r="U916" t="str">
        <f t="shared" si="88"/>
        <v>music</v>
      </c>
      <c r="V916" t="str">
        <f t="shared" si="89"/>
        <v>jazz</v>
      </c>
    </row>
    <row r="917" spans="1:22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5">
        <f t="shared" si="84"/>
        <v>40937.679560185185</v>
      </c>
      <c r="L917" s="15">
        <f t="shared" si="85"/>
        <v>40969.207638888889</v>
      </c>
      <c r="M917" s="13" t="str">
        <f t="shared" si="86"/>
        <v>Jan</v>
      </c>
      <c r="N917" s="11">
        <f t="shared" si="87"/>
        <v>2012</v>
      </c>
      <c r="O917" t="b">
        <v>0</v>
      </c>
      <c r="P917">
        <v>9</v>
      </c>
      <c r="Q917" t="b">
        <v>0</v>
      </c>
      <c r="R917" t="s">
        <v>8278</v>
      </c>
      <c r="S917" s="7">
        <f>E917/D917</f>
        <v>5.7692307692307696E-2</v>
      </c>
      <c r="T917" s="8">
        <f>E917/P917</f>
        <v>41.666666666666664</v>
      </c>
      <c r="U917" t="str">
        <f t="shared" si="88"/>
        <v>music</v>
      </c>
      <c r="V917" t="str">
        <f t="shared" si="89"/>
        <v>jazz</v>
      </c>
    </row>
    <row r="918" spans="1:22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5">
        <f t="shared" si="84"/>
        <v>40434.853402777779</v>
      </c>
      <c r="L918" s="15">
        <f t="shared" si="85"/>
        <v>40473.208333333336</v>
      </c>
      <c r="M918" s="13" t="str">
        <f t="shared" si="86"/>
        <v>Sep</v>
      </c>
      <c r="N918" s="11">
        <f t="shared" si="87"/>
        <v>2010</v>
      </c>
      <c r="O918" t="b">
        <v>0</v>
      </c>
      <c r="P918">
        <v>0</v>
      </c>
      <c r="Q918" t="b">
        <v>0</v>
      </c>
      <c r="R918" t="s">
        <v>8278</v>
      </c>
      <c r="S918" s="7">
        <f>E918/D918</f>
        <v>0</v>
      </c>
      <c r="T918" s="8" t="e">
        <f>E918/P918</f>
        <v>#DIV/0!</v>
      </c>
      <c r="U918" t="str">
        <f t="shared" si="88"/>
        <v>music</v>
      </c>
      <c r="V918" t="str">
        <f t="shared" si="89"/>
        <v>jazz</v>
      </c>
    </row>
    <row r="919" spans="1:22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5">
        <f t="shared" si="84"/>
        <v>41802.94363425926</v>
      </c>
      <c r="L919" s="15">
        <f t="shared" si="85"/>
        <v>41834.104166666664</v>
      </c>
      <c r="M919" s="13" t="str">
        <f t="shared" si="86"/>
        <v>Jun</v>
      </c>
      <c r="N919" s="11">
        <f t="shared" si="87"/>
        <v>2014</v>
      </c>
      <c r="O919" t="b">
        <v>0</v>
      </c>
      <c r="P919">
        <v>1</v>
      </c>
      <c r="Q919" t="b">
        <v>0</v>
      </c>
      <c r="R919" t="s">
        <v>8278</v>
      </c>
      <c r="S919" s="7">
        <f>E919/D919</f>
        <v>6.0000000000000001E-3</v>
      </c>
      <c r="T919" s="8">
        <f>E919/P919</f>
        <v>30</v>
      </c>
      <c r="U919" t="str">
        <f t="shared" si="88"/>
        <v>music</v>
      </c>
      <c r="V919" t="str">
        <f t="shared" si="89"/>
        <v>jazz</v>
      </c>
    </row>
    <row r="920" spans="1:22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5">
        <f t="shared" si="84"/>
        <v>41944.916215277779</v>
      </c>
      <c r="L920" s="15">
        <f t="shared" si="85"/>
        <v>41974.957881944443</v>
      </c>
      <c r="M920" s="13" t="str">
        <f t="shared" si="86"/>
        <v>Nov</v>
      </c>
      <c r="N920" s="11">
        <f t="shared" si="87"/>
        <v>2014</v>
      </c>
      <c r="O920" t="b">
        <v>0</v>
      </c>
      <c r="P920">
        <v>10</v>
      </c>
      <c r="Q920" t="b">
        <v>0</v>
      </c>
      <c r="R920" t="s">
        <v>8278</v>
      </c>
      <c r="S920" s="7">
        <f>E920/D920</f>
        <v>5.0256410256410255E-2</v>
      </c>
      <c r="T920" s="8">
        <f>E920/P920</f>
        <v>19.600000000000001</v>
      </c>
      <c r="U920" t="str">
        <f t="shared" si="88"/>
        <v>music</v>
      </c>
      <c r="V920" t="str">
        <f t="shared" si="89"/>
        <v>jazz</v>
      </c>
    </row>
    <row r="921" spans="1:2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5">
        <f t="shared" si="84"/>
        <v>41227.641724537039</v>
      </c>
      <c r="L921" s="15">
        <f t="shared" si="85"/>
        <v>41262.641724537039</v>
      </c>
      <c r="M921" s="13" t="str">
        <f t="shared" si="86"/>
        <v>Nov</v>
      </c>
      <c r="N921" s="11">
        <f t="shared" si="87"/>
        <v>2012</v>
      </c>
      <c r="O921" t="b">
        <v>0</v>
      </c>
      <c r="P921">
        <v>1</v>
      </c>
      <c r="Q921" t="b">
        <v>0</v>
      </c>
      <c r="R921" t="s">
        <v>8278</v>
      </c>
      <c r="S921" s="7">
        <f>E921/D921</f>
        <v>5.0000000000000001E-3</v>
      </c>
      <c r="T921" s="8">
        <f>E921/P921</f>
        <v>100</v>
      </c>
      <c r="U921" t="str">
        <f t="shared" si="88"/>
        <v>music</v>
      </c>
      <c r="V921" t="str">
        <f t="shared" si="89"/>
        <v>jazz</v>
      </c>
    </row>
    <row r="922" spans="1:22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5">
        <f t="shared" si="84"/>
        <v>41562.67155092593</v>
      </c>
      <c r="L922" s="15">
        <f t="shared" si="85"/>
        <v>41592.713217592594</v>
      </c>
      <c r="M922" s="13" t="str">
        <f t="shared" si="86"/>
        <v>Oct</v>
      </c>
      <c r="N922" s="11">
        <f t="shared" si="87"/>
        <v>2013</v>
      </c>
      <c r="O922" t="b">
        <v>0</v>
      </c>
      <c r="P922">
        <v>0</v>
      </c>
      <c r="Q922" t="b">
        <v>0</v>
      </c>
      <c r="R922" t="s">
        <v>8278</v>
      </c>
      <c r="S922" s="7">
        <f>E922/D922</f>
        <v>0</v>
      </c>
      <c r="T922" s="8" t="e">
        <f>E922/P922</f>
        <v>#DIV/0!</v>
      </c>
      <c r="U922" t="str">
        <f t="shared" si="88"/>
        <v>music</v>
      </c>
      <c r="V922" t="str">
        <f t="shared" si="89"/>
        <v>jazz</v>
      </c>
    </row>
    <row r="923" spans="1:22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5">
        <f t="shared" si="84"/>
        <v>40847.171018518515</v>
      </c>
      <c r="L923" s="15">
        <f t="shared" si="85"/>
        <v>40889.212685185186</v>
      </c>
      <c r="M923" s="13" t="str">
        <f t="shared" si="86"/>
        <v>Oct</v>
      </c>
      <c r="N923" s="11">
        <f t="shared" si="87"/>
        <v>2011</v>
      </c>
      <c r="O923" t="b">
        <v>0</v>
      </c>
      <c r="P923">
        <v>20</v>
      </c>
      <c r="Q923" t="b">
        <v>0</v>
      </c>
      <c r="R923" t="s">
        <v>8278</v>
      </c>
      <c r="S923" s="7">
        <f>E923/D923</f>
        <v>0.309</v>
      </c>
      <c r="T923" s="8">
        <f>E923/P923</f>
        <v>231.75</v>
      </c>
      <c r="U923" t="str">
        <f t="shared" si="88"/>
        <v>music</v>
      </c>
      <c r="V923" t="str">
        <f t="shared" si="89"/>
        <v>jazz</v>
      </c>
    </row>
    <row r="924" spans="1:22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5">
        <f t="shared" si="84"/>
        <v>41878.530011574076</v>
      </c>
      <c r="L924" s="15">
        <f t="shared" si="85"/>
        <v>41913.530011574076</v>
      </c>
      <c r="M924" s="13" t="str">
        <f t="shared" si="86"/>
        <v>Aug</v>
      </c>
      <c r="N924" s="11">
        <f t="shared" si="87"/>
        <v>2014</v>
      </c>
      <c r="O924" t="b">
        <v>0</v>
      </c>
      <c r="P924">
        <v>30</v>
      </c>
      <c r="Q924" t="b">
        <v>0</v>
      </c>
      <c r="R924" t="s">
        <v>8278</v>
      </c>
      <c r="S924" s="7">
        <f>E924/D924</f>
        <v>0.21037037037037037</v>
      </c>
      <c r="T924" s="8">
        <f>E924/P924</f>
        <v>189.33333333333334</v>
      </c>
      <c r="U924" t="str">
        <f t="shared" si="88"/>
        <v>music</v>
      </c>
      <c r="V924" t="str">
        <f t="shared" si="89"/>
        <v>jazz</v>
      </c>
    </row>
    <row r="925" spans="1:22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5">
        <f t="shared" si="84"/>
        <v>41934.959756944445</v>
      </c>
      <c r="L925" s="15">
        <f t="shared" si="85"/>
        <v>41965.001423611116</v>
      </c>
      <c r="M925" s="13" t="str">
        <f t="shared" si="86"/>
        <v>Oct</v>
      </c>
      <c r="N925" s="11">
        <f t="shared" si="87"/>
        <v>2014</v>
      </c>
      <c r="O925" t="b">
        <v>0</v>
      </c>
      <c r="P925">
        <v>6</v>
      </c>
      <c r="Q925" t="b">
        <v>0</v>
      </c>
      <c r="R925" t="s">
        <v>8278</v>
      </c>
      <c r="S925" s="7">
        <f>E925/D925</f>
        <v>2.1999999999999999E-2</v>
      </c>
      <c r="T925" s="8">
        <f>E925/P925</f>
        <v>55</v>
      </c>
      <c r="U925" t="str">
        <f t="shared" si="88"/>
        <v>music</v>
      </c>
      <c r="V925" t="str">
        <f t="shared" si="89"/>
        <v>jazz</v>
      </c>
    </row>
    <row r="926" spans="1:22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5">
        <f t="shared" si="84"/>
        <v>41288.942928240744</v>
      </c>
      <c r="L926" s="15">
        <f t="shared" si="85"/>
        <v>41318.942928240744</v>
      </c>
      <c r="M926" s="13" t="str">
        <f t="shared" si="86"/>
        <v>Jan</v>
      </c>
      <c r="N926" s="11">
        <f t="shared" si="87"/>
        <v>2013</v>
      </c>
      <c r="O926" t="b">
        <v>0</v>
      </c>
      <c r="P926">
        <v>15</v>
      </c>
      <c r="Q926" t="b">
        <v>0</v>
      </c>
      <c r="R926" t="s">
        <v>8278</v>
      </c>
      <c r="S926" s="7">
        <f>E926/D926</f>
        <v>0.109</v>
      </c>
      <c r="T926" s="8">
        <f>E926/P926</f>
        <v>21.8</v>
      </c>
      <c r="U926" t="str">
        <f t="shared" si="88"/>
        <v>music</v>
      </c>
      <c r="V926" t="str">
        <f t="shared" si="89"/>
        <v>jazz</v>
      </c>
    </row>
    <row r="927" spans="1:22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5">
        <f t="shared" si="84"/>
        <v>41575.880914351852</v>
      </c>
      <c r="L927" s="15">
        <f t="shared" si="85"/>
        <v>41605.922581018516</v>
      </c>
      <c r="M927" s="13" t="str">
        <f t="shared" si="86"/>
        <v>Oct</v>
      </c>
      <c r="N927" s="11">
        <f t="shared" si="87"/>
        <v>2013</v>
      </c>
      <c r="O927" t="b">
        <v>0</v>
      </c>
      <c r="P927">
        <v>5</v>
      </c>
      <c r="Q927" t="b">
        <v>0</v>
      </c>
      <c r="R927" t="s">
        <v>8278</v>
      </c>
      <c r="S927" s="7">
        <f>E927/D927</f>
        <v>2.6666666666666668E-2</v>
      </c>
      <c r="T927" s="8">
        <f>E927/P927</f>
        <v>32</v>
      </c>
      <c r="U927" t="str">
        <f t="shared" si="88"/>
        <v>music</v>
      </c>
      <c r="V927" t="str">
        <f t="shared" si="89"/>
        <v>jazz</v>
      </c>
    </row>
    <row r="928" spans="1:22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5">
        <f t="shared" si="84"/>
        <v>40338.02002314815</v>
      </c>
      <c r="L928" s="15">
        <f t="shared" si="85"/>
        <v>40367.944444444445</v>
      </c>
      <c r="M928" s="13" t="str">
        <f t="shared" si="86"/>
        <v>Jun</v>
      </c>
      <c r="N928" s="11">
        <f t="shared" si="87"/>
        <v>2010</v>
      </c>
      <c r="O928" t="b">
        <v>0</v>
      </c>
      <c r="P928">
        <v>0</v>
      </c>
      <c r="Q928" t="b">
        <v>0</v>
      </c>
      <c r="R928" t="s">
        <v>8278</v>
      </c>
      <c r="S928" s="7">
        <f>E928/D928</f>
        <v>0</v>
      </c>
      <c r="T928" s="8" t="e">
        <f>E928/P928</f>
        <v>#DIV/0!</v>
      </c>
      <c r="U928" t="str">
        <f t="shared" si="88"/>
        <v>music</v>
      </c>
      <c r="V928" t="str">
        <f t="shared" si="89"/>
        <v>jazz</v>
      </c>
    </row>
    <row r="929" spans="1:22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5">
        <f t="shared" si="84"/>
        <v>41013.822858796295</v>
      </c>
      <c r="L929" s="15">
        <f t="shared" si="85"/>
        <v>41043.822858796295</v>
      </c>
      <c r="M929" s="13" t="str">
        <f t="shared" si="86"/>
        <v>Apr</v>
      </c>
      <c r="N929" s="11">
        <f t="shared" si="87"/>
        <v>2012</v>
      </c>
      <c r="O929" t="b">
        <v>0</v>
      </c>
      <c r="P929">
        <v>0</v>
      </c>
      <c r="Q929" t="b">
        <v>0</v>
      </c>
      <c r="R929" t="s">
        <v>8278</v>
      </c>
      <c r="S929" s="7">
        <f>E929/D929</f>
        <v>0</v>
      </c>
      <c r="T929" s="8" t="e">
        <f>E929/P929</f>
        <v>#DIV/0!</v>
      </c>
      <c r="U929" t="str">
        <f t="shared" si="88"/>
        <v>music</v>
      </c>
      <c r="V929" t="str">
        <f t="shared" si="89"/>
        <v>jazz</v>
      </c>
    </row>
    <row r="930" spans="1:22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5">
        <f t="shared" si="84"/>
        <v>41180.86241898148</v>
      </c>
      <c r="L930" s="15">
        <f t="shared" si="85"/>
        <v>41231</v>
      </c>
      <c r="M930" s="13" t="str">
        <f t="shared" si="86"/>
        <v>Sep</v>
      </c>
      <c r="N930" s="11">
        <f t="shared" si="87"/>
        <v>2012</v>
      </c>
      <c r="O930" t="b">
        <v>0</v>
      </c>
      <c r="P930">
        <v>28</v>
      </c>
      <c r="Q930" t="b">
        <v>0</v>
      </c>
      <c r="R930" t="s">
        <v>8278</v>
      </c>
      <c r="S930" s="7">
        <f>E930/D930</f>
        <v>0.10862068965517241</v>
      </c>
      <c r="T930" s="8">
        <f>E930/P930</f>
        <v>56.25</v>
      </c>
      <c r="U930" t="str">
        <f t="shared" si="88"/>
        <v>music</v>
      </c>
      <c r="V930" t="str">
        <f t="shared" si="89"/>
        <v>jazz</v>
      </c>
    </row>
    <row r="931" spans="1:22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5">
        <f t="shared" si="84"/>
        <v>40978.238067129627</v>
      </c>
      <c r="L931" s="15">
        <f t="shared" si="85"/>
        <v>41008.196400462963</v>
      </c>
      <c r="M931" s="13" t="str">
        <f t="shared" si="86"/>
        <v>Mar</v>
      </c>
      <c r="N931" s="11">
        <f t="shared" si="87"/>
        <v>2012</v>
      </c>
      <c r="O931" t="b">
        <v>0</v>
      </c>
      <c r="P931">
        <v>0</v>
      </c>
      <c r="Q931" t="b">
        <v>0</v>
      </c>
      <c r="R931" t="s">
        <v>8278</v>
      </c>
      <c r="S931" s="7">
        <f>E931/D931</f>
        <v>0</v>
      </c>
      <c r="T931" s="8" t="e">
        <f>E931/P931</f>
        <v>#DIV/0!</v>
      </c>
      <c r="U931" t="str">
        <f t="shared" si="88"/>
        <v>music</v>
      </c>
      <c r="V931" t="str">
        <f t="shared" si="89"/>
        <v>jazz</v>
      </c>
    </row>
    <row r="932" spans="1:22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5">
        <f t="shared" si="84"/>
        <v>40312.915578703702</v>
      </c>
      <c r="L932" s="15">
        <f t="shared" si="85"/>
        <v>40354.897222222222</v>
      </c>
      <c r="M932" s="13" t="str">
        <f t="shared" si="86"/>
        <v>May</v>
      </c>
      <c r="N932" s="11">
        <f t="shared" si="87"/>
        <v>2010</v>
      </c>
      <c r="O932" t="b">
        <v>0</v>
      </c>
      <c r="P932">
        <v>5</v>
      </c>
      <c r="Q932" t="b">
        <v>0</v>
      </c>
      <c r="R932" t="s">
        <v>8278</v>
      </c>
      <c r="S932" s="7">
        <f>E932/D932</f>
        <v>0.38333333333333336</v>
      </c>
      <c r="T932" s="8">
        <f>E932/P932</f>
        <v>69</v>
      </c>
      <c r="U932" t="str">
        <f t="shared" si="88"/>
        <v>music</v>
      </c>
      <c r="V932" t="str">
        <f t="shared" si="89"/>
        <v>jazz</v>
      </c>
    </row>
    <row r="933" spans="1:22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5">
        <f t="shared" si="84"/>
        <v>41680.359976851854</v>
      </c>
      <c r="L933" s="15">
        <f t="shared" si="85"/>
        <v>41714.916666666664</v>
      </c>
      <c r="M933" s="13" t="str">
        <f t="shared" si="86"/>
        <v>Feb</v>
      </c>
      <c r="N933" s="11">
        <f t="shared" si="87"/>
        <v>2014</v>
      </c>
      <c r="O933" t="b">
        <v>0</v>
      </c>
      <c r="P933">
        <v>7</v>
      </c>
      <c r="Q933" t="b">
        <v>0</v>
      </c>
      <c r="R933" t="s">
        <v>8278</v>
      </c>
      <c r="S933" s="7">
        <f>E933/D933</f>
        <v>6.5500000000000003E-2</v>
      </c>
      <c r="T933" s="8">
        <f>E933/P933</f>
        <v>18.714285714285715</v>
      </c>
      <c r="U933" t="str">
        <f t="shared" si="88"/>
        <v>music</v>
      </c>
      <c r="V933" t="str">
        <f t="shared" si="89"/>
        <v>jazz</v>
      </c>
    </row>
    <row r="934" spans="1:22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5">
        <f t="shared" si="84"/>
        <v>41310.969270833331</v>
      </c>
      <c r="L934" s="15">
        <f t="shared" si="85"/>
        <v>41355.927604166667</v>
      </c>
      <c r="M934" s="13" t="str">
        <f t="shared" si="86"/>
        <v>Feb</v>
      </c>
      <c r="N934" s="11">
        <f t="shared" si="87"/>
        <v>2013</v>
      </c>
      <c r="O934" t="b">
        <v>0</v>
      </c>
      <c r="P934">
        <v>30</v>
      </c>
      <c r="Q934" t="b">
        <v>0</v>
      </c>
      <c r="R934" t="s">
        <v>8278</v>
      </c>
      <c r="S934" s="7">
        <f>E934/D934</f>
        <v>0.14536842105263159</v>
      </c>
      <c r="T934" s="8">
        <f>E934/P934</f>
        <v>46.033333333333331</v>
      </c>
      <c r="U934" t="str">
        <f t="shared" si="88"/>
        <v>music</v>
      </c>
      <c r="V934" t="str">
        <f t="shared" si="89"/>
        <v>jazz</v>
      </c>
    </row>
    <row r="935" spans="1:22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5">
        <f t="shared" si="84"/>
        <v>41711.169085648151</v>
      </c>
      <c r="L935" s="15">
        <f t="shared" si="85"/>
        <v>41771.169085648151</v>
      </c>
      <c r="M935" s="13" t="str">
        <f t="shared" si="86"/>
        <v>Mar</v>
      </c>
      <c r="N935" s="11">
        <f t="shared" si="87"/>
        <v>2014</v>
      </c>
      <c r="O935" t="b">
        <v>0</v>
      </c>
      <c r="P935">
        <v>2</v>
      </c>
      <c r="Q935" t="b">
        <v>0</v>
      </c>
      <c r="R935" t="s">
        <v>8278</v>
      </c>
      <c r="S935" s="7">
        <f>E935/D935</f>
        <v>0.06</v>
      </c>
      <c r="T935" s="8">
        <f>E935/P935</f>
        <v>60</v>
      </c>
      <c r="U935" t="str">
        <f t="shared" si="88"/>
        <v>music</v>
      </c>
      <c r="V935" t="str">
        <f t="shared" si="89"/>
        <v>jazz</v>
      </c>
    </row>
    <row r="936" spans="1:22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5">
        <f t="shared" si="84"/>
        <v>41733.737083333333</v>
      </c>
      <c r="L936" s="15">
        <f t="shared" si="85"/>
        <v>41763.25</v>
      </c>
      <c r="M936" s="13" t="str">
        <f t="shared" si="86"/>
        <v>Apr</v>
      </c>
      <c r="N936" s="11">
        <f t="shared" si="87"/>
        <v>2014</v>
      </c>
      <c r="O936" t="b">
        <v>0</v>
      </c>
      <c r="P936">
        <v>30</v>
      </c>
      <c r="Q936" t="b">
        <v>0</v>
      </c>
      <c r="R936" t="s">
        <v>8278</v>
      </c>
      <c r="S936" s="7">
        <f>E936/D936</f>
        <v>0.30399999999999999</v>
      </c>
      <c r="T936" s="8">
        <f>E936/P936</f>
        <v>50.666666666666664</v>
      </c>
      <c r="U936" t="str">
        <f t="shared" si="88"/>
        <v>music</v>
      </c>
      <c r="V936" t="str">
        <f t="shared" si="89"/>
        <v>jazz</v>
      </c>
    </row>
    <row r="937" spans="1:22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5">
        <f t="shared" si="84"/>
        <v>42368.333668981482</v>
      </c>
      <c r="L937" s="15">
        <f t="shared" si="85"/>
        <v>42398.333668981482</v>
      </c>
      <c r="M937" s="13" t="str">
        <f t="shared" si="86"/>
        <v>Dec</v>
      </c>
      <c r="N937" s="11">
        <f t="shared" si="87"/>
        <v>2015</v>
      </c>
      <c r="O937" t="b">
        <v>0</v>
      </c>
      <c r="P937">
        <v>2</v>
      </c>
      <c r="Q937" t="b">
        <v>0</v>
      </c>
      <c r="R937" t="s">
        <v>8278</v>
      </c>
      <c r="S937" s="7">
        <f>E937/D937</f>
        <v>1.4285714285714285E-2</v>
      </c>
      <c r="T937" s="8">
        <f>E937/P937</f>
        <v>25</v>
      </c>
      <c r="U937" t="str">
        <f t="shared" si="88"/>
        <v>music</v>
      </c>
      <c r="V937" t="str">
        <f t="shared" si="89"/>
        <v>jazz</v>
      </c>
    </row>
    <row r="938" spans="1:22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5">
        <f t="shared" si="84"/>
        <v>40883.024178240739</v>
      </c>
      <c r="L938" s="15">
        <f t="shared" si="85"/>
        <v>40926.833333333336</v>
      </c>
      <c r="M938" s="13" t="str">
        <f t="shared" si="86"/>
        <v>Dec</v>
      </c>
      <c r="N938" s="11">
        <f t="shared" si="87"/>
        <v>2011</v>
      </c>
      <c r="O938" t="b">
        <v>0</v>
      </c>
      <c r="P938">
        <v>0</v>
      </c>
      <c r="Q938" t="b">
        <v>0</v>
      </c>
      <c r="R938" t="s">
        <v>8278</v>
      </c>
      <c r="S938" s="7">
        <f>E938/D938</f>
        <v>0</v>
      </c>
      <c r="T938" s="8" t="e">
        <f>E938/P938</f>
        <v>#DIV/0!</v>
      </c>
      <c r="U938" t="str">
        <f t="shared" si="88"/>
        <v>music</v>
      </c>
      <c r="V938" t="str">
        <f t="shared" si="89"/>
        <v>jazz</v>
      </c>
    </row>
    <row r="939" spans="1:22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5">
        <f t="shared" si="84"/>
        <v>41551.798113425924</v>
      </c>
      <c r="L939" s="15">
        <f t="shared" si="85"/>
        <v>41581.839780092596</v>
      </c>
      <c r="M939" s="13" t="str">
        <f t="shared" si="86"/>
        <v>Oct</v>
      </c>
      <c r="N939" s="11">
        <f t="shared" si="87"/>
        <v>2013</v>
      </c>
      <c r="O939" t="b">
        <v>0</v>
      </c>
      <c r="P939">
        <v>2</v>
      </c>
      <c r="Q939" t="b">
        <v>0</v>
      </c>
      <c r="R939" t="s">
        <v>8278</v>
      </c>
      <c r="S939" s="7">
        <f>E939/D939</f>
        <v>1.1428571428571429E-2</v>
      </c>
      <c r="T939" s="8">
        <f>E939/P939</f>
        <v>20</v>
      </c>
      <c r="U939" t="str">
        <f t="shared" si="88"/>
        <v>music</v>
      </c>
      <c r="V939" t="str">
        <f t="shared" si="89"/>
        <v>jazz</v>
      </c>
    </row>
    <row r="940" spans="1:22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5">
        <f t="shared" si="84"/>
        <v>41124.479722222226</v>
      </c>
      <c r="L940" s="15">
        <f t="shared" si="85"/>
        <v>41154.479722222226</v>
      </c>
      <c r="M940" s="13" t="str">
        <f t="shared" si="86"/>
        <v>Aug</v>
      </c>
      <c r="N940" s="11">
        <f t="shared" si="87"/>
        <v>2012</v>
      </c>
      <c r="O940" t="b">
        <v>0</v>
      </c>
      <c r="P940">
        <v>1</v>
      </c>
      <c r="Q940" t="b">
        <v>0</v>
      </c>
      <c r="R940" t="s">
        <v>8278</v>
      </c>
      <c r="S940" s="7">
        <f>E940/D940</f>
        <v>3.5714285714285713E-3</v>
      </c>
      <c r="T940" s="8">
        <f>E940/P940</f>
        <v>25</v>
      </c>
      <c r="U940" t="str">
        <f t="shared" si="88"/>
        <v>music</v>
      </c>
      <c r="V940" t="str">
        <f t="shared" si="89"/>
        <v>jazz</v>
      </c>
    </row>
    <row r="941" spans="1:22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5">
        <f t="shared" si="84"/>
        <v>41416.763171296298</v>
      </c>
      <c r="L941" s="15">
        <f t="shared" si="85"/>
        <v>41455.831944444442</v>
      </c>
      <c r="M941" s="13" t="str">
        <f t="shared" si="86"/>
        <v>May</v>
      </c>
      <c r="N941" s="11">
        <f t="shared" si="87"/>
        <v>2013</v>
      </c>
      <c r="O941" t="b">
        <v>0</v>
      </c>
      <c r="P941">
        <v>2</v>
      </c>
      <c r="Q941" t="b">
        <v>0</v>
      </c>
      <c r="R941" t="s">
        <v>8278</v>
      </c>
      <c r="S941" s="7">
        <f>E941/D941</f>
        <v>1.4545454545454545E-2</v>
      </c>
      <c r="T941" s="8">
        <f>E941/P941</f>
        <v>20</v>
      </c>
      <c r="U941" t="str">
        <f t="shared" si="88"/>
        <v>music</v>
      </c>
      <c r="V941" t="str">
        <f t="shared" si="89"/>
        <v>jazz</v>
      </c>
    </row>
    <row r="942" spans="1:22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5">
        <f t="shared" si="84"/>
        <v>42182.008402777778</v>
      </c>
      <c r="L942" s="15">
        <f t="shared" si="85"/>
        <v>42227.008402777778</v>
      </c>
      <c r="M942" s="13" t="str">
        <f t="shared" si="86"/>
        <v>Jun</v>
      </c>
      <c r="N942" s="11">
        <f t="shared" si="87"/>
        <v>2015</v>
      </c>
      <c r="O942" t="b">
        <v>0</v>
      </c>
      <c r="P942">
        <v>14</v>
      </c>
      <c r="Q942" t="b">
        <v>0</v>
      </c>
      <c r="R942" t="s">
        <v>8273</v>
      </c>
      <c r="S942" s="7">
        <f>E942/D942</f>
        <v>0.17155555555555554</v>
      </c>
      <c r="T942" s="8">
        <f>E942/P942</f>
        <v>110.28571428571429</v>
      </c>
      <c r="U942" t="str">
        <f t="shared" si="88"/>
        <v>technology</v>
      </c>
      <c r="V942" t="str">
        <f t="shared" si="89"/>
        <v>wearables</v>
      </c>
    </row>
    <row r="943" spans="1:22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5">
        <f t="shared" si="84"/>
        <v>42746.096585648149</v>
      </c>
      <c r="L943" s="15">
        <f t="shared" si="85"/>
        <v>42776.096585648149</v>
      </c>
      <c r="M943" s="13" t="str">
        <f t="shared" si="86"/>
        <v>Jan</v>
      </c>
      <c r="N943" s="11">
        <f t="shared" si="87"/>
        <v>2017</v>
      </c>
      <c r="O943" t="b">
        <v>0</v>
      </c>
      <c r="P943">
        <v>31</v>
      </c>
      <c r="Q943" t="b">
        <v>0</v>
      </c>
      <c r="R943" t="s">
        <v>8273</v>
      </c>
      <c r="S943" s="7">
        <f>E943/D943</f>
        <v>2.3220000000000001E-2</v>
      </c>
      <c r="T943" s="8">
        <f>E943/P943</f>
        <v>37.451612903225808</v>
      </c>
      <c r="U943" t="str">
        <f t="shared" si="88"/>
        <v>technology</v>
      </c>
      <c r="V943" t="str">
        <f t="shared" si="89"/>
        <v>wearables</v>
      </c>
    </row>
    <row r="944" spans="1:22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5">
        <f t="shared" si="84"/>
        <v>42382.843287037031</v>
      </c>
      <c r="L944" s="15">
        <f t="shared" si="85"/>
        <v>42418.843287037031</v>
      </c>
      <c r="M944" s="13" t="str">
        <f t="shared" si="86"/>
        <v>Jan</v>
      </c>
      <c r="N944" s="11">
        <f t="shared" si="87"/>
        <v>2016</v>
      </c>
      <c r="O944" t="b">
        <v>0</v>
      </c>
      <c r="P944">
        <v>16</v>
      </c>
      <c r="Q944" t="b">
        <v>0</v>
      </c>
      <c r="R944" t="s">
        <v>8273</v>
      </c>
      <c r="S944" s="7">
        <f>E944/D944</f>
        <v>8.9066666666666669E-2</v>
      </c>
      <c r="T944" s="8">
        <f>E944/P944</f>
        <v>41.75</v>
      </c>
      <c r="U944" t="str">
        <f t="shared" si="88"/>
        <v>technology</v>
      </c>
      <c r="V944" t="str">
        <f t="shared" si="89"/>
        <v>wearables</v>
      </c>
    </row>
    <row r="945" spans="1:22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5">
        <f t="shared" si="84"/>
        <v>42673.66788194445</v>
      </c>
      <c r="L945" s="15">
        <f t="shared" si="85"/>
        <v>42703.709548611107</v>
      </c>
      <c r="M945" s="13" t="str">
        <f t="shared" si="86"/>
        <v>Oct</v>
      </c>
      <c r="N945" s="11">
        <f t="shared" si="87"/>
        <v>2016</v>
      </c>
      <c r="O945" t="b">
        <v>0</v>
      </c>
      <c r="P945">
        <v>12</v>
      </c>
      <c r="Q945" t="b">
        <v>0</v>
      </c>
      <c r="R945" t="s">
        <v>8273</v>
      </c>
      <c r="S945" s="7">
        <f>E945/D945</f>
        <v>9.633333333333334E-2</v>
      </c>
      <c r="T945" s="8">
        <f>E945/P945</f>
        <v>24.083333333333332</v>
      </c>
      <c r="U945" t="str">
        <f t="shared" si="88"/>
        <v>technology</v>
      </c>
      <c r="V945" t="str">
        <f t="shared" si="89"/>
        <v>wearables</v>
      </c>
    </row>
    <row r="946" spans="1:22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5">
        <f t="shared" si="84"/>
        <v>42444.583912037036</v>
      </c>
      <c r="L946" s="15">
        <f t="shared" si="85"/>
        <v>42478.583333333328</v>
      </c>
      <c r="M946" s="13" t="str">
        <f t="shared" si="86"/>
        <v>Mar</v>
      </c>
      <c r="N946" s="11">
        <f t="shared" si="87"/>
        <v>2016</v>
      </c>
      <c r="O946" t="b">
        <v>0</v>
      </c>
      <c r="P946">
        <v>96</v>
      </c>
      <c r="Q946" t="b">
        <v>0</v>
      </c>
      <c r="R946" t="s">
        <v>8273</v>
      </c>
      <c r="S946" s="7">
        <f>E946/D946</f>
        <v>0.13325999999999999</v>
      </c>
      <c r="T946" s="8">
        <f>E946/P946</f>
        <v>69.40625</v>
      </c>
      <c r="U946" t="str">
        <f t="shared" si="88"/>
        <v>technology</v>
      </c>
      <c r="V946" t="str">
        <f t="shared" si="89"/>
        <v>wearables</v>
      </c>
    </row>
    <row r="947" spans="1:22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5">
        <f t="shared" si="84"/>
        <v>42732.872986111113</v>
      </c>
      <c r="L947" s="15">
        <f t="shared" si="85"/>
        <v>42784.999305555553</v>
      </c>
      <c r="M947" s="13" t="str">
        <f t="shared" si="86"/>
        <v>Dec</v>
      </c>
      <c r="N947" s="11">
        <f t="shared" si="87"/>
        <v>2016</v>
      </c>
      <c r="O947" t="b">
        <v>0</v>
      </c>
      <c r="P947">
        <v>16</v>
      </c>
      <c r="Q947" t="b">
        <v>0</v>
      </c>
      <c r="R947" t="s">
        <v>8273</v>
      </c>
      <c r="S947" s="7">
        <f>E947/D947</f>
        <v>2.4840000000000001E-2</v>
      </c>
      <c r="T947" s="8">
        <f>E947/P947</f>
        <v>155.25</v>
      </c>
      <c r="U947" t="str">
        <f t="shared" si="88"/>
        <v>technology</v>
      </c>
      <c r="V947" t="str">
        <f t="shared" si="89"/>
        <v>wearables</v>
      </c>
    </row>
    <row r="948" spans="1:22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5">
        <f t="shared" si="84"/>
        <v>42592.750555555554</v>
      </c>
      <c r="L948" s="15">
        <f t="shared" si="85"/>
        <v>42622.750555555554</v>
      </c>
      <c r="M948" s="13" t="str">
        <f t="shared" si="86"/>
        <v>Aug</v>
      </c>
      <c r="N948" s="11">
        <f t="shared" si="87"/>
        <v>2016</v>
      </c>
      <c r="O948" t="b">
        <v>0</v>
      </c>
      <c r="P948">
        <v>5</v>
      </c>
      <c r="Q948" t="b">
        <v>0</v>
      </c>
      <c r="R948" t="s">
        <v>8273</v>
      </c>
      <c r="S948" s="7">
        <f>E948/D948</f>
        <v>1.9066666666666666E-2</v>
      </c>
      <c r="T948" s="8">
        <f>E948/P948</f>
        <v>57.2</v>
      </c>
      <c r="U948" t="str">
        <f t="shared" si="88"/>
        <v>technology</v>
      </c>
      <c r="V948" t="str">
        <f t="shared" si="89"/>
        <v>wearables</v>
      </c>
    </row>
    <row r="949" spans="1:22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5">
        <f t="shared" si="84"/>
        <v>42491.781319444446</v>
      </c>
      <c r="L949" s="15">
        <f t="shared" si="85"/>
        <v>42551.781319444446</v>
      </c>
      <c r="M949" s="13" t="str">
        <f t="shared" si="86"/>
        <v>May</v>
      </c>
      <c r="N949" s="11">
        <f t="shared" si="87"/>
        <v>2016</v>
      </c>
      <c r="O949" t="b">
        <v>0</v>
      </c>
      <c r="P949">
        <v>0</v>
      </c>
      <c r="Q949" t="b">
        <v>0</v>
      </c>
      <c r="R949" t="s">
        <v>8273</v>
      </c>
      <c r="S949" s="7">
        <f>E949/D949</f>
        <v>0</v>
      </c>
      <c r="T949" s="8" t="e">
        <f>E949/P949</f>
        <v>#DIV/0!</v>
      </c>
      <c r="U949" t="str">
        <f t="shared" si="88"/>
        <v>technology</v>
      </c>
      <c r="V949" t="str">
        <f t="shared" si="89"/>
        <v>wearables</v>
      </c>
    </row>
    <row r="950" spans="1:22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5">
        <f t="shared" si="84"/>
        <v>42411.828287037039</v>
      </c>
      <c r="L950" s="15">
        <f t="shared" si="85"/>
        <v>42441.828287037039</v>
      </c>
      <c r="M950" s="13" t="str">
        <f t="shared" si="86"/>
        <v>Feb</v>
      </c>
      <c r="N950" s="11">
        <f t="shared" si="87"/>
        <v>2016</v>
      </c>
      <c r="O950" t="b">
        <v>0</v>
      </c>
      <c r="P950">
        <v>8</v>
      </c>
      <c r="Q950" t="b">
        <v>0</v>
      </c>
      <c r="R950" t="s">
        <v>8273</v>
      </c>
      <c r="S950" s="7">
        <f>E950/D950</f>
        <v>0.12</v>
      </c>
      <c r="T950" s="8">
        <f>E950/P950</f>
        <v>60</v>
      </c>
      <c r="U950" t="str">
        <f t="shared" si="88"/>
        <v>technology</v>
      </c>
      <c r="V950" t="str">
        <f t="shared" si="89"/>
        <v>wearables</v>
      </c>
    </row>
    <row r="951" spans="1:22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5">
        <f t="shared" si="84"/>
        <v>42361.043703703705</v>
      </c>
      <c r="L951" s="15">
        <f t="shared" si="85"/>
        <v>42421.043703703705</v>
      </c>
      <c r="M951" s="13" t="str">
        <f t="shared" si="86"/>
        <v>Dec</v>
      </c>
      <c r="N951" s="11">
        <f t="shared" si="87"/>
        <v>2015</v>
      </c>
      <c r="O951" t="b">
        <v>0</v>
      </c>
      <c r="P951">
        <v>7</v>
      </c>
      <c r="Q951" t="b">
        <v>0</v>
      </c>
      <c r="R951" t="s">
        <v>8273</v>
      </c>
      <c r="S951" s="7">
        <f>E951/D951</f>
        <v>1.3650000000000001E-2</v>
      </c>
      <c r="T951" s="8">
        <f>E951/P951</f>
        <v>39</v>
      </c>
      <c r="U951" t="str">
        <f t="shared" si="88"/>
        <v>technology</v>
      </c>
      <c r="V951" t="str">
        <f t="shared" si="89"/>
        <v>wearables</v>
      </c>
    </row>
    <row r="952" spans="1:22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5">
        <f t="shared" si="84"/>
        <v>42356.750706018516</v>
      </c>
      <c r="L952" s="15">
        <f t="shared" si="85"/>
        <v>42386.750706018516</v>
      </c>
      <c r="M952" s="13" t="str">
        <f t="shared" si="86"/>
        <v>Dec</v>
      </c>
      <c r="N952" s="11">
        <f t="shared" si="87"/>
        <v>2015</v>
      </c>
      <c r="O952" t="b">
        <v>0</v>
      </c>
      <c r="P952">
        <v>24</v>
      </c>
      <c r="Q952" t="b">
        <v>0</v>
      </c>
      <c r="R952" t="s">
        <v>8273</v>
      </c>
      <c r="S952" s="7">
        <f>E952/D952</f>
        <v>0.28039999999999998</v>
      </c>
      <c r="T952" s="8">
        <f>E952/P952</f>
        <v>58.416666666666664</v>
      </c>
      <c r="U952" t="str">
        <f t="shared" si="88"/>
        <v>technology</v>
      </c>
      <c r="V952" t="str">
        <f t="shared" si="89"/>
        <v>wearables</v>
      </c>
    </row>
    <row r="953" spans="1:2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5">
        <f t="shared" si="84"/>
        <v>42480.653611111105</v>
      </c>
      <c r="L953" s="15">
        <f t="shared" si="85"/>
        <v>42525.653611111105</v>
      </c>
      <c r="M953" s="13" t="str">
        <f t="shared" si="86"/>
        <v>Apr</v>
      </c>
      <c r="N953" s="11">
        <f t="shared" si="87"/>
        <v>2016</v>
      </c>
      <c r="O953" t="b">
        <v>0</v>
      </c>
      <c r="P953">
        <v>121</v>
      </c>
      <c r="Q953" t="b">
        <v>0</v>
      </c>
      <c r="R953" t="s">
        <v>8273</v>
      </c>
      <c r="S953" s="7">
        <f>E953/D953</f>
        <v>0.38390000000000002</v>
      </c>
      <c r="T953" s="8">
        <f>E953/P953</f>
        <v>158.63636363636363</v>
      </c>
      <c r="U953" t="str">
        <f t="shared" si="88"/>
        <v>technology</v>
      </c>
      <c r="V953" t="str">
        <f t="shared" si="89"/>
        <v>wearables</v>
      </c>
    </row>
    <row r="954" spans="1:22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5">
        <f t="shared" si="84"/>
        <v>42662.613564814819</v>
      </c>
      <c r="L954" s="15">
        <f t="shared" si="85"/>
        <v>42692.655231481483</v>
      </c>
      <c r="M954" s="13" t="str">
        <f t="shared" si="86"/>
        <v>Oct</v>
      </c>
      <c r="N954" s="11">
        <f t="shared" si="87"/>
        <v>2016</v>
      </c>
      <c r="O954" t="b">
        <v>0</v>
      </c>
      <c r="P954">
        <v>196</v>
      </c>
      <c r="Q954" t="b">
        <v>0</v>
      </c>
      <c r="R954" t="s">
        <v>8273</v>
      </c>
      <c r="S954" s="7">
        <f>E954/D954</f>
        <v>0.39942857142857141</v>
      </c>
      <c r="T954" s="8">
        <f>E954/P954</f>
        <v>99.857142857142861</v>
      </c>
      <c r="U954" t="str">
        <f t="shared" si="88"/>
        <v>technology</v>
      </c>
      <c r="V954" t="str">
        <f t="shared" si="89"/>
        <v>wearables</v>
      </c>
    </row>
    <row r="955" spans="1:22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5">
        <f t="shared" si="84"/>
        <v>41999.164340277777</v>
      </c>
      <c r="L955" s="15">
        <f t="shared" si="85"/>
        <v>42029.164340277777</v>
      </c>
      <c r="M955" s="13" t="str">
        <f t="shared" si="86"/>
        <v>Dec</v>
      </c>
      <c r="N955" s="11">
        <f t="shared" si="87"/>
        <v>2014</v>
      </c>
      <c r="O955" t="b">
        <v>0</v>
      </c>
      <c r="P955">
        <v>5</v>
      </c>
      <c r="Q955" t="b">
        <v>0</v>
      </c>
      <c r="R955" t="s">
        <v>8273</v>
      </c>
      <c r="S955" s="7">
        <f>E955/D955</f>
        <v>8.3999999999999995E-3</v>
      </c>
      <c r="T955" s="8">
        <f>E955/P955</f>
        <v>25.2</v>
      </c>
      <c r="U955" t="str">
        <f t="shared" si="88"/>
        <v>technology</v>
      </c>
      <c r="V955" t="str">
        <f t="shared" si="89"/>
        <v>wearables</v>
      </c>
    </row>
    <row r="956" spans="1:22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5">
        <f t="shared" si="84"/>
        <v>42194.833784722221</v>
      </c>
      <c r="L956" s="15">
        <f t="shared" si="85"/>
        <v>42236.833784722221</v>
      </c>
      <c r="M956" s="13" t="str">
        <f t="shared" si="86"/>
        <v>Jul</v>
      </c>
      <c r="N956" s="11">
        <f t="shared" si="87"/>
        <v>2015</v>
      </c>
      <c r="O956" t="b">
        <v>0</v>
      </c>
      <c r="P956">
        <v>73</v>
      </c>
      <c r="Q956" t="b">
        <v>0</v>
      </c>
      <c r="R956" t="s">
        <v>8273</v>
      </c>
      <c r="S956" s="7">
        <f>E956/D956</f>
        <v>0.43406666666666666</v>
      </c>
      <c r="T956" s="8">
        <f>E956/P956</f>
        <v>89.191780821917803</v>
      </c>
      <c r="U956" t="str">
        <f t="shared" si="88"/>
        <v>technology</v>
      </c>
      <c r="V956" t="str">
        <f t="shared" si="89"/>
        <v>wearables</v>
      </c>
    </row>
    <row r="957" spans="1:22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5">
        <f t="shared" si="84"/>
        <v>42586.295138888891</v>
      </c>
      <c r="L957" s="15">
        <f t="shared" si="85"/>
        <v>42626.295138888891</v>
      </c>
      <c r="M957" s="13" t="str">
        <f t="shared" si="86"/>
        <v>Aug</v>
      </c>
      <c r="N957" s="11">
        <f t="shared" si="87"/>
        <v>2016</v>
      </c>
      <c r="O957" t="b">
        <v>0</v>
      </c>
      <c r="P957">
        <v>93</v>
      </c>
      <c r="Q957" t="b">
        <v>0</v>
      </c>
      <c r="R957" t="s">
        <v>8273</v>
      </c>
      <c r="S957" s="7">
        <f>E957/D957</f>
        <v>5.6613333333333335E-2</v>
      </c>
      <c r="T957" s="8">
        <f>E957/P957</f>
        <v>182.6236559139785</v>
      </c>
      <c r="U957" t="str">
        <f t="shared" si="88"/>
        <v>technology</v>
      </c>
      <c r="V957" t="str">
        <f t="shared" si="89"/>
        <v>wearables</v>
      </c>
    </row>
    <row r="958" spans="1:22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5">
        <f t="shared" si="84"/>
        <v>42060.913877314815</v>
      </c>
      <c r="L958" s="15">
        <f t="shared" si="85"/>
        <v>42120.872210648144</v>
      </c>
      <c r="M958" s="13" t="str">
        <f t="shared" si="86"/>
        <v>Feb</v>
      </c>
      <c r="N958" s="11">
        <f t="shared" si="87"/>
        <v>2015</v>
      </c>
      <c r="O958" t="b">
        <v>0</v>
      </c>
      <c r="P958">
        <v>17</v>
      </c>
      <c r="Q958" t="b">
        <v>0</v>
      </c>
      <c r="R958" t="s">
        <v>8273</v>
      </c>
      <c r="S958" s="7">
        <f>E958/D958</f>
        <v>1.7219999999999999E-2</v>
      </c>
      <c r="T958" s="8">
        <f>E958/P958</f>
        <v>50.647058823529413</v>
      </c>
      <c r="U958" t="str">
        <f t="shared" si="88"/>
        <v>technology</v>
      </c>
      <c r="V958" t="str">
        <f t="shared" si="89"/>
        <v>wearables</v>
      </c>
    </row>
    <row r="959" spans="1:22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5">
        <f t="shared" si="84"/>
        <v>42660.552465277782</v>
      </c>
      <c r="L959" s="15">
        <f t="shared" si="85"/>
        <v>42691.594131944439</v>
      </c>
      <c r="M959" s="13" t="str">
        <f t="shared" si="86"/>
        <v>Oct</v>
      </c>
      <c r="N959" s="11">
        <f t="shared" si="87"/>
        <v>2016</v>
      </c>
      <c r="O959" t="b">
        <v>0</v>
      </c>
      <c r="P959">
        <v>7</v>
      </c>
      <c r="Q959" t="b">
        <v>0</v>
      </c>
      <c r="R959" t="s">
        <v>8273</v>
      </c>
      <c r="S959" s="7">
        <f>E959/D959</f>
        <v>1.9416666666666665E-2</v>
      </c>
      <c r="T959" s="8">
        <f>E959/P959</f>
        <v>33.285714285714285</v>
      </c>
      <c r="U959" t="str">
        <f t="shared" si="88"/>
        <v>technology</v>
      </c>
      <c r="V959" t="str">
        <f t="shared" si="89"/>
        <v>wearables</v>
      </c>
    </row>
    <row r="960" spans="1:22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5">
        <f t="shared" si="84"/>
        <v>42082.802812499998</v>
      </c>
      <c r="L960" s="15">
        <f t="shared" si="85"/>
        <v>42104.207638888889</v>
      </c>
      <c r="M960" s="13" t="str">
        <f t="shared" si="86"/>
        <v>Mar</v>
      </c>
      <c r="N960" s="11">
        <f t="shared" si="87"/>
        <v>2015</v>
      </c>
      <c r="O960" t="b">
        <v>0</v>
      </c>
      <c r="P960">
        <v>17</v>
      </c>
      <c r="Q960" t="b">
        <v>0</v>
      </c>
      <c r="R960" t="s">
        <v>8273</v>
      </c>
      <c r="S960" s="7">
        <f>E960/D960</f>
        <v>0.11328275684711328</v>
      </c>
      <c r="T960" s="8">
        <f>E960/P960</f>
        <v>51.823529411764703</v>
      </c>
      <c r="U960" t="str">
        <f t="shared" si="88"/>
        <v>technology</v>
      </c>
      <c r="V960" t="str">
        <f t="shared" si="89"/>
        <v>wearables</v>
      </c>
    </row>
    <row r="961" spans="1:22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5">
        <f t="shared" si="84"/>
        <v>41993.174363425926</v>
      </c>
      <c r="L961" s="15">
        <f t="shared" si="85"/>
        <v>42023.174363425926</v>
      </c>
      <c r="M961" s="13" t="str">
        <f t="shared" si="86"/>
        <v>Dec</v>
      </c>
      <c r="N961" s="11">
        <f t="shared" si="87"/>
        <v>2014</v>
      </c>
      <c r="O961" t="b">
        <v>0</v>
      </c>
      <c r="P961">
        <v>171</v>
      </c>
      <c r="Q961" t="b">
        <v>0</v>
      </c>
      <c r="R961" t="s">
        <v>8273</v>
      </c>
      <c r="S961" s="7">
        <f>E961/D961</f>
        <v>0.3886</v>
      </c>
      <c r="T961" s="8">
        <f>E961/P961</f>
        <v>113.62573099415205</v>
      </c>
      <c r="U961" t="str">
        <f t="shared" si="88"/>
        <v>technology</v>
      </c>
      <c r="V961" t="str">
        <f t="shared" si="89"/>
        <v>wearables</v>
      </c>
    </row>
    <row r="962" spans="1:22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5">
        <f t="shared" si="84"/>
        <v>42766.626793981486</v>
      </c>
      <c r="L962" s="15">
        <f t="shared" si="85"/>
        <v>42808.585127314815</v>
      </c>
      <c r="M962" s="13" t="str">
        <f t="shared" si="86"/>
        <v>Jan</v>
      </c>
      <c r="N962" s="11">
        <f t="shared" si="87"/>
        <v>2017</v>
      </c>
      <c r="O962" t="b">
        <v>0</v>
      </c>
      <c r="P962">
        <v>188</v>
      </c>
      <c r="Q962" t="b">
        <v>0</v>
      </c>
      <c r="R962" t="s">
        <v>8273</v>
      </c>
      <c r="S962" s="7">
        <f>E962/D962</f>
        <v>0.46100628930817611</v>
      </c>
      <c r="T962" s="8">
        <f>E962/P962</f>
        <v>136.46276595744681</v>
      </c>
      <c r="U962" t="str">
        <f t="shared" si="88"/>
        <v>technology</v>
      </c>
      <c r="V962" t="str">
        <f t="shared" si="89"/>
        <v>wearables</v>
      </c>
    </row>
    <row r="963" spans="1:22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5">
        <f t="shared" ref="K963:K1026" si="90">(((J963/60)/60)/24+DATE(1970,1,1))</f>
        <v>42740.693692129629</v>
      </c>
      <c r="L963" s="15">
        <f t="shared" ref="L963:L1026" si="91">(((I963/60)/60)/24+DATE(1970,1,1))</f>
        <v>42786.791666666672</v>
      </c>
      <c r="M963" s="13" t="str">
        <f t="shared" ref="M963:M1026" si="92">TEXT(K963,"mmm")</f>
        <v>Jan</v>
      </c>
      <c r="N963" s="11">
        <f t="shared" ref="N963:N1026" si="93">YEAR(K963)</f>
        <v>2017</v>
      </c>
      <c r="O963" t="b">
        <v>0</v>
      </c>
      <c r="P963">
        <v>110</v>
      </c>
      <c r="Q963" t="b">
        <v>0</v>
      </c>
      <c r="R963" t="s">
        <v>8273</v>
      </c>
      <c r="S963" s="7">
        <f>E963/D963</f>
        <v>0.42188421052631581</v>
      </c>
      <c r="T963" s="8">
        <f>E963/P963</f>
        <v>364.35454545454547</v>
      </c>
      <c r="U963" t="str">
        <f t="shared" ref="U963:U1026" si="94">LEFT(R963,(FIND("/",R963,1)-1))</f>
        <v>technology</v>
      </c>
      <c r="V963" t="str">
        <f t="shared" ref="V963:V1026" si="95">MID(R963,FIND("/",R963)+1,256)</f>
        <v>wearables</v>
      </c>
    </row>
    <row r="964" spans="1:22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5">
        <f t="shared" si="90"/>
        <v>42373.712418981479</v>
      </c>
      <c r="L964" s="15">
        <f t="shared" si="91"/>
        <v>42411.712418981479</v>
      </c>
      <c r="M964" s="13" t="str">
        <f t="shared" si="92"/>
        <v>Jan</v>
      </c>
      <c r="N964" s="11">
        <f t="shared" si="93"/>
        <v>2016</v>
      </c>
      <c r="O964" t="b">
        <v>0</v>
      </c>
      <c r="P964">
        <v>37</v>
      </c>
      <c r="Q964" t="b">
        <v>0</v>
      </c>
      <c r="R964" t="s">
        <v>8273</v>
      </c>
      <c r="S964" s="7">
        <f>E964/D964</f>
        <v>0.2848</v>
      </c>
      <c r="T964" s="8">
        <f>E964/P964</f>
        <v>19.243243243243242</v>
      </c>
      <c r="U964" t="str">
        <f t="shared" si="94"/>
        <v>technology</v>
      </c>
      <c r="V964" t="str">
        <f t="shared" si="95"/>
        <v>wearables</v>
      </c>
    </row>
    <row r="965" spans="1:22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5">
        <f t="shared" si="90"/>
        <v>42625.635636574079</v>
      </c>
      <c r="L965" s="15">
        <f t="shared" si="91"/>
        <v>42660.635636574079</v>
      </c>
      <c r="M965" s="13" t="str">
        <f t="shared" si="92"/>
        <v>Sep</v>
      </c>
      <c r="N965" s="11">
        <f t="shared" si="93"/>
        <v>2016</v>
      </c>
      <c r="O965" t="b">
        <v>0</v>
      </c>
      <c r="P965">
        <v>9</v>
      </c>
      <c r="Q965" t="b">
        <v>0</v>
      </c>
      <c r="R965" t="s">
        <v>8273</v>
      </c>
      <c r="S965" s="7">
        <f>E965/D965</f>
        <v>1.0771428571428571E-2</v>
      </c>
      <c r="T965" s="8">
        <f>E965/P965</f>
        <v>41.888888888888886</v>
      </c>
      <c r="U965" t="str">
        <f t="shared" si="94"/>
        <v>technology</v>
      </c>
      <c r="V965" t="str">
        <f t="shared" si="95"/>
        <v>wearables</v>
      </c>
    </row>
    <row r="966" spans="1:22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5">
        <f t="shared" si="90"/>
        <v>42208.628692129627</v>
      </c>
      <c r="L966" s="15">
        <f t="shared" si="91"/>
        <v>42248.628692129627</v>
      </c>
      <c r="M966" s="13" t="str">
        <f t="shared" si="92"/>
        <v>Jul</v>
      </c>
      <c r="N966" s="11">
        <f t="shared" si="93"/>
        <v>2015</v>
      </c>
      <c r="O966" t="b">
        <v>0</v>
      </c>
      <c r="P966">
        <v>29</v>
      </c>
      <c r="Q966" t="b">
        <v>0</v>
      </c>
      <c r="R966" t="s">
        <v>8273</v>
      </c>
      <c r="S966" s="7">
        <f>E966/D966</f>
        <v>7.9909090909090902E-3</v>
      </c>
      <c r="T966" s="8">
        <f>E966/P966</f>
        <v>30.310344827586206</v>
      </c>
      <c r="U966" t="str">
        <f t="shared" si="94"/>
        <v>technology</v>
      </c>
      <c r="V966" t="str">
        <f t="shared" si="95"/>
        <v>wearables</v>
      </c>
    </row>
    <row r="967" spans="1:22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5">
        <f t="shared" si="90"/>
        <v>42637.016736111109</v>
      </c>
      <c r="L967" s="15">
        <f t="shared" si="91"/>
        <v>42669.165972222225</v>
      </c>
      <c r="M967" s="13" t="str">
        <f t="shared" si="92"/>
        <v>Sep</v>
      </c>
      <c r="N967" s="11">
        <f t="shared" si="93"/>
        <v>2016</v>
      </c>
      <c r="O967" t="b">
        <v>0</v>
      </c>
      <c r="P967">
        <v>6</v>
      </c>
      <c r="Q967" t="b">
        <v>0</v>
      </c>
      <c r="R967" t="s">
        <v>8273</v>
      </c>
      <c r="S967" s="7">
        <f>E967/D967</f>
        <v>1.192E-2</v>
      </c>
      <c r="T967" s="8">
        <f>E967/P967</f>
        <v>49.666666666666664</v>
      </c>
      <c r="U967" t="str">
        <f t="shared" si="94"/>
        <v>technology</v>
      </c>
      <c r="V967" t="str">
        <f t="shared" si="95"/>
        <v>wearables</v>
      </c>
    </row>
    <row r="968" spans="1:22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5">
        <f t="shared" si="90"/>
        <v>42619.635787037041</v>
      </c>
      <c r="L968" s="15">
        <f t="shared" si="91"/>
        <v>42649.635787037041</v>
      </c>
      <c r="M968" s="13" t="str">
        <f t="shared" si="92"/>
        <v>Sep</v>
      </c>
      <c r="N968" s="11">
        <f t="shared" si="93"/>
        <v>2016</v>
      </c>
      <c r="O968" t="b">
        <v>0</v>
      </c>
      <c r="P968">
        <v>30</v>
      </c>
      <c r="Q968" t="b">
        <v>0</v>
      </c>
      <c r="R968" t="s">
        <v>8273</v>
      </c>
      <c r="S968" s="7">
        <f>E968/D968</f>
        <v>0.14799999999999999</v>
      </c>
      <c r="T968" s="8">
        <f>E968/P968</f>
        <v>59.2</v>
      </c>
      <c r="U968" t="str">
        <f t="shared" si="94"/>
        <v>technology</v>
      </c>
      <c r="V968" t="str">
        <f t="shared" si="95"/>
        <v>wearables</v>
      </c>
    </row>
    <row r="969" spans="1:22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5">
        <f t="shared" si="90"/>
        <v>42422.254328703704</v>
      </c>
      <c r="L969" s="15">
        <f t="shared" si="91"/>
        <v>42482.21266203704</v>
      </c>
      <c r="M969" s="13" t="str">
        <f t="shared" si="92"/>
        <v>Feb</v>
      </c>
      <c r="N969" s="11">
        <f t="shared" si="93"/>
        <v>2016</v>
      </c>
      <c r="O969" t="b">
        <v>0</v>
      </c>
      <c r="P969">
        <v>81</v>
      </c>
      <c r="Q969" t="b">
        <v>0</v>
      </c>
      <c r="R969" t="s">
        <v>8273</v>
      </c>
      <c r="S969" s="7">
        <f>E969/D969</f>
        <v>0.17810000000000001</v>
      </c>
      <c r="T969" s="8">
        <f>E969/P969</f>
        <v>43.97530864197531</v>
      </c>
      <c r="U969" t="str">
        <f t="shared" si="94"/>
        <v>technology</v>
      </c>
      <c r="V969" t="str">
        <f t="shared" si="95"/>
        <v>wearables</v>
      </c>
    </row>
    <row r="970" spans="1:22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5">
        <f t="shared" si="90"/>
        <v>41836.847615740742</v>
      </c>
      <c r="L970" s="15">
        <f t="shared" si="91"/>
        <v>41866.847615740742</v>
      </c>
      <c r="M970" s="13" t="str">
        <f t="shared" si="92"/>
        <v>Jul</v>
      </c>
      <c r="N970" s="11">
        <f t="shared" si="93"/>
        <v>2014</v>
      </c>
      <c r="O970" t="b">
        <v>0</v>
      </c>
      <c r="P970">
        <v>4</v>
      </c>
      <c r="Q970" t="b">
        <v>0</v>
      </c>
      <c r="R970" t="s">
        <v>8273</v>
      </c>
      <c r="S970" s="7">
        <f>E970/D970</f>
        <v>1.325E-2</v>
      </c>
      <c r="T970" s="8">
        <f>E970/P970</f>
        <v>26.5</v>
      </c>
      <c r="U970" t="str">
        <f t="shared" si="94"/>
        <v>technology</v>
      </c>
      <c r="V970" t="str">
        <f t="shared" si="95"/>
        <v>wearables</v>
      </c>
    </row>
    <row r="971" spans="1:22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5">
        <f t="shared" si="90"/>
        <v>42742.30332175926</v>
      </c>
      <c r="L971" s="15">
        <f t="shared" si="91"/>
        <v>42775.30332175926</v>
      </c>
      <c r="M971" s="13" t="str">
        <f t="shared" si="92"/>
        <v>Jan</v>
      </c>
      <c r="N971" s="11">
        <f t="shared" si="93"/>
        <v>2017</v>
      </c>
      <c r="O971" t="b">
        <v>0</v>
      </c>
      <c r="P971">
        <v>11</v>
      </c>
      <c r="Q971" t="b">
        <v>0</v>
      </c>
      <c r="R971" t="s">
        <v>8273</v>
      </c>
      <c r="S971" s="7">
        <f>E971/D971</f>
        <v>0.46666666666666667</v>
      </c>
      <c r="T971" s="8">
        <f>E971/P971</f>
        <v>1272.7272727272727</v>
      </c>
      <c r="U971" t="str">
        <f t="shared" si="94"/>
        <v>technology</v>
      </c>
      <c r="V971" t="str">
        <f t="shared" si="95"/>
        <v>wearables</v>
      </c>
    </row>
    <row r="972" spans="1:22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5">
        <f t="shared" si="90"/>
        <v>42721.220520833333</v>
      </c>
      <c r="L972" s="15">
        <f t="shared" si="91"/>
        <v>42758.207638888889</v>
      </c>
      <c r="M972" s="13" t="str">
        <f t="shared" si="92"/>
        <v>Dec</v>
      </c>
      <c r="N972" s="11">
        <f t="shared" si="93"/>
        <v>2016</v>
      </c>
      <c r="O972" t="b">
        <v>0</v>
      </c>
      <c r="P972">
        <v>14</v>
      </c>
      <c r="Q972" t="b">
        <v>0</v>
      </c>
      <c r="R972" t="s">
        <v>8273</v>
      </c>
      <c r="S972" s="7">
        <f>E972/D972</f>
        <v>0.4592</v>
      </c>
      <c r="T972" s="8">
        <f>E972/P972</f>
        <v>164</v>
      </c>
      <c r="U972" t="str">
        <f t="shared" si="94"/>
        <v>technology</v>
      </c>
      <c r="V972" t="str">
        <f t="shared" si="95"/>
        <v>wearables</v>
      </c>
    </row>
    <row r="973" spans="1:22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5">
        <f t="shared" si="90"/>
        <v>42111.709027777775</v>
      </c>
      <c r="L973" s="15">
        <f t="shared" si="91"/>
        <v>42156.709027777775</v>
      </c>
      <c r="M973" s="13" t="str">
        <f t="shared" si="92"/>
        <v>Apr</v>
      </c>
      <c r="N973" s="11">
        <f t="shared" si="93"/>
        <v>2015</v>
      </c>
      <c r="O973" t="b">
        <v>0</v>
      </c>
      <c r="P973">
        <v>5</v>
      </c>
      <c r="Q973" t="b">
        <v>0</v>
      </c>
      <c r="R973" t="s">
        <v>8273</v>
      </c>
      <c r="S973" s="7">
        <f>E973/D973</f>
        <v>2.2599999999999999E-3</v>
      </c>
      <c r="T973" s="8">
        <f>E973/P973</f>
        <v>45.2</v>
      </c>
      <c r="U973" t="str">
        <f t="shared" si="94"/>
        <v>technology</v>
      </c>
      <c r="V973" t="str">
        <f t="shared" si="95"/>
        <v>wearables</v>
      </c>
    </row>
    <row r="974" spans="1:22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5">
        <f t="shared" si="90"/>
        <v>41856.865717592591</v>
      </c>
      <c r="L974" s="15">
        <f t="shared" si="91"/>
        <v>41886.290972222225</v>
      </c>
      <c r="M974" s="13" t="str">
        <f t="shared" si="92"/>
        <v>Aug</v>
      </c>
      <c r="N974" s="11">
        <f t="shared" si="93"/>
        <v>2014</v>
      </c>
      <c r="O974" t="b">
        <v>0</v>
      </c>
      <c r="P974">
        <v>45</v>
      </c>
      <c r="Q974" t="b">
        <v>0</v>
      </c>
      <c r="R974" t="s">
        <v>8273</v>
      </c>
      <c r="S974" s="7">
        <f>E974/D974</f>
        <v>0.34625</v>
      </c>
      <c r="T974" s="8">
        <f>E974/P974</f>
        <v>153.88888888888889</v>
      </c>
      <c r="U974" t="str">
        <f t="shared" si="94"/>
        <v>technology</v>
      </c>
      <c r="V974" t="str">
        <f t="shared" si="95"/>
        <v>wearables</v>
      </c>
    </row>
    <row r="975" spans="1:22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5">
        <f t="shared" si="90"/>
        <v>42257.014965277776</v>
      </c>
      <c r="L975" s="15">
        <f t="shared" si="91"/>
        <v>42317.056631944448</v>
      </c>
      <c r="M975" s="13" t="str">
        <f t="shared" si="92"/>
        <v>Sep</v>
      </c>
      <c r="N975" s="11">
        <f t="shared" si="93"/>
        <v>2015</v>
      </c>
      <c r="O975" t="b">
        <v>0</v>
      </c>
      <c r="P975">
        <v>8</v>
      </c>
      <c r="Q975" t="b">
        <v>0</v>
      </c>
      <c r="R975" t="s">
        <v>8273</v>
      </c>
      <c r="S975" s="7">
        <f>E975/D975</f>
        <v>2.0549999999999999E-2</v>
      </c>
      <c r="T975" s="8">
        <f>E975/P975</f>
        <v>51.375</v>
      </c>
      <c r="U975" t="str">
        <f t="shared" si="94"/>
        <v>technology</v>
      </c>
      <c r="V975" t="str">
        <f t="shared" si="95"/>
        <v>wearables</v>
      </c>
    </row>
    <row r="976" spans="1:22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5">
        <f t="shared" si="90"/>
        <v>42424.749490740738</v>
      </c>
      <c r="L976" s="15">
        <f t="shared" si="91"/>
        <v>42454.707824074074</v>
      </c>
      <c r="M976" s="13" t="str">
        <f t="shared" si="92"/>
        <v>Feb</v>
      </c>
      <c r="N976" s="11">
        <f t="shared" si="93"/>
        <v>2016</v>
      </c>
      <c r="O976" t="b">
        <v>0</v>
      </c>
      <c r="P976">
        <v>3</v>
      </c>
      <c r="Q976" t="b">
        <v>0</v>
      </c>
      <c r="R976" t="s">
        <v>8273</v>
      </c>
      <c r="S976" s="7">
        <f>E976/D976</f>
        <v>5.5999999999999999E-3</v>
      </c>
      <c r="T976" s="8">
        <f>E976/P976</f>
        <v>93.333333333333329</v>
      </c>
      <c r="U976" t="str">
        <f t="shared" si="94"/>
        <v>technology</v>
      </c>
      <c r="V976" t="str">
        <f t="shared" si="95"/>
        <v>wearables</v>
      </c>
    </row>
    <row r="977" spans="1:22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5">
        <f t="shared" si="90"/>
        <v>42489.696585648147</v>
      </c>
      <c r="L977" s="15">
        <f t="shared" si="91"/>
        <v>42549.696585648147</v>
      </c>
      <c r="M977" s="13" t="str">
        <f t="shared" si="92"/>
        <v>Apr</v>
      </c>
      <c r="N977" s="11">
        <f t="shared" si="93"/>
        <v>2016</v>
      </c>
      <c r="O977" t="b">
        <v>0</v>
      </c>
      <c r="P977">
        <v>24</v>
      </c>
      <c r="Q977" t="b">
        <v>0</v>
      </c>
      <c r="R977" t="s">
        <v>8273</v>
      </c>
      <c r="S977" s="7">
        <f>E977/D977</f>
        <v>2.6069999999999999E-2</v>
      </c>
      <c r="T977" s="8">
        <f>E977/P977</f>
        <v>108.625</v>
      </c>
      <c r="U977" t="str">
        <f t="shared" si="94"/>
        <v>technology</v>
      </c>
      <c r="V977" t="str">
        <f t="shared" si="95"/>
        <v>wearables</v>
      </c>
    </row>
    <row r="978" spans="1:22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5">
        <f t="shared" si="90"/>
        <v>42185.058993055558</v>
      </c>
      <c r="L978" s="15">
        <f t="shared" si="91"/>
        <v>42230.058993055558</v>
      </c>
      <c r="M978" s="13" t="str">
        <f t="shared" si="92"/>
        <v>Jun</v>
      </c>
      <c r="N978" s="11">
        <f t="shared" si="93"/>
        <v>2015</v>
      </c>
      <c r="O978" t="b">
        <v>0</v>
      </c>
      <c r="P978">
        <v>18</v>
      </c>
      <c r="Q978" t="b">
        <v>0</v>
      </c>
      <c r="R978" t="s">
        <v>8273</v>
      </c>
      <c r="S978" s="7">
        <f>E978/D978</f>
        <v>1.9259999999999999E-2</v>
      </c>
      <c r="T978" s="8">
        <f>E978/P978</f>
        <v>160.5</v>
      </c>
      <c r="U978" t="str">
        <f t="shared" si="94"/>
        <v>technology</v>
      </c>
      <c r="V978" t="str">
        <f t="shared" si="95"/>
        <v>wearables</v>
      </c>
    </row>
    <row r="979" spans="1:22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5">
        <f t="shared" si="90"/>
        <v>42391.942094907412</v>
      </c>
      <c r="L979" s="15">
        <f t="shared" si="91"/>
        <v>42421.942094907412</v>
      </c>
      <c r="M979" s="13" t="str">
        <f t="shared" si="92"/>
        <v>Jan</v>
      </c>
      <c r="N979" s="11">
        <f t="shared" si="93"/>
        <v>2016</v>
      </c>
      <c r="O979" t="b">
        <v>0</v>
      </c>
      <c r="P979">
        <v>12</v>
      </c>
      <c r="Q979" t="b">
        <v>0</v>
      </c>
      <c r="R979" t="s">
        <v>8273</v>
      </c>
      <c r="S979" s="7">
        <f>E979/D979</f>
        <v>0.33666666666666667</v>
      </c>
      <c r="T979" s="8">
        <f>E979/P979</f>
        <v>75.75</v>
      </c>
      <c r="U979" t="str">
        <f t="shared" si="94"/>
        <v>technology</v>
      </c>
      <c r="V979" t="str">
        <f t="shared" si="95"/>
        <v>wearables</v>
      </c>
    </row>
    <row r="980" spans="1:22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5">
        <f t="shared" si="90"/>
        <v>42395.309039351851</v>
      </c>
      <c r="L980" s="15">
        <f t="shared" si="91"/>
        <v>42425.309039351851</v>
      </c>
      <c r="M980" s="13" t="str">
        <f t="shared" si="92"/>
        <v>Jan</v>
      </c>
      <c r="N980" s="11">
        <f t="shared" si="93"/>
        <v>2016</v>
      </c>
      <c r="O980" t="b">
        <v>0</v>
      </c>
      <c r="P980">
        <v>123</v>
      </c>
      <c r="Q980" t="b">
        <v>0</v>
      </c>
      <c r="R980" t="s">
        <v>8273</v>
      </c>
      <c r="S980" s="7">
        <f>E980/D980</f>
        <v>0.5626326718299024</v>
      </c>
      <c r="T980" s="8">
        <f>E980/P980</f>
        <v>790.83739837398377</v>
      </c>
      <c r="U980" t="str">
        <f t="shared" si="94"/>
        <v>technology</v>
      </c>
      <c r="V980" t="str">
        <f t="shared" si="95"/>
        <v>wearables</v>
      </c>
    </row>
    <row r="981" spans="1:22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5">
        <f t="shared" si="90"/>
        <v>42506.416990740734</v>
      </c>
      <c r="L981" s="15">
        <f t="shared" si="91"/>
        <v>42541.790972222225</v>
      </c>
      <c r="M981" s="13" t="str">
        <f t="shared" si="92"/>
        <v>May</v>
      </c>
      <c r="N981" s="11">
        <f t="shared" si="93"/>
        <v>2016</v>
      </c>
      <c r="O981" t="b">
        <v>0</v>
      </c>
      <c r="P981">
        <v>96</v>
      </c>
      <c r="Q981" t="b">
        <v>0</v>
      </c>
      <c r="R981" t="s">
        <v>8273</v>
      </c>
      <c r="S981" s="7">
        <f>E981/D981</f>
        <v>0.82817600000000002</v>
      </c>
      <c r="T981" s="8">
        <f>E981/P981</f>
        <v>301.93916666666667</v>
      </c>
      <c r="U981" t="str">
        <f t="shared" si="94"/>
        <v>technology</v>
      </c>
      <c r="V981" t="str">
        <f t="shared" si="95"/>
        <v>wearables</v>
      </c>
    </row>
    <row r="982" spans="1:22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5">
        <f t="shared" si="90"/>
        <v>41928.904189814813</v>
      </c>
      <c r="L982" s="15">
        <f t="shared" si="91"/>
        <v>41973.945856481485</v>
      </c>
      <c r="M982" s="13" t="str">
        <f t="shared" si="92"/>
        <v>Oct</v>
      </c>
      <c r="N982" s="11">
        <f t="shared" si="93"/>
        <v>2014</v>
      </c>
      <c r="O982" t="b">
        <v>0</v>
      </c>
      <c r="P982">
        <v>31</v>
      </c>
      <c r="Q982" t="b">
        <v>0</v>
      </c>
      <c r="R982" t="s">
        <v>8273</v>
      </c>
      <c r="S982" s="7">
        <f>E982/D982</f>
        <v>0.14860000000000001</v>
      </c>
      <c r="T982" s="8">
        <f>E982/P982</f>
        <v>47.935483870967744</v>
      </c>
      <c r="U982" t="str">
        <f t="shared" si="94"/>
        <v>technology</v>
      </c>
      <c r="V982" t="str">
        <f t="shared" si="95"/>
        <v>wearables</v>
      </c>
    </row>
    <row r="983" spans="1:22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5">
        <f t="shared" si="90"/>
        <v>41830.947013888886</v>
      </c>
      <c r="L983" s="15">
        <f t="shared" si="91"/>
        <v>41860.947013888886</v>
      </c>
      <c r="M983" s="13" t="str">
        <f t="shared" si="92"/>
        <v>Jul</v>
      </c>
      <c r="N983" s="11">
        <f t="shared" si="93"/>
        <v>2014</v>
      </c>
      <c r="O983" t="b">
        <v>0</v>
      </c>
      <c r="P983">
        <v>4</v>
      </c>
      <c r="Q983" t="b">
        <v>0</v>
      </c>
      <c r="R983" t="s">
        <v>8273</v>
      </c>
      <c r="S983" s="7">
        <f>E983/D983</f>
        <v>1.2375123751237513E-4</v>
      </c>
      <c r="T983" s="8">
        <f>E983/P983</f>
        <v>2.75</v>
      </c>
      <c r="U983" t="str">
        <f t="shared" si="94"/>
        <v>technology</v>
      </c>
      <c r="V983" t="str">
        <f t="shared" si="95"/>
        <v>wearables</v>
      </c>
    </row>
    <row r="984" spans="1:22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5">
        <f t="shared" si="90"/>
        <v>42615.753310185188</v>
      </c>
      <c r="L984" s="15">
        <f t="shared" si="91"/>
        <v>42645.753310185188</v>
      </c>
      <c r="M984" s="13" t="str">
        <f t="shared" si="92"/>
        <v>Sep</v>
      </c>
      <c r="N984" s="11">
        <f t="shared" si="93"/>
        <v>2016</v>
      </c>
      <c r="O984" t="b">
        <v>0</v>
      </c>
      <c r="P984">
        <v>3</v>
      </c>
      <c r="Q984" t="b">
        <v>0</v>
      </c>
      <c r="R984" t="s">
        <v>8273</v>
      </c>
      <c r="S984" s="7">
        <f>E984/D984</f>
        <v>1.7142857142857143E-4</v>
      </c>
      <c r="T984" s="8">
        <f>E984/P984</f>
        <v>1</v>
      </c>
      <c r="U984" t="str">
        <f t="shared" si="94"/>
        <v>technology</v>
      </c>
      <c r="V984" t="str">
        <f t="shared" si="95"/>
        <v>wearables</v>
      </c>
    </row>
    <row r="985" spans="1:22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5">
        <f t="shared" si="90"/>
        <v>42574.667650462965</v>
      </c>
      <c r="L985" s="15">
        <f t="shared" si="91"/>
        <v>42605.870833333334</v>
      </c>
      <c r="M985" s="13" t="str">
        <f t="shared" si="92"/>
        <v>Jul</v>
      </c>
      <c r="N985" s="11">
        <f t="shared" si="93"/>
        <v>2016</v>
      </c>
      <c r="O985" t="b">
        <v>0</v>
      </c>
      <c r="P985">
        <v>179</v>
      </c>
      <c r="Q985" t="b">
        <v>0</v>
      </c>
      <c r="R985" t="s">
        <v>8273</v>
      </c>
      <c r="S985" s="7">
        <f>E985/D985</f>
        <v>0.2950613611721471</v>
      </c>
      <c r="T985" s="8">
        <f>E985/P985</f>
        <v>171.79329608938548</v>
      </c>
      <c r="U985" t="str">
        <f t="shared" si="94"/>
        <v>technology</v>
      </c>
      <c r="V985" t="str">
        <f t="shared" si="95"/>
        <v>wearables</v>
      </c>
    </row>
    <row r="986" spans="1:22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5">
        <f t="shared" si="90"/>
        <v>42061.11583333333</v>
      </c>
      <c r="L986" s="15">
        <f t="shared" si="91"/>
        <v>42091.074166666673</v>
      </c>
      <c r="M986" s="13" t="str">
        <f t="shared" si="92"/>
        <v>Feb</v>
      </c>
      <c r="N986" s="11">
        <f t="shared" si="93"/>
        <v>2015</v>
      </c>
      <c r="O986" t="b">
        <v>0</v>
      </c>
      <c r="P986">
        <v>3</v>
      </c>
      <c r="Q986" t="b">
        <v>0</v>
      </c>
      <c r="R986" t="s">
        <v>8273</v>
      </c>
      <c r="S986" s="7">
        <f>E986/D986</f>
        <v>1.06E-2</v>
      </c>
      <c r="T986" s="8">
        <f>E986/P986</f>
        <v>35.333333333333336</v>
      </c>
      <c r="U986" t="str">
        <f t="shared" si="94"/>
        <v>technology</v>
      </c>
      <c r="V986" t="str">
        <f t="shared" si="95"/>
        <v>wearables</v>
      </c>
    </row>
    <row r="987" spans="1:22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5">
        <f t="shared" si="90"/>
        <v>42339.967708333337</v>
      </c>
      <c r="L987" s="15">
        <f t="shared" si="91"/>
        <v>42369.958333333328</v>
      </c>
      <c r="M987" s="13" t="str">
        <f t="shared" si="92"/>
        <v>Dec</v>
      </c>
      <c r="N987" s="11">
        <f t="shared" si="93"/>
        <v>2015</v>
      </c>
      <c r="O987" t="b">
        <v>0</v>
      </c>
      <c r="P987">
        <v>23</v>
      </c>
      <c r="Q987" t="b">
        <v>0</v>
      </c>
      <c r="R987" t="s">
        <v>8273</v>
      </c>
      <c r="S987" s="7">
        <f>E987/D987</f>
        <v>6.2933333333333327E-2</v>
      </c>
      <c r="T987" s="8">
        <f>E987/P987</f>
        <v>82.086956521739125</v>
      </c>
      <c r="U987" t="str">
        <f t="shared" si="94"/>
        <v>technology</v>
      </c>
      <c r="V987" t="str">
        <f t="shared" si="95"/>
        <v>wearables</v>
      </c>
    </row>
    <row r="988" spans="1:22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5">
        <f t="shared" si="90"/>
        <v>42324.767361111109</v>
      </c>
      <c r="L988" s="15">
        <f t="shared" si="91"/>
        <v>42379</v>
      </c>
      <c r="M988" s="13" t="str">
        <f t="shared" si="92"/>
        <v>Nov</v>
      </c>
      <c r="N988" s="11">
        <f t="shared" si="93"/>
        <v>2015</v>
      </c>
      <c r="O988" t="b">
        <v>0</v>
      </c>
      <c r="P988">
        <v>23</v>
      </c>
      <c r="Q988" t="b">
        <v>0</v>
      </c>
      <c r="R988" t="s">
        <v>8273</v>
      </c>
      <c r="S988" s="7">
        <f>E988/D988</f>
        <v>0.1275</v>
      </c>
      <c r="T988" s="8">
        <f>E988/P988</f>
        <v>110.8695652173913</v>
      </c>
      <c r="U988" t="str">
        <f t="shared" si="94"/>
        <v>technology</v>
      </c>
      <c r="V988" t="str">
        <f t="shared" si="95"/>
        <v>wearables</v>
      </c>
    </row>
    <row r="989" spans="1:22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5">
        <f t="shared" si="90"/>
        <v>41773.294560185182</v>
      </c>
      <c r="L989" s="15">
        <f t="shared" si="91"/>
        <v>41813.294560185182</v>
      </c>
      <c r="M989" s="13" t="str">
        <f t="shared" si="92"/>
        <v>May</v>
      </c>
      <c r="N989" s="11">
        <f t="shared" si="93"/>
        <v>2014</v>
      </c>
      <c r="O989" t="b">
        <v>0</v>
      </c>
      <c r="P989">
        <v>41</v>
      </c>
      <c r="Q989" t="b">
        <v>0</v>
      </c>
      <c r="R989" t="s">
        <v>8273</v>
      </c>
      <c r="S989" s="7">
        <f>E989/D989</f>
        <v>0.13220000000000001</v>
      </c>
      <c r="T989" s="8">
        <f>E989/P989</f>
        <v>161.21951219512195</v>
      </c>
      <c r="U989" t="str">
        <f t="shared" si="94"/>
        <v>technology</v>
      </c>
      <c r="V989" t="str">
        <f t="shared" si="95"/>
        <v>wearables</v>
      </c>
    </row>
    <row r="990" spans="1:22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5">
        <f t="shared" si="90"/>
        <v>42614.356770833328</v>
      </c>
      <c r="L990" s="15">
        <f t="shared" si="91"/>
        <v>42644.356770833328</v>
      </c>
      <c r="M990" s="13" t="str">
        <f t="shared" si="92"/>
        <v>Sep</v>
      </c>
      <c r="N990" s="11">
        <f t="shared" si="93"/>
        <v>2016</v>
      </c>
      <c r="O990" t="b">
        <v>0</v>
      </c>
      <c r="P990">
        <v>0</v>
      </c>
      <c r="Q990" t="b">
        <v>0</v>
      </c>
      <c r="R990" t="s">
        <v>8273</v>
      </c>
      <c r="S990" s="7">
        <f>E990/D990</f>
        <v>0</v>
      </c>
      <c r="T990" s="8" t="e">
        <f>E990/P990</f>
        <v>#DIV/0!</v>
      </c>
      <c r="U990" t="str">
        <f t="shared" si="94"/>
        <v>technology</v>
      </c>
      <c r="V990" t="str">
        <f t="shared" si="95"/>
        <v>wearables</v>
      </c>
    </row>
    <row r="991" spans="1:22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5">
        <f t="shared" si="90"/>
        <v>42611.933969907404</v>
      </c>
      <c r="L991" s="15">
        <f t="shared" si="91"/>
        <v>42641.933969907404</v>
      </c>
      <c r="M991" s="13" t="str">
        <f t="shared" si="92"/>
        <v>Aug</v>
      </c>
      <c r="N991" s="11">
        <f t="shared" si="93"/>
        <v>2016</v>
      </c>
      <c r="O991" t="b">
        <v>0</v>
      </c>
      <c r="P991">
        <v>32</v>
      </c>
      <c r="Q991" t="b">
        <v>0</v>
      </c>
      <c r="R991" t="s">
        <v>8273</v>
      </c>
      <c r="S991" s="7">
        <f>E991/D991</f>
        <v>0.16769999999999999</v>
      </c>
      <c r="T991" s="8">
        <f>E991/P991</f>
        <v>52.40625</v>
      </c>
      <c r="U991" t="str">
        <f t="shared" si="94"/>
        <v>technology</v>
      </c>
      <c r="V991" t="str">
        <f t="shared" si="95"/>
        <v>wearables</v>
      </c>
    </row>
    <row r="992" spans="1:22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5">
        <f t="shared" si="90"/>
        <v>41855.784305555557</v>
      </c>
      <c r="L992" s="15">
        <f t="shared" si="91"/>
        <v>41885.784305555557</v>
      </c>
      <c r="M992" s="13" t="str">
        <f t="shared" si="92"/>
        <v>Aug</v>
      </c>
      <c r="N992" s="11">
        <f t="shared" si="93"/>
        <v>2014</v>
      </c>
      <c r="O992" t="b">
        <v>0</v>
      </c>
      <c r="P992">
        <v>2</v>
      </c>
      <c r="Q992" t="b">
        <v>0</v>
      </c>
      <c r="R992" t="s">
        <v>8273</v>
      </c>
      <c r="S992" s="7">
        <f>E992/D992</f>
        <v>1.0399999999999999E-3</v>
      </c>
      <c r="T992" s="8">
        <f>E992/P992</f>
        <v>13</v>
      </c>
      <c r="U992" t="str">
        <f t="shared" si="94"/>
        <v>technology</v>
      </c>
      <c r="V992" t="str">
        <f t="shared" si="95"/>
        <v>wearables</v>
      </c>
    </row>
    <row r="993" spans="1:22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5">
        <f t="shared" si="90"/>
        <v>42538.75680555556</v>
      </c>
      <c r="L993" s="15">
        <f t="shared" si="91"/>
        <v>42563.785416666666</v>
      </c>
      <c r="M993" s="13" t="str">
        <f t="shared" si="92"/>
        <v>Jun</v>
      </c>
      <c r="N993" s="11">
        <f t="shared" si="93"/>
        <v>2016</v>
      </c>
      <c r="O993" t="b">
        <v>0</v>
      </c>
      <c r="P993">
        <v>7</v>
      </c>
      <c r="Q993" t="b">
        <v>0</v>
      </c>
      <c r="R993" t="s">
        <v>8273</v>
      </c>
      <c r="S993" s="7">
        <f>E993/D993</f>
        <v>4.24E-2</v>
      </c>
      <c r="T993" s="8">
        <f>E993/P993</f>
        <v>30.285714285714285</v>
      </c>
      <c r="U993" t="str">
        <f t="shared" si="94"/>
        <v>technology</v>
      </c>
      <c r="V993" t="str">
        <f t="shared" si="95"/>
        <v>wearables</v>
      </c>
    </row>
    <row r="994" spans="1:22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5">
        <f t="shared" si="90"/>
        <v>42437.924988425926</v>
      </c>
      <c r="L994" s="15">
        <f t="shared" si="91"/>
        <v>42497.883321759262</v>
      </c>
      <c r="M994" s="13" t="str">
        <f t="shared" si="92"/>
        <v>Mar</v>
      </c>
      <c r="N994" s="11">
        <f t="shared" si="93"/>
        <v>2016</v>
      </c>
      <c r="O994" t="b">
        <v>0</v>
      </c>
      <c r="P994">
        <v>4</v>
      </c>
      <c r="Q994" t="b">
        <v>0</v>
      </c>
      <c r="R994" t="s">
        <v>8273</v>
      </c>
      <c r="S994" s="7">
        <f>E994/D994</f>
        <v>4.6699999999999997E-3</v>
      </c>
      <c r="T994" s="8">
        <f>E994/P994</f>
        <v>116.75</v>
      </c>
      <c r="U994" t="str">
        <f t="shared" si="94"/>
        <v>technology</v>
      </c>
      <c r="V994" t="str">
        <f t="shared" si="95"/>
        <v>wearables</v>
      </c>
    </row>
    <row r="995" spans="1:22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5">
        <f t="shared" si="90"/>
        <v>42652.964907407411</v>
      </c>
      <c r="L995" s="15">
        <f t="shared" si="91"/>
        <v>42686.208333333328</v>
      </c>
      <c r="M995" s="13" t="str">
        <f t="shared" si="92"/>
        <v>Oct</v>
      </c>
      <c r="N995" s="11">
        <f t="shared" si="93"/>
        <v>2016</v>
      </c>
      <c r="O995" t="b">
        <v>0</v>
      </c>
      <c r="P995">
        <v>196</v>
      </c>
      <c r="Q995" t="b">
        <v>0</v>
      </c>
      <c r="R995" t="s">
        <v>8273</v>
      </c>
      <c r="S995" s="7">
        <f>E995/D995</f>
        <v>0.25087142857142858</v>
      </c>
      <c r="T995" s="8">
        <f>E995/P995</f>
        <v>89.59693877551021</v>
      </c>
      <c r="U995" t="str">
        <f t="shared" si="94"/>
        <v>technology</v>
      </c>
      <c r="V995" t="str">
        <f t="shared" si="95"/>
        <v>wearables</v>
      </c>
    </row>
    <row r="996" spans="1:22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5">
        <f t="shared" si="90"/>
        <v>41921.263078703705</v>
      </c>
      <c r="L996" s="15">
        <f t="shared" si="91"/>
        <v>41973.957638888889</v>
      </c>
      <c r="M996" s="13" t="str">
        <f t="shared" si="92"/>
        <v>Oct</v>
      </c>
      <c r="N996" s="11">
        <f t="shared" si="93"/>
        <v>2014</v>
      </c>
      <c r="O996" t="b">
        <v>0</v>
      </c>
      <c r="P996">
        <v>11</v>
      </c>
      <c r="Q996" t="b">
        <v>0</v>
      </c>
      <c r="R996" t="s">
        <v>8273</v>
      </c>
      <c r="S996" s="7">
        <f>E996/D996</f>
        <v>2.3345000000000001E-2</v>
      </c>
      <c r="T996" s="8">
        <f>E996/P996</f>
        <v>424.45454545454544</v>
      </c>
      <c r="U996" t="str">
        <f t="shared" si="94"/>
        <v>technology</v>
      </c>
      <c r="V996" t="str">
        <f t="shared" si="95"/>
        <v>wearables</v>
      </c>
    </row>
    <row r="997" spans="1:22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5">
        <f t="shared" si="90"/>
        <v>41947.940740740742</v>
      </c>
      <c r="L997" s="15">
        <f t="shared" si="91"/>
        <v>41972.666666666672</v>
      </c>
      <c r="M997" s="13" t="str">
        <f t="shared" si="92"/>
        <v>Nov</v>
      </c>
      <c r="N997" s="11">
        <f t="shared" si="93"/>
        <v>2014</v>
      </c>
      <c r="O997" t="b">
        <v>0</v>
      </c>
      <c r="P997">
        <v>9</v>
      </c>
      <c r="Q997" t="b">
        <v>0</v>
      </c>
      <c r="R997" t="s">
        <v>8273</v>
      </c>
      <c r="S997" s="7">
        <f>E997/D997</f>
        <v>7.2599999999999998E-2</v>
      </c>
      <c r="T997" s="8">
        <f>E997/P997</f>
        <v>80.666666666666671</v>
      </c>
      <c r="U997" t="str">
        <f t="shared" si="94"/>
        <v>technology</v>
      </c>
      <c r="V997" t="str">
        <f t="shared" si="95"/>
        <v>wearables</v>
      </c>
    </row>
    <row r="998" spans="1:22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5">
        <f t="shared" si="90"/>
        <v>41817.866435185184</v>
      </c>
      <c r="L998" s="15">
        <f t="shared" si="91"/>
        <v>41847.643750000003</v>
      </c>
      <c r="M998" s="13" t="str">
        <f t="shared" si="92"/>
        <v>Jun</v>
      </c>
      <c r="N998" s="11">
        <f t="shared" si="93"/>
        <v>2014</v>
      </c>
      <c r="O998" t="b">
        <v>0</v>
      </c>
      <c r="P998">
        <v>5</v>
      </c>
      <c r="Q998" t="b">
        <v>0</v>
      </c>
      <c r="R998" t="s">
        <v>8273</v>
      </c>
      <c r="S998" s="7">
        <f>E998/D998</f>
        <v>1.6250000000000001E-2</v>
      </c>
      <c r="T998" s="8">
        <f>E998/P998</f>
        <v>13</v>
      </c>
      <c r="U998" t="str">
        <f t="shared" si="94"/>
        <v>technology</v>
      </c>
      <c r="V998" t="str">
        <f t="shared" si="95"/>
        <v>wearables</v>
      </c>
    </row>
    <row r="999" spans="1:22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5">
        <f t="shared" si="90"/>
        <v>41941.10297453704</v>
      </c>
      <c r="L999" s="15">
        <f t="shared" si="91"/>
        <v>41971.144641203704</v>
      </c>
      <c r="M999" s="13" t="str">
        <f t="shared" si="92"/>
        <v>Oct</v>
      </c>
      <c r="N999" s="11">
        <f t="shared" si="93"/>
        <v>2014</v>
      </c>
      <c r="O999" t="b">
        <v>0</v>
      </c>
      <c r="P999">
        <v>8</v>
      </c>
      <c r="Q999" t="b">
        <v>0</v>
      </c>
      <c r="R999" t="s">
        <v>8273</v>
      </c>
      <c r="S999" s="7">
        <f>E999/D999</f>
        <v>1.2999999999999999E-2</v>
      </c>
      <c r="T999" s="8">
        <f>E999/P999</f>
        <v>8.125</v>
      </c>
      <c r="U999" t="str">
        <f t="shared" si="94"/>
        <v>technology</v>
      </c>
      <c r="V999" t="str">
        <f t="shared" si="95"/>
        <v>wearables</v>
      </c>
    </row>
    <row r="1000" spans="1:22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5">
        <f t="shared" si="90"/>
        <v>42282.168993055559</v>
      </c>
      <c r="L1000" s="15">
        <f t="shared" si="91"/>
        <v>42327.210659722223</v>
      </c>
      <c r="M1000" s="13" t="str">
        <f t="shared" si="92"/>
        <v>Oct</v>
      </c>
      <c r="N1000" s="11">
        <f t="shared" si="93"/>
        <v>2015</v>
      </c>
      <c r="O1000" t="b">
        <v>0</v>
      </c>
      <c r="P1000">
        <v>229</v>
      </c>
      <c r="Q1000" t="b">
        <v>0</v>
      </c>
      <c r="R1000" t="s">
        <v>8273</v>
      </c>
      <c r="S1000" s="7">
        <f>E1000/D1000</f>
        <v>0.58558333333333334</v>
      </c>
      <c r="T1000" s="8">
        <f>E1000/P1000</f>
        <v>153.42794759825327</v>
      </c>
      <c r="U1000" t="str">
        <f t="shared" si="94"/>
        <v>technology</v>
      </c>
      <c r="V1000" t="str">
        <f t="shared" si="95"/>
        <v>wearables</v>
      </c>
    </row>
    <row r="1001" spans="1:22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5">
        <f t="shared" si="90"/>
        <v>41926.29965277778</v>
      </c>
      <c r="L1001" s="15">
        <f t="shared" si="91"/>
        <v>41956.334722222222</v>
      </c>
      <c r="M1001" s="13" t="str">
        <f t="shared" si="92"/>
        <v>Oct</v>
      </c>
      <c r="N1001" s="11">
        <f t="shared" si="93"/>
        <v>2014</v>
      </c>
      <c r="O1001" t="b">
        <v>0</v>
      </c>
      <c r="P1001">
        <v>40</v>
      </c>
      <c r="Q1001" t="b">
        <v>0</v>
      </c>
      <c r="R1001" t="s">
        <v>8273</v>
      </c>
      <c r="S1001" s="7">
        <f>E1001/D1001</f>
        <v>7.7886666666666673E-2</v>
      </c>
      <c r="T1001" s="8">
        <f>E1001/P1001</f>
        <v>292.07499999999999</v>
      </c>
      <c r="U1001" t="str">
        <f t="shared" si="94"/>
        <v>technology</v>
      </c>
      <c r="V1001" t="str">
        <f t="shared" si="95"/>
        <v>wearables</v>
      </c>
    </row>
    <row r="1002" spans="1:22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5">
        <f t="shared" si="90"/>
        <v>42749.059722222228</v>
      </c>
      <c r="L1002" s="15">
        <f t="shared" si="91"/>
        <v>42809.018055555556</v>
      </c>
      <c r="M1002" s="13" t="str">
        <f t="shared" si="92"/>
        <v>Jan</v>
      </c>
      <c r="N1002" s="11">
        <f t="shared" si="93"/>
        <v>2017</v>
      </c>
      <c r="O1002" t="b">
        <v>0</v>
      </c>
      <c r="P1002">
        <v>6</v>
      </c>
      <c r="Q1002" t="b">
        <v>0</v>
      </c>
      <c r="R1002" t="s">
        <v>8273</v>
      </c>
      <c r="S1002" s="7">
        <f>E1002/D1002</f>
        <v>2.2157147647256063E-2</v>
      </c>
      <c r="T1002" s="8">
        <f>E1002/P1002</f>
        <v>3304</v>
      </c>
      <c r="U1002" t="str">
        <f t="shared" si="94"/>
        <v>technology</v>
      </c>
      <c r="V1002" t="str">
        <f t="shared" si="95"/>
        <v>wearables</v>
      </c>
    </row>
    <row r="1003" spans="1:22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5">
        <f t="shared" si="90"/>
        <v>42720.720057870371</v>
      </c>
      <c r="L1003" s="15">
        <f t="shared" si="91"/>
        <v>42765.720057870371</v>
      </c>
      <c r="M1003" s="13" t="str">
        <f t="shared" si="92"/>
        <v>Dec</v>
      </c>
      <c r="N1003" s="11">
        <f t="shared" si="93"/>
        <v>2016</v>
      </c>
      <c r="O1003" t="b">
        <v>0</v>
      </c>
      <c r="P1003">
        <v>4</v>
      </c>
      <c r="Q1003" t="b">
        <v>0</v>
      </c>
      <c r="R1003" t="s">
        <v>8273</v>
      </c>
      <c r="S1003" s="7">
        <f>E1003/D1003</f>
        <v>1.04</v>
      </c>
      <c r="T1003" s="8">
        <f>E1003/P1003</f>
        <v>1300</v>
      </c>
      <c r="U1003" t="str">
        <f t="shared" si="94"/>
        <v>technology</v>
      </c>
      <c r="V1003" t="str">
        <f t="shared" si="95"/>
        <v>wearables</v>
      </c>
    </row>
    <row r="1004" spans="1:22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5">
        <f t="shared" si="90"/>
        <v>42325.684189814812</v>
      </c>
      <c r="L1004" s="15">
        <f t="shared" si="91"/>
        <v>42355.249305555553</v>
      </c>
      <c r="M1004" s="13" t="str">
        <f t="shared" si="92"/>
        <v>Nov</v>
      </c>
      <c r="N1004" s="11">
        <f t="shared" si="93"/>
        <v>2015</v>
      </c>
      <c r="O1004" t="b">
        <v>0</v>
      </c>
      <c r="P1004">
        <v>22</v>
      </c>
      <c r="Q1004" t="b">
        <v>0</v>
      </c>
      <c r="R1004" t="s">
        <v>8273</v>
      </c>
      <c r="S1004" s="7">
        <f>E1004/D1004</f>
        <v>0.29602960296029601</v>
      </c>
      <c r="T1004" s="8">
        <f>E1004/P1004</f>
        <v>134.54545454545453</v>
      </c>
      <c r="U1004" t="str">
        <f t="shared" si="94"/>
        <v>technology</v>
      </c>
      <c r="V1004" t="str">
        <f t="shared" si="95"/>
        <v>wearables</v>
      </c>
    </row>
    <row r="1005" spans="1:22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5">
        <f t="shared" si="90"/>
        <v>42780.709039351852</v>
      </c>
      <c r="L1005" s="15">
        <f t="shared" si="91"/>
        <v>42810.667372685188</v>
      </c>
      <c r="M1005" s="13" t="str">
        <f t="shared" si="92"/>
        <v>Feb</v>
      </c>
      <c r="N1005" s="11">
        <f t="shared" si="93"/>
        <v>2017</v>
      </c>
      <c r="O1005" t="b">
        <v>0</v>
      </c>
      <c r="P1005">
        <v>15</v>
      </c>
      <c r="Q1005" t="b">
        <v>0</v>
      </c>
      <c r="R1005" t="s">
        <v>8273</v>
      </c>
      <c r="S1005" s="7">
        <f>E1005/D1005</f>
        <v>0.16055</v>
      </c>
      <c r="T1005" s="8">
        <f>E1005/P1005</f>
        <v>214.06666666666666</v>
      </c>
      <c r="U1005" t="str">
        <f t="shared" si="94"/>
        <v>technology</v>
      </c>
      <c r="V1005" t="str">
        <f t="shared" si="95"/>
        <v>wearables</v>
      </c>
    </row>
    <row r="1006" spans="1:22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5">
        <f t="shared" si="90"/>
        <v>42388.708645833336</v>
      </c>
      <c r="L1006" s="15">
        <f t="shared" si="91"/>
        <v>42418.708645833336</v>
      </c>
      <c r="M1006" s="13" t="str">
        <f t="shared" si="92"/>
        <v>Jan</v>
      </c>
      <c r="N1006" s="11">
        <f t="shared" si="93"/>
        <v>2016</v>
      </c>
      <c r="O1006" t="b">
        <v>0</v>
      </c>
      <c r="P1006">
        <v>95</v>
      </c>
      <c r="Q1006" t="b">
        <v>0</v>
      </c>
      <c r="R1006" t="s">
        <v>8273</v>
      </c>
      <c r="S1006" s="7">
        <f>E1006/D1006</f>
        <v>0.82208000000000003</v>
      </c>
      <c r="T1006" s="8">
        <f>E1006/P1006</f>
        <v>216.33684210526314</v>
      </c>
      <c r="U1006" t="str">
        <f t="shared" si="94"/>
        <v>technology</v>
      </c>
      <c r="V1006" t="str">
        <f t="shared" si="95"/>
        <v>wearables</v>
      </c>
    </row>
    <row r="1007" spans="1:22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5">
        <f t="shared" si="90"/>
        <v>42276.624803240738</v>
      </c>
      <c r="L1007" s="15">
        <f t="shared" si="91"/>
        <v>42307.624803240738</v>
      </c>
      <c r="M1007" s="13" t="str">
        <f t="shared" si="92"/>
        <v>Sep</v>
      </c>
      <c r="N1007" s="11">
        <f t="shared" si="93"/>
        <v>2015</v>
      </c>
      <c r="O1007" t="b">
        <v>0</v>
      </c>
      <c r="P1007">
        <v>161</v>
      </c>
      <c r="Q1007" t="b">
        <v>0</v>
      </c>
      <c r="R1007" t="s">
        <v>8273</v>
      </c>
      <c r="S1007" s="7">
        <f>E1007/D1007</f>
        <v>0.75051000000000001</v>
      </c>
      <c r="T1007" s="8">
        <f>E1007/P1007</f>
        <v>932.31055900621118</v>
      </c>
      <c r="U1007" t="str">
        <f t="shared" si="94"/>
        <v>technology</v>
      </c>
      <c r="V1007" t="str">
        <f t="shared" si="95"/>
        <v>wearables</v>
      </c>
    </row>
    <row r="1008" spans="1:22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5">
        <f t="shared" si="90"/>
        <v>41977.040185185186</v>
      </c>
      <c r="L1008" s="15">
        <f t="shared" si="91"/>
        <v>41985.299305555556</v>
      </c>
      <c r="M1008" s="13" t="str">
        <f t="shared" si="92"/>
        <v>Dec</v>
      </c>
      <c r="N1008" s="11">
        <f t="shared" si="93"/>
        <v>2014</v>
      </c>
      <c r="O1008" t="b">
        <v>0</v>
      </c>
      <c r="P1008">
        <v>8</v>
      </c>
      <c r="Q1008" t="b">
        <v>0</v>
      </c>
      <c r="R1008" t="s">
        <v>8273</v>
      </c>
      <c r="S1008" s="7">
        <f>E1008/D1008</f>
        <v>5.8500000000000003E-2</v>
      </c>
      <c r="T1008" s="8">
        <f>E1008/P1008</f>
        <v>29.25</v>
      </c>
      <c r="U1008" t="str">
        <f t="shared" si="94"/>
        <v>technology</v>
      </c>
      <c r="V1008" t="str">
        <f t="shared" si="95"/>
        <v>wearables</v>
      </c>
    </row>
    <row r="1009" spans="1:22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5">
        <f t="shared" si="90"/>
        <v>42676.583599537036</v>
      </c>
      <c r="L1009" s="15">
        <f t="shared" si="91"/>
        <v>42718.6252662037</v>
      </c>
      <c r="M1009" s="13" t="str">
        <f t="shared" si="92"/>
        <v>Nov</v>
      </c>
      <c r="N1009" s="11">
        <f t="shared" si="93"/>
        <v>2016</v>
      </c>
      <c r="O1009" t="b">
        <v>0</v>
      </c>
      <c r="P1009">
        <v>76</v>
      </c>
      <c r="Q1009" t="b">
        <v>0</v>
      </c>
      <c r="R1009" t="s">
        <v>8273</v>
      </c>
      <c r="S1009" s="7">
        <f>E1009/D1009</f>
        <v>0.44319999999999998</v>
      </c>
      <c r="T1009" s="8">
        <f>E1009/P1009</f>
        <v>174.94736842105263</v>
      </c>
      <c r="U1009" t="str">
        <f t="shared" si="94"/>
        <v>technology</v>
      </c>
      <c r="V1009" t="str">
        <f t="shared" si="95"/>
        <v>wearables</v>
      </c>
    </row>
    <row r="1010" spans="1:22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5">
        <f t="shared" si="90"/>
        <v>42702.809201388889</v>
      </c>
      <c r="L1010" s="15">
        <f t="shared" si="91"/>
        <v>42732.809201388889</v>
      </c>
      <c r="M1010" s="13" t="str">
        <f t="shared" si="92"/>
        <v>Nov</v>
      </c>
      <c r="N1010" s="11">
        <f t="shared" si="93"/>
        <v>2016</v>
      </c>
      <c r="O1010" t="b">
        <v>0</v>
      </c>
      <c r="P1010">
        <v>1</v>
      </c>
      <c r="Q1010" t="b">
        <v>0</v>
      </c>
      <c r="R1010" t="s">
        <v>8273</v>
      </c>
      <c r="S1010" s="7">
        <f>E1010/D1010</f>
        <v>2.6737967914438501E-3</v>
      </c>
      <c r="T1010" s="8">
        <f>E1010/P1010</f>
        <v>250</v>
      </c>
      <c r="U1010" t="str">
        <f t="shared" si="94"/>
        <v>technology</v>
      </c>
      <c r="V1010" t="str">
        <f t="shared" si="95"/>
        <v>wearables</v>
      </c>
    </row>
    <row r="1011" spans="1:22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5">
        <f t="shared" si="90"/>
        <v>42510.604699074072</v>
      </c>
      <c r="L1011" s="15">
        <f t="shared" si="91"/>
        <v>42540.604699074072</v>
      </c>
      <c r="M1011" s="13" t="str">
        <f t="shared" si="92"/>
        <v>May</v>
      </c>
      <c r="N1011" s="11">
        <f t="shared" si="93"/>
        <v>2016</v>
      </c>
      <c r="O1011" t="b">
        <v>0</v>
      </c>
      <c r="P1011">
        <v>101</v>
      </c>
      <c r="Q1011" t="b">
        <v>0</v>
      </c>
      <c r="R1011" t="s">
        <v>8273</v>
      </c>
      <c r="S1011" s="7">
        <f>E1011/D1011</f>
        <v>0.1313</v>
      </c>
      <c r="T1011" s="8">
        <f>E1011/P1011</f>
        <v>65</v>
      </c>
      <c r="U1011" t="str">
        <f t="shared" si="94"/>
        <v>technology</v>
      </c>
      <c r="V1011" t="str">
        <f t="shared" si="95"/>
        <v>wearables</v>
      </c>
    </row>
    <row r="1012" spans="1:22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5">
        <f t="shared" si="90"/>
        <v>42561.829421296294</v>
      </c>
      <c r="L1012" s="15">
        <f t="shared" si="91"/>
        <v>42618.124305555553</v>
      </c>
      <c r="M1012" s="13" t="str">
        <f t="shared" si="92"/>
        <v>Jul</v>
      </c>
      <c r="N1012" s="11">
        <f t="shared" si="93"/>
        <v>2016</v>
      </c>
      <c r="O1012" t="b">
        <v>0</v>
      </c>
      <c r="P1012">
        <v>4</v>
      </c>
      <c r="Q1012" t="b">
        <v>0</v>
      </c>
      <c r="R1012" t="s">
        <v>8273</v>
      </c>
      <c r="S1012" s="7">
        <f>E1012/D1012</f>
        <v>1.9088937093275488E-3</v>
      </c>
      <c r="T1012" s="8">
        <f>E1012/P1012</f>
        <v>55</v>
      </c>
      <c r="U1012" t="str">
        <f t="shared" si="94"/>
        <v>technology</v>
      </c>
      <c r="V1012" t="str">
        <f t="shared" si="95"/>
        <v>wearables</v>
      </c>
    </row>
    <row r="1013" spans="1:22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5">
        <f t="shared" si="90"/>
        <v>41946.898090277777</v>
      </c>
      <c r="L1013" s="15">
        <f t="shared" si="91"/>
        <v>41991.898090277777</v>
      </c>
      <c r="M1013" s="13" t="str">
        <f t="shared" si="92"/>
        <v>Nov</v>
      </c>
      <c r="N1013" s="11">
        <f t="shared" si="93"/>
        <v>2014</v>
      </c>
      <c r="O1013" t="b">
        <v>0</v>
      </c>
      <c r="P1013">
        <v>1</v>
      </c>
      <c r="Q1013" t="b">
        <v>0</v>
      </c>
      <c r="R1013" t="s">
        <v>8273</v>
      </c>
      <c r="S1013" s="7">
        <f>E1013/D1013</f>
        <v>3.7499999999999999E-3</v>
      </c>
      <c r="T1013" s="8">
        <f>E1013/P1013</f>
        <v>75</v>
      </c>
      <c r="U1013" t="str">
        <f t="shared" si="94"/>
        <v>technology</v>
      </c>
      <c r="V1013" t="str">
        <f t="shared" si="95"/>
        <v>wearables</v>
      </c>
    </row>
    <row r="1014" spans="1:22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5">
        <f t="shared" si="90"/>
        <v>42714.440416666665</v>
      </c>
      <c r="L1014" s="15">
        <f t="shared" si="91"/>
        <v>42759.440416666665</v>
      </c>
      <c r="M1014" s="13" t="str">
        <f t="shared" si="92"/>
        <v>Dec</v>
      </c>
      <c r="N1014" s="11">
        <f t="shared" si="93"/>
        <v>2016</v>
      </c>
      <c r="O1014" t="b">
        <v>0</v>
      </c>
      <c r="P1014">
        <v>775</v>
      </c>
      <c r="Q1014" t="b">
        <v>0</v>
      </c>
      <c r="R1014" t="s">
        <v>8273</v>
      </c>
      <c r="S1014" s="7">
        <f>E1014/D1014</f>
        <v>215.35021</v>
      </c>
      <c r="T1014" s="8">
        <f>E1014/P1014</f>
        <v>1389.3561935483872</v>
      </c>
      <c r="U1014" t="str">
        <f t="shared" si="94"/>
        <v>technology</v>
      </c>
      <c r="V1014" t="str">
        <f t="shared" si="95"/>
        <v>wearables</v>
      </c>
    </row>
    <row r="1015" spans="1:22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5">
        <f t="shared" si="90"/>
        <v>42339.833981481483</v>
      </c>
      <c r="L1015" s="15">
        <f t="shared" si="91"/>
        <v>42367.833333333328</v>
      </c>
      <c r="M1015" s="13" t="str">
        <f t="shared" si="92"/>
        <v>Dec</v>
      </c>
      <c r="N1015" s="11">
        <f t="shared" si="93"/>
        <v>2015</v>
      </c>
      <c r="O1015" t="b">
        <v>0</v>
      </c>
      <c r="P1015">
        <v>90</v>
      </c>
      <c r="Q1015" t="b">
        <v>0</v>
      </c>
      <c r="R1015" t="s">
        <v>8273</v>
      </c>
      <c r="S1015" s="7">
        <f>E1015/D1015</f>
        <v>0.34527999999999998</v>
      </c>
      <c r="T1015" s="8">
        <f>E1015/P1015</f>
        <v>95.911111111111111</v>
      </c>
      <c r="U1015" t="str">
        <f t="shared" si="94"/>
        <v>technology</v>
      </c>
      <c r="V1015" t="str">
        <f t="shared" si="95"/>
        <v>wearables</v>
      </c>
    </row>
    <row r="1016" spans="1:22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5">
        <f t="shared" si="90"/>
        <v>41955.002488425926</v>
      </c>
      <c r="L1016" s="15">
        <f t="shared" si="91"/>
        <v>42005.002488425926</v>
      </c>
      <c r="M1016" s="13" t="str">
        <f t="shared" si="92"/>
        <v>Nov</v>
      </c>
      <c r="N1016" s="11">
        <f t="shared" si="93"/>
        <v>2014</v>
      </c>
      <c r="O1016" t="b">
        <v>0</v>
      </c>
      <c r="P1016">
        <v>16</v>
      </c>
      <c r="Q1016" t="b">
        <v>0</v>
      </c>
      <c r="R1016" t="s">
        <v>8273</v>
      </c>
      <c r="S1016" s="7">
        <f>E1016/D1016</f>
        <v>0.30599999999999999</v>
      </c>
      <c r="T1016" s="8">
        <f>E1016/P1016</f>
        <v>191.25</v>
      </c>
      <c r="U1016" t="str">
        <f t="shared" si="94"/>
        <v>technology</v>
      </c>
      <c r="V1016" t="str">
        <f t="shared" si="95"/>
        <v>wearables</v>
      </c>
    </row>
    <row r="1017" spans="1:22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5">
        <f t="shared" si="90"/>
        <v>42303.878414351857</v>
      </c>
      <c r="L1017" s="15">
        <f t="shared" si="91"/>
        <v>42333.920081018514</v>
      </c>
      <c r="M1017" s="13" t="str">
        <f t="shared" si="92"/>
        <v>Oct</v>
      </c>
      <c r="N1017" s="11">
        <f t="shared" si="93"/>
        <v>2015</v>
      </c>
      <c r="O1017" t="b">
        <v>0</v>
      </c>
      <c r="P1017">
        <v>6</v>
      </c>
      <c r="Q1017" t="b">
        <v>0</v>
      </c>
      <c r="R1017" t="s">
        <v>8273</v>
      </c>
      <c r="S1017" s="7">
        <f>E1017/D1017</f>
        <v>2.6666666666666668E-2</v>
      </c>
      <c r="T1017" s="8">
        <f>E1017/P1017</f>
        <v>40</v>
      </c>
      <c r="U1017" t="str">
        <f t="shared" si="94"/>
        <v>technology</v>
      </c>
      <c r="V1017" t="str">
        <f t="shared" si="95"/>
        <v>wearables</v>
      </c>
    </row>
    <row r="1018" spans="1:22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5">
        <f t="shared" si="90"/>
        <v>42422.107129629629</v>
      </c>
      <c r="L1018" s="15">
        <f t="shared" si="91"/>
        <v>42467.065462962957</v>
      </c>
      <c r="M1018" s="13" t="str">
        <f t="shared" si="92"/>
        <v>Feb</v>
      </c>
      <c r="N1018" s="11">
        <f t="shared" si="93"/>
        <v>2016</v>
      </c>
      <c r="O1018" t="b">
        <v>0</v>
      </c>
      <c r="P1018">
        <v>38</v>
      </c>
      <c r="Q1018" t="b">
        <v>0</v>
      </c>
      <c r="R1018" t="s">
        <v>8273</v>
      </c>
      <c r="S1018" s="7">
        <f>E1018/D1018</f>
        <v>2.8420000000000001E-2</v>
      </c>
      <c r="T1018" s="8">
        <f>E1018/P1018</f>
        <v>74.78947368421052</v>
      </c>
      <c r="U1018" t="str">
        <f t="shared" si="94"/>
        <v>technology</v>
      </c>
      <c r="V1018" t="str">
        <f t="shared" si="95"/>
        <v>wearables</v>
      </c>
    </row>
    <row r="1019" spans="1:22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5">
        <f t="shared" si="90"/>
        <v>42289.675173611111</v>
      </c>
      <c r="L1019" s="15">
        <f t="shared" si="91"/>
        <v>42329.716840277775</v>
      </c>
      <c r="M1019" s="13" t="str">
        <f t="shared" si="92"/>
        <v>Oct</v>
      </c>
      <c r="N1019" s="11">
        <f t="shared" si="93"/>
        <v>2015</v>
      </c>
      <c r="O1019" t="b">
        <v>0</v>
      </c>
      <c r="P1019">
        <v>355</v>
      </c>
      <c r="Q1019" t="b">
        <v>0</v>
      </c>
      <c r="R1019" t="s">
        <v>8273</v>
      </c>
      <c r="S1019" s="7">
        <f>E1019/D1019</f>
        <v>0.22878799999999999</v>
      </c>
      <c r="T1019" s="8">
        <f>E1019/P1019</f>
        <v>161.11830985915492</v>
      </c>
      <c r="U1019" t="str">
        <f t="shared" si="94"/>
        <v>technology</v>
      </c>
      <c r="V1019" t="str">
        <f t="shared" si="95"/>
        <v>wearables</v>
      </c>
    </row>
    <row r="1020" spans="1:22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5">
        <f t="shared" si="90"/>
        <v>42535.492280092592</v>
      </c>
      <c r="L1020" s="15">
        <f t="shared" si="91"/>
        <v>42565.492280092592</v>
      </c>
      <c r="M1020" s="13" t="str">
        <f t="shared" si="92"/>
        <v>Jun</v>
      </c>
      <c r="N1020" s="11">
        <f t="shared" si="93"/>
        <v>2016</v>
      </c>
      <c r="O1020" t="b">
        <v>0</v>
      </c>
      <c r="P1020">
        <v>7</v>
      </c>
      <c r="Q1020" t="b">
        <v>0</v>
      </c>
      <c r="R1020" t="s">
        <v>8273</v>
      </c>
      <c r="S1020" s="7">
        <f>E1020/D1020</f>
        <v>3.1050000000000001E-2</v>
      </c>
      <c r="T1020" s="8">
        <f>E1020/P1020</f>
        <v>88.714285714285708</v>
      </c>
      <c r="U1020" t="str">
        <f t="shared" si="94"/>
        <v>technology</v>
      </c>
      <c r="V1020" t="str">
        <f t="shared" si="95"/>
        <v>wearables</v>
      </c>
    </row>
    <row r="1021" spans="1:22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5">
        <f t="shared" si="90"/>
        <v>42009.973946759259</v>
      </c>
      <c r="L1021" s="15">
        <f t="shared" si="91"/>
        <v>42039.973946759259</v>
      </c>
      <c r="M1021" s="13" t="str">
        <f t="shared" si="92"/>
        <v>Jan</v>
      </c>
      <c r="N1021" s="11">
        <f t="shared" si="93"/>
        <v>2015</v>
      </c>
      <c r="O1021" t="b">
        <v>0</v>
      </c>
      <c r="P1021">
        <v>400</v>
      </c>
      <c r="Q1021" t="b">
        <v>0</v>
      </c>
      <c r="R1021" t="s">
        <v>8273</v>
      </c>
      <c r="S1021" s="7">
        <f>E1021/D1021</f>
        <v>0.47333333333333333</v>
      </c>
      <c r="T1021" s="8">
        <f>E1021/P1021</f>
        <v>53.25</v>
      </c>
      <c r="U1021" t="str">
        <f t="shared" si="94"/>
        <v>technology</v>
      </c>
      <c r="V1021" t="str">
        <f t="shared" si="95"/>
        <v>wearables</v>
      </c>
    </row>
    <row r="1022" spans="1:22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5">
        <f t="shared" si="90"/>
        <v>42127.069548611107</v>
      </c>
      <c r="L1022" s="15">
        <f t="shared" si="91"/>
        <v>42157.032638888893</v>
      </c>
      <c r="M1022" s="13" t="str">
        <f t="shared" si="92"/>
        <v>May</v>
      </c>
      <c r="N1022" s="11">
        <f t="shared" si="93"/>
        <v>2015</v>
      </c>
      <c r="O1022" t="b">
        <v>0</v>
      </c>
      <c r="P1022">
        <v>30</v>
      </c>
      <c r="Q1022" t="b">
        <v>1</v>
      </c>
      <c r="R1022" t="s">
        <v>8280</v>
      </c>
      <c r="S1022" s="7">
        <f>E1022/D1022</f>
        <v>2.0554838709677421</v>
      </c>
      <c r="T1022" s="8">
        <f>E1022/P1022</f>
        <v>106.2</v>
      </c>
      <c r="U1022" t="str">
        <f t="shared" si="94"/>
        <v>music</v>
      </c>
      <c r="V1022" t="str">
        <f t="shared" si="95"/>
        <v>electronic music</v>
      </c>
    </row>
    <row r="1023" spans="1:22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5">
        <f t="shared" si="90"/>
        <v>42271.251979166671</v>
      </c>
      <c r="L1023" s="15">
        <f t="shared" si="91"/>
        <v>42294.166666666672</v>
      </c>
      <c r="M1023" s="13" t="str">
        <f t="shared" si="92"/>
        <v>Sep</v>
      </c>
      <c r="N1023" s="11">
        <f t="shared" si="93"/>
        <v>2015</v>
      </c>
      <c r="O1023" t="b">
        <v>1</v>
      </c>
      <c r="P1023">
        <v>478</v>
      </c>
      <c r="Q1023" t="b">
        <v>1</v>
      </c>
      <c r="R1023" t="s">
        <v>8280</v>
      </c>
      <c r="S1023" s="7">
        <f>E1023/D1023</f>
        <v>3.5180366666666667</v>
      </c>
      <c r="T1023" s="8">
        <f>E1023/P1023</f>
        <v>22.079728033472804</v>
      </c>
      <c r="U1023" t="str">
        <f t="shared" si="94"/>
        <v>music</v>
      </c>
      <c r="V1023" t="str">
        <f t="shared" si="95"/>
        <v>electronic music</v>
      </c>
    </row>
    <row r="1024" spans="1:22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5">
        <f t="shared" si="90"/>
        <v>42111.646724537044</v>
      </c>
      <c r="L1024" s="15">
        <f t="shared" si="91"/>
        <v>42141.646724537044</v>
      </c>
      <c r="M1024" s="13" t="str">
        <f t="shared" si="92"/>
        <v>Apr</v>
      </c>
      <c r="N1024" s="11">
        <f t="shared" si="93"/>
        <v>2015</v>
      </c>
      <c r="O1024" t="b">
        <v>1</v>
      </c>
      <c r="P1024">
        <v>74</v>
      </c>
      <c r="Q1024" t="b">
        <v>1</v>
      </c>
      <c r="R1024" t="s">
        <v>8280</v>
      </c>
      <c r="S1024" s="7">
        <f>E1024/D1024</f>
        <v>1.149</v>
      </c>
      <c r="T1024" s="8">
        <f>E1024/P1024</f>
        <v>31.054054054054053</v>
      </c>
      <c r="U1024" t="str">
        <f t="shared" si="94"/>
        <v>music</v>
      </c>
      <c r="V1024" t="str">
        <f t="shared" si="95"/>
        <v>electronic music</v>
      </c>
    </row>
    <row r="1025" spans="1:22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5">
        <f t="shared" si="90"/>
        <v>42145.919687500005</v>
      </c>
      <c r="L1025" s="15">
        <f t="shared" si="91"/>
        <v>42175.919687500005</v>
      </c>
      <c r="M1025" s="13" t="str">
        <f t="shared" si="92"/>
        <v>May</v>
      </c>
      <c r="N1025" s="11">
        <f t="shared" si="93"/>
        <v>2015</v>
      </c>
      <c r="O1025" t="b">
        <v>0</v>
      </c>
      <c r="P1025">
        <v>131</v>
      </c>
      <c r="Q1025" t="b">
        <v>1</v>
      </c>
      <c r="R1025" t="s">
        <v>8280</v>
      </c>
      <c r="S1025" s="7">
        <f>E1025/D1025</f>
        <v>2.3715000000000002</v>
      </c>
      <c r="T1025" s="8">
        <f>E1025/P1025</f>
        <v>36.206106870229007</v>
      </c>
      <c r="U1025" t="str">
        <f t="shared" si="94"/>
        <v>music</v>
      </c>
      <c r="V1025" t="str">
        <f t="shared" si="95"/>
        <v>electronic music</v>
      </c>
    </row>
    <row r="1026" spans="1:22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5">
        <f t="shared" si="90"/>
        <v>42370.580590277779</v>
      </c>
      <c r="L1026" s="15">
        <f t="shared" si="91"/>
        <v>42400.580590277779</v>
      </c>
      <c r="M1026" s="13" t="str">
        <f t="shared" si="92"/>
        <v>Jan</v>
      </c>
      <c r="N1026" s="11">
        <f t="shared" si="93"/>
        <v>2016</v>
      </c>
      <c r="O1026" t="b">
        <v>1</v>
      </c>
      <c r="P1026">
        <v>61</v>
      </c>
      <c r="Q1026" t="b">
        <v>1</v>
      </c>
      <c r="R1026" t="s">
        <v>8280</v>
      </c>
      <c r="S1026" s="7">
        <f>E1026/D1026</f>
        <v>1.1863774999999999</v>
      </c>
      <c r="T1026" s="8">
        <f>E1026/P1026</f>
        <v>388.9762295081967</v>
      </c>
      <c r="U1026" t="str">
        <f t="shared" si="94"/>
        <v>music</v>
      </c>
      <c r="V1026" t="str">
        <f t="shared" si="95"/>
        <v>electronic music</v>
      </c>
    </row>
    <row r="1027" spans="1:22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5">
        <f t="shared" ref="K1027:K1090" si="96">(((J1027/60)/60)/24+DATE(1970,1,1))</f>
        <v>42049.833761574075</v>
      </c>
      <c r="L1027" s="15">
        <f t="shared" ref="L1027:L1090" si="97">(((I1027/60)/60)/24+DATE(1970,1,1))</f>
        <v>42079.792094907403</v>
      </c>
      <c r="M1027" s="13" t="str">
        <f t="shared" ref="M1027:M1090" si="98">TEXT(K1027,"mmm")</f>
        <v>Feb</v>
      </c>
      <c r="N1027" s="11">
        <f t="shared" ref="N1027:N1090" si="99">YEAR(K1027)</f>
        <v>2015</v>
      </c>
      <c r="O1027" t="b">
        <v>1</v>
      </c>
      <c r="P1027">
        <v>1071</v>
      </c>
      <c r="Q1027" t="b">
        <v>1</v>
      </c>
      <c r="R1027" t="s">
        <v>8280</v>
      </c>
      <c r="S1027" s="7">
        <f>E1027/D1027</f>
        <v>1.099283142857143</v>
      </c>
      <c r="T1027" s="8">
        <f>E1027/P1027</f>
        <v>71.848571428571432</v>
      </c>
      <c r="U1027" t="str">
        <f t="shared" ref="U1027:U1090" si="100">LEFT(R1027,(FIND("/",R1027,1)-1))</f>
        <v>music</v>
      </c>
      <c r="V1027" t="str">
        <f t="shared" ref="V1027:V1090" si="101">MID(R1027,FIND("/",R1027)+1,256)</f>
        <v>electronic music</v>
      </c>
    </row>
    <row r="1028" spans="1:22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5">
        <f t="shared" si="96"/>
        <v>42426.407592592594</v>
      </c>
      <c r="L1028" s="15">
        <f t="shared" si="97"/>
        <v>42460.365925925929</v>
      </c>
      <c r="M1028" s="13" t="str">
        <f t="shared" si="98"/>
        <v>Feb</v>
      </c>
      <c r="N1028" s="11">
        <f t="shared" si="99"/>
        <v>2016</v>
      </c>
      <c r="O1028" t="b">
        <v>1</v>
      </c>
      <c r="P1028">
        <v>122</v>
      </c>
      <c r="Q1028" t="b">
        <v>1</v>
      </c>
      <c r="R1028" t="s">
        <v>8280</v>
      </c>
      <c r="S1028" s="7">
        <f>E1028/D1028</f>
        <v>1.0000828571428571</v>
      </c>
      <c r="T1028" s="8">
        <f>E1028/P1028</f>
        <v>57.381803278688523</v>
      </c>
      <c r="U1028" t="str">
        <f t="shared" si="100"/>
        <v>music</v>
      </c>
      <c r="V1028" t="str">
        <f t="shared" si="101"/>
        <v>electronic music</v>
      </c>
    </row>
    <row r="1029" spans="1:22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5">
        <f t="shared" si="96"/>
        <v>41905.034108796295</v>
      </c>
      <c r="L1029" s="15">
        <f t="shared" si="97"/>
        <v>41935.034108796295</v>
      </c>
      <c r="M1029" s="13" t="str">
        <f t="shared" si="98"/>
        <v>Sep</v>
      </c>
      <c r="N1029" s="11">
        <f t="shared" si="99"/>
        <v>2014</v>
      </c>
      <c r="O1029" t="b">
        <v>1</v>
      </c>
      <c r="P1029">
        <v>111</v>
      </c>
      <c r="Q1029" t="b">
        <v>1</v>
      </c>
      <c r="R1029" t="s">
        <v>8280</v>
      </c>
      <c r="S1029" s="7">
        <f>E1029/D1029</f>
        <v>1.0309292094387414</v>
      </c>
      <c r="T1029" s="8">
        <f>E1029/P1029</f>
        <v>69.666666666666671</v>
      </c>
      <c r="U1029" t="str">
        <f t="shared" si="100"/>
        <v>music</v>
      </c>
      <c r="V1029" t="str">
        <f t="shared" si="101"/>
        <v>electronic music</v>
      </c>
    </row>
    <row r="1030" spans="1:22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5">
        <f t="shared" si="96"/>
        <v>42755.627372685187</v>
      </c>
      <c r="L1030" s="15">
        <f t="shared" si="97"/>
        <v>42800.833333333328</v>
      </c>
      <c r="M1030" s="13" t="str">
        <f t="shared" si="98"/>
        <v>Jan</v>
      </c>
      <c r="N1030" s="11">
        <f t="shared" si="99"/>
        <v>2017</v>
      </c>
      <c r="O1030" t="b">
        <v>1</v>
      </c>
      <c r="P1030">
        <v>255</v>
      </c>
      <c r="Q1030" t="b">
        <v>1</v>
      </c>
      <c r="R1030" t="s">
        <v>8280</v>
      </c>
      <c r="S1030" s="7">
        <f>E1030/D1030</f>
        <v>1.1727000000000001</v>
      </c>
      <c r="T1030" s="8">
        <f>E1030/P1030</f>
        <v>45.988235294117644</v>
      </c>
      <c r="U1030" t="str">
        <f t="shared" si="100"/>
        <v>music</v>
      </c>
      <c r="V1030" t="str">
        <f t="shared" si="101"/>
        <v>electronic music</v>
      </c>
    </row>
    <row r="1031" spans="1:22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5">
        <f t="shared" si="96"/>
        <v>42044.711886574078</v>
      </c>
      <c r="L1031" s="15">
        <f t="shared" si="97"/>
        <v>42098.915972222225</v>
      </c>
      <c r="M1031" s="13" t="str">
        <f t="shared" si="98"/>
        <v>Feb</v>
      </c>
      <c r="N1031" s="11">
        <f t="shared" si="99"/>
        <v>2015</v>
      </c>
      <c r="O1031" t="b">
        <v>0</v>
      </c>
      <c r="P1031">
        <v>141</v>
      </c>
      <c r="Q1031" t="b">
        <v>1</v>
      </c>
      <c r="R1031" t="s">
        <v>8280</v>
      </c>
      <c r="S1031" s="7">
        <f>E1031/D1031</f>
        <v>1.1175999999999999</v>
      </c>
      <c r="T1031" s="8">
        <f>E1031/P1031</f>
        <v>79.262411347517727</v>
      </c>
      <c r="U1031" t="str">
        <f t="shared" si="100"/>
        <v>music</v>
      </c>
      <c r="V1031" t="str">
        <f t="shared" si="101"/>
        <v>electronic music</v>
      </c>
    </row>
    <row r="1032" spans="1:22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5">
        <f t="shared" si="96"/>
        <v>42611.483206018514</v>
      </c>
      <c r="L1032" s="15">
        <f t="shared" si="97"/>
        <v>42625.483206018514</v>
      </c>
      <c r="M1032" s="13" t="str">
        <f t="shared" si="98"/>
        <v>Aug</v>
      </c>
      <c r="N1032" s="11">
        <f t="shared" si="99"/>
        <v>2016</v>
      </c>
      <c r="O1032" t="b">
        <v>0</v>
      </c>
      <c r="P1032">
        <v>159</v>
      </c>
      <c r="Q1032" t="b">
        <v>1</v>
      </c>
      <c r="R1032" t="s">
        <v>8280</v>
      </c>
      <c r="S1032" s="7">
        <f>E1032/D1032</f>
        <v>3.4209999999999998</v>
      </c>
      <c r="T1032" s="8">
        <f>E1032/P1032</f>
        <v>43.031446540880502</v>
      </c>
      <c r="U1032" t="str">
        <f t="shared" si="100"/>
        <v>music</v>
      </c>
      <c r="V1032" t="str">
        <f t="shared" si="101"/>
        <v>electronic music</v>
      </c>
    </row>
    <row r="1033" spans="1:22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5">
        <f t="shared" si="96"/>
        <v>42324.764004629629</v>
      </c>
      <c r="L1033" s="15">
        <f t="shared" si="97"/>
        <v>42354.764004629629</v>
      </c>
      <c r="M1033" s="13" t="str">
        <f t="shared" si="98"/>
        <v>Nov</v>
      </c>
      <c r="N1033" s="11">
        <f t="shared" si="99"/>
        <v>2015</v>
      </c>
      <c r="O1033" t="b">
        <v>0</v>
      </c>
      <c r="P1033">
        <v>99</v>
      </c>
      <c r="Q1033" t="b">
        <v>1</v>
      </c>
      <c r="R1033" t="s">
        <v>8280</v>
      </c>
      <c r="S1033" s="7">
        <f>E1033/D1033</f>
        <v>1.0740000000000001</v>
      </c>
      <c r="T1033" s="8">
        <f>E1033/P1033</f>
        <v>108.48484848484848</v>
      </c>
      <c r="U1033" t="str">
        <f t="shared" si="100"/>
        <v>music</v>
      </c>
      <c r="V1033" t="str">
        <f t="shared" si="101"/>
        <v>electronic music</v>
      </c>
    </row>
    <row r="1034" spans="1:2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5">
        <f t="shared" si="96"/>
        <v>42514.666956018518</v>
      </c>
      <c r="L1034" s="15">
        <f t="shared" si="97"/>
        <v>42544.666956018518</v>
      </c>
      <c r="M1034" s="13" t="str">
        <f t="shared" si="98"/>
        <v>May</v>
      </c>
      <c r="N1034" s="11">
        <f t="shared" si="99"/>
        <v>2016</v>
      </c>
      <c r="O1034" t="b">
        <v>0</v>
      </c>
      <c r="P1034">
        <v>96</v>
      </c>
      <c r="Q1034" t="b">
        <v>1</v>
      </c>
      <c r="R1034" t="s">
        <v>8280</v>
      </c>
      <c r="S1034" s="7">
        <f>E1034/D1034</f>
        <v>1.0849703703703704</v>
      </c>
      <c r="T1034" s="8">
        <f>E1034/P1034</f>
        <v>61.029583333333335</v>
      </c>
      <c r="U1034" t="str">
        <f t="shared" si="100"/>
        <v>music</v>
      </c>
      <c r="V1034" t="str">
        <f t="shared" si="101"/>
        <v>electronic music</v>
      </c>
    </row>
    <row r="1035" spans="1:22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5">
        <f t="shared" si="96"/>
        <v>42688.732407407413</v>
      </c>
      <c r="L1035" s="15">
        <f t="shared" si="97"/>
        <v>42716.732407407413</v>
      </c>
      <c r="M1035" s="13" t="str">
        <f t="shared" si="98"/>
        <v>Nov</v>
      </c>
      <c r="N1035" s="11">
        <f t="shared" si="99"/>
        <v>2016</v>
      </c>
      <c r="O1035" t="b">
        <v>0</v>
      </c>
      <c r="P1035">
        <v>27</v>
      </c>
      <c r="Q1035" t="b">
        <v>1</v>
      </c>
      <c r="R1035" t="s">
        <v>8280</v>
      </c>
      <c r="S1035" s="7">
        <f>E1035/D1035</f>
        <v>1.0286144578313252</v>
      </c>
      <c r="T1035" s="8">
        <f>E1035/P1035</f>
        <v>50.592592592592595</v>
      </c>
      <c r="U1035" t="str">
        <f t="shared" si="100"/>
        <v>music</v>
      </c>
      <c r="V1035" t="str">
        <f t="shared" si="101"/>
        <v>electronic music</v>
      </c>
    </row>
    <row r="1036" spans="1:22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5">
        <f t="shared" si="96"/>
        <v>42555.166712962964</v>
      </c>
      <c r="L1036" s="15">
        <f t="shared" si="97"/>
        <v>42587.165972222225</v>
      </c>
      <c r="M1036" s="13" t="str">
        <f t="shared" si="98"/>
        <v>Jul</v>
      </c>
      <c r="N1036" s="11">
        <f t="shared" si="99"/>
        <v>2016</v>
      </c>
      <c r="O1036" t="b">
        <v>0</v>
      </c>
      <c r="P1036">
        <v>166</v>
      </c>
      <c r="Q1036" t="b">
        <v>1</v>
      </c>
      <c r="R1036" t="s">
        <v>8280</v>
      </c>
      <c r="S1036" s="7">
        <f>E1036/D1036</f>
        <v>1.3000180000000001</v>
      </c>
      <c r="T1036" s="8">
        <f>E1036/P1036</f>
        <v>39.157168674698795</v>
      </c>
      <c r="U1036" t="str">
        <f t="shared" si="100"/>
        <v>music</v>
      </c>
      <c r="V1036" t="str">
        <f t="shared" si="101"/>
        <v>electronic music</v>
      </c>
    </row>
    <row r="1037" spans="1:22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5">
        <f t="shared" si="96"/>
        <v>42016.641435185185</v>
      </c>
      <c r="L1037" s="15">
        <f t="shared" si="97"/>
        <v>42046.641435185185</v>
      </c>
      <c r="M1037" s="13" t="str">
        <f t="shared" si="98"/>
        <v>Jan</v>
      </c>
      <c r="N1037" s="11">
        <f t="shared" si="99"/>
        <v>2015</v>
      </c>
      <c r="O1037" t="b">
        <v>0</v>
      </c>
      <c r="P1037">
        <v>76</v>
      </c>
      <c r="Q1037" t="b">
        <v>1</v>
      </c>
      <c r="R1037" t="s">
        <v>8280</v>
      </c>
      <c r="S1037" s="7">
        <f>E1037/D1037</f>
        <v>1.0765217391304347</v>
      </c>
      <c r="T1037" s="8">
        <f>E1037/P1037</f>
        <v>65.15789473684211</v>
      </c>
      <c r="U1037" t="str">
        <f t="shared" si="100"/>
        <v>music</v>
      </c>
      <c r="V1037" t="str">
        <f t="shared" si="101"/>
        <v>electronic music</v>
      </c>
    </row>
    <row r="1038" spans="1:22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5">
        <f t="shared" si="96"/>
        <v>41249.448958333334</v>
      </c>
      <c r="L1038" s="15">
        <f t="shared" si="97"/>
        <v>41281.333333333336</v>
      </c>
      <c r="M1038" s="13" t="str">
        <f t="shared" si="98"/>
        <v>Dec</v>
      </c>
      <c r="N1038" s="11">
        <f t="shared" si="99"/>
        <v>2012</v>
      </c>
      <c r="O1038" t="b">
        <v>0</v>
      </c>
      <c r="P1038">
        <v>211</v>
      </c>
      <c r="Q1038" t="b">
        <v>1</v>
      </c>
      <c r="R1038" t="s">
        <v>8280</v>
      </c>
      <c r="S1038" s="7">
        <f>E1038/D1038</f>
        <v>1.1236044444444444</v>
      </c>
      <c r="T1038" s="8">
        <f>E1038/P1038</f>
        <v>23.963127962085309</v>
      </c>
      <c r="U1038" t="str">
        <f t="shared" si="100"/>
        <v>music</v>
      </c>
      <c r="V1038" t="str">
        <f t="shared" si="101"/>
        <v>electronic music</v>
      </c>
    </row>
    <row r="1039" spans="1:22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5">
        <f t="shared" si="96"/>
        <v>42119.822476851856</v>
      </c>
      <c r="L1039" s="15">
        <f t="shared" si="97"/>
        <v>42142.208333333328</v>
      </c>
      <c r="M1039" s="13" t="str">
        <f t="shared" si="98"/>
        <v>Apr</v>
      </c>
      <c r="N1039" s="11">
        <f t="shared" si="99"/>
        <v>2015</v>
      </c>
      <c r="O1039" t="b">
        <v>0</v>
      </c>
      <c r="P1039">
        <v>21</v>
      </c>
      <c r="Q1039" t="b">
        <v>1</v>
      </c>
      <c r="R1039" t="s">
        <v>8280</v>
      </c>
      <c r="S1039" s="7">
        <f>E1039/D1039</f>
        <v>1.0209999999999999</v>
      </c>
      <c r="T1039" s="8">
        <f>E1039/P1039</f>
        <v>48.61904761904762</v>
      </c>
      <c r="U1039" t="str">
        <f t="shared" si="100"/>
        <v>music</v>
      </c>
      <c r="V1039" t="str">
        <f t="shared" si="101"/>
        <v>electronic music</v>
      </c>
    </row>
    <row r="1040" spans="1:22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5">
        <f t="shared" si="96"/>
        <v>42418.231747685189</v>
      </c>
      <c r="L1040" s="15">
        <f t="shared" si="97"/>
        <v>42448.190081018518</v>
      </c>
      <c r="M1040" s="13" t="str">
        <f t="shared" si="98"/>
        <v>Feb</v>
      </c>
      <c r="N1040" s="11">
        <f t="shared" si="99"/>
        <v>2016</v>
      </c>
      <c r="O1040" t="b">
        <v>0</v>
      </c>
      <c r="P1040">
        <v>61</v>
      </c>
      <c r="Q1040" t="b">
        <v>1</v>
      </c>
      <c r="R1040" t="s">
        <v>8280</v>
      </c>
      <c r="S1040" s="7">
        <f>E1040/D1040</f>
        <v>1.4533333333333334</v>
      </c>
      <c r="T1040" s="8">
        <f>E1040/P1040</f>
        <v>35.73770491803279</v>
      </c>
      <c r="U1040" t="str">
        <f t="shared" si="100"/>
        <v>music</v>
      </c>
      <c r="V1040" t="str">
        <f t="shared" si="101"/>
        <v>electronic music</v>
      </c>
    </row>
    <row r="1041" spans="1:22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5">
        <f t="shared" si="96"/>
        <v>42692.109328703707</v>
      </c>
      <c r="L1041" s="15">
        <f t="shared" si="97"/>
        <v>42717.332638888889</v>
      </c>
      <c r="M1041" s="13" t="str">
        <f t="shared" si="98"/>
        <v>Nov</v>
      </c>
      <c r="N1041" s="11">
        <f t="shared" si="99"/>
        <v>2016</v>
      </c>
      <c r="O1041" t="b">
        <v>0</v>
      </c>
      <c r="P1041">
        <v>30</v>
      </c>
      <c r="Q1041" t="b">
        <v>1</v>
      </c>
      <c r="R1041" t="s">
        <v>8280</v>
      </c>
      <c r="S1041" s="7">
        <f>E1041/D1041</f>
        <v>1.282</v>
      </c>
      <c r="T1041" s="8">
        <f>E1041/P1041</f>
        <v>21.366666666666667</v>
      </c>
      <c r="U1041" t="str">
        <f t="shared" si="100"/>
        <v>music</v>
      </c>
      <c r="V1041" t="str">
        <f t="shared" si="101"/>
        <v>electronic music</v>
      </c>
    </row>
    <row r="1042" spans="1:22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5">
        <f t="shared" si="96"/>
        <v>42579.708437499998</v>
      </c>
      <c r="L1042" s="15">
        <f t="shared" si="97"/>
        <v>42609.708437499998</v>
      </c>
      <c r="M1042" s="13" t="str">
        <f t="shared" si="98"/>
        <v>Jul</v>
      </c>
      <c r="N1042" s="11">
        <f t="shared" si="99"/>
        <v>2016</v>
      </c>
      <c r="O1042" t="b">
        <v>0</v>
      </c>
      <c r="P1042">
        <v>1</v>
      </c>
      <c r="Q1042" t="b">
        <v>0</v>
      </c>
      <c r="R1042" t="s">
        <v>8281</v>
      </c>
      <c r="S1042" s="7">
        <f>E1042/D1042</f>
        <v>2.9411764705882353E-3</v>
      </c>
      <c r="T1042" s="8">
        <f>E1042/P1042</f>
        <v>250</v>
      </c>
      <c r="U1042" t="str">
        <f t="shared" si="100"/>
        <v>journalism</v>
      </c>
      <c r="V1042" t="str">
        <f t="shared" si="101"/>
        <v>audio</v>
      </c>
    </row>
    <row r="1043" spans="1:22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5">
        <f t="shared" si="96"/>
        <v>41831.060092592597</v>
      </c>
      <c r="L1043" s="15">
        <f t="shared" si="97"/>
        <v>41851.060092592597</v>
      </c>
      <c r="M1043" s="13" t="str">
        <f t="shared" si="98"/>
        <v>Jul</v>
      </c>
      <c r="N1043" s="11">
        <f t="shared" si="99"/>
        <v>2014</v>
      </c>
      <c r="O1043" t="b">
        <v>0</v>
      </c>
      <c r="P1043">
        <v>0</v>
      </c>
      <c r="Q1043" t="b">
        <v>0</v>
      </c>
      <c r="R1043" t="s">
        <v>8281</v>
      </c>
      <c r="S1043" s="7">
        <f>E1043/D1043</f>
        <v>0</v>
      </c>
      <c r="T1043" s="8" t="e">
        <f>E1043/P1043</f>
        <v>#DIV/0!</v>
      </c>
      <c r="U1043" t="str">
        <f t="shared" si="100"/>
        <v>journalism</v>
      </c>
      <c r="V1043" t="str">
        <f t="shared" si="101"/>
        <v>audio</v>
      </c>
    </row>
    <row r="1044" spans="1:22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5">
        <f t="shared" si="96"/>
        <v>41851.696157407408</v>
      </c>
      <c r="L1044" s="15">
        <f t="shared" si="97"/>
        <v>41894.416666666664</v>
      </c>
      <c r="M1044" s="13" t="str">
        <f t="shared" si="98"/>
        <v>Jul</v>
      </c>
      <c r="N1044" s="11">
        <f t="shared" si="99"/>
        <v>2014</v>
      </c>
      <c r="O1044" t="b">
        <v>0</v>
      </c>
      <c r="P1044">
        <v>1</v>
      </c>
      <c r="Q1044" t="b">
        <v>0</v>
      </c>
      <c r="R1044" t="s">
        <v>8281</v>
      </c>
      <c r="S1044" s="7">
        <f>E1044/D1044</f>
        <v>1.5384615384615385E-2</v>
      </c>
      <c r="T1044" s="8">
        <f>E1044/P1044</f>
        <v>10</v>
      </c>
      <c r="U1044" t="str">
        <f t="shared" si="100"/>
        <v>journalism</v>
      </c>
      <c r="V1044" t="str">
        <f t="shared" si="101"/>
        <v>audio</v>
      </c>
    </row>
    <row r="1045" spans="1:22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5">
        <f t="shared" si="96"/>
        <v>42114.252951388888</v>
      </c>
      <c r="L1045" s="15">
        <f t="shared" si="97"/>
        <v>42144.252951388888</v>
      </c>
      <c r="M1045" s="13" t="str">
        <f t="shared" si="98"/>
        <v>Apr</v>
      </c>
      <c r="N1045" s="11">
        <f t="shared" si="99"/>
        <v>2015</v>
      </c>
      <c r="O1045" t="b">
        <v>0</v>
      </c>
      <c r="P1045">
        <v>292</v>
      </c>
      <c r="Q1045" t="b">
        <v>0</v>
      </c>
      <c r="R1045" t="s">
        <v>8281</v>
      </c>
      <c r="S1045" s="7">
        <f>E1045/D1045</f>
        <v>8.5370000000000001E-2</v>
      </c>
      <c r="T1045" s="8">
        <f>E1045/P1045</f>
        <v>29.236301369863014</v>
      </c>
      <c r="U1045" t="str">
        <f t="shared" si="100"/>
        <v>journalism</v>
      </c>
      <c r="V1045" t="str">
        <f t="shared" si="101"/>
        <v>audio</v>
      </c>
    </row>
    <row r="1046" spans="1:22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5">
        <f t="shared" si="96"/>
        <v>42011.925937499997</v>
      </c>
      <c r="L1046" s="15">
        <f t="shared" si="97"/>
        <v>42068.852083333331</v>
      </c>
      <c r="M1046" s="13" t="str">
        <f t="shared" si="98"/>
        <v>Jan</v>
      </c>
      <c r="N1046" s="11">
        <f t="shared" si="99"/>
        <v>2015</v>
      </c>
      <c r="O1046" t="b">
        <v>0</v>
      </c>
      <c r="P1046">
        <v>2</v>
      </c>
      <c r="Q1046" t="b">
        <v>0</v>
      </c>
      <c r="R1046" t="s">
        <v>8281</v>
      </c>
      <c r="S1046" s="7">
        <f>E1046/D1046</f>
        <v>8.571428571428571E-4</v>
      </c>
      <c r="T1046" s="8">
        <f>E1046/P1046</f>
        <v>3</v>
      </c>
      <c r="U1046" t="str">
        <f t="shared" si="100"/>
        <v>journalism</v>
      </c>
      <c r="V1046" t="str">
        <f t="shared" si="101"/>
        <v>audio</v>
      </c>
    </row>
    <row r="1047" spans="1:22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5">
        <f t="shared" si="96"/>
        <v>41844.874421296299</v>
      </c>
      <c r="L1047" s="15">
        <f t="shared" si="97"/>
        <v>41874.874421296299</v>
      </c>
      <c r="M1047" s="13" t="str">
        <f t="shared" si="98"/>
        <v>Jul</v>
      </c>
      <c r="N1047" s="11">
        <f t="shared" si="99"/>
        <v>2014</v>
      </c>
      <c r="O1047" t="b">
        <v>0</v>
      </c>
      <c r="P1047">
        <v>8</v>
      </c>
      <c r="Q1047" t="b">
        <v>0</v>
      </c>
      <c r="R1047" t="s">
        <v>8281</v>
      </c>
      <c r="S1047" s="7">
        <f>E1047/D1047</f>
        <v>2.6599999999999999E-2</v>
      </c>
      <c r="T1047" s="8">
        <f>E1047/P1047</f>
        <v>33.25</v>
      </c>
      <c r="U1047" t="str">
        <f t="shared" si="100"/>
        <v>journalism</v>
      </c>
      <c r="V1047" t="str">
        <f t="shared" si="101"/>
        <v>audio</v>
      </c>
    </row>
    <row r="1048" spans="1:22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5">
        <f t="shared" si="96"/>
        <v>42319.851388888885</v>
      </c>
      <c r="L1048" s="15">
        <f t="shared" si="97"/>
        <v>42364.851388888885</v>
      </c>
      <c r="M1048" s="13" t="str">
        <f t="shared" si="98"/>
        <v>Nov</v>
      </c>
      <c r="N1048" s="11">
        <f t="shared" si="99"/>
        <v>2015</v>
      </c>
      <c r="O1048" t="b">
        <v>0</v>
      </c>
      <c r="P1048">
        <v>0</v>
      </c>
      <c r="Q1048" t="b">
        <v>0</v>
      </c>
      <c r="R1048" t="s">
        <v>8281</v>
      </c>
      <c r="S1048" s="7">
        <f>E1048/D1048</f>
        <v>0</v>
      </c>
      <c r="T1048" s="8" t="e">
        <f>E1048/P1048</f>
        <v>#DIV/0!</v>
      </c>
      <c r="U1048" t="str">
        <f t="shared" si="100"/>
        <v>journalism</v>
      </c>
      <c r="V1048" t="str">
        <f t="shared" si="101"/>
        <v>audio</v>
      </c>
    </row>
    <row r="1049" spans="1:22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5">
        <f t="shared" si="96"/>
        <v>41918.818460648145</v>
      </c>
      <c r="L1049" s="15">
        <f t="shared" si="97"/>
        <v>41948.860127314816</v>
      </c>
      <c r="M1049" s="13" t="str">
        <f t="shared" si="98"/>
        <v>Oct</v>
      </c>
      <c r="N1049" s="11">
        <f t="shared" si="99"/>
        <v>2014</v>
      </c>
      <c r="O1049" t="b">
        <v>0</v>
      </c>
      <c r="P1049">
        <v>1</v>
      </c>
      <c r="Q1049" t="b">
        <v>0</v>
      </c>
      <c r="R1049" t="s">
        <v>8281</v>
      </c>
      <c r="S1049" s="7">
        <f>E1049/D1049</f>
        <v>5.0000000000000001E-4</v>
      </c>
      <c r="T1049" s="8">
        <f>E1049/P1049</f>
        <v>1</v>
      </c>
      <c r="U1049" t="str">
        <f t="shared" si="100"/>
        <v>journalism</v>
      </c>
      <c r="V1049" t="str">
        <f t="shared" si="101"/>
        <v>audio</v>
      </c>
    </row>
    <row r="1050" spans="1:22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5">
        <f t="shared" si="96"/>
        <v>42598.053113425922</v>
      </c>
      <c r="L1050" s="15">
        <f t="shared" si="97"/>
        <v>42638.053113425922</v>
      </c>
      <c r="M1050" s="13" t="str">
        <f t="shared" si="98"/>
        <v>Aug</v>
      </c>
      <c r="N1050" s="11">
        <f t="shared" si="99"/>
        <v>2016</v>
      </c>
      <c r="O1050" t="b">
        <v>0</v>
      </c>
      <c r="P1050">
        <v>4</v>
      </c>
      <c r="Q1050" t="b">
        <v>0</v>
      </c>
      <c r="R1050" t="s">
        <v>8281</v>
      </c>
      <c r="S1050" s="7">
        <f>E1050/D1050</f>
        <v>1.4133333333333333E-2</v>
      </c>
      <c r="T1050" s="8">
        <f>E1050/P1050</f>
        <v>53</v>
      </c>
      <c r="U1050" t="str">
        <f t="shared" si="100"/>
        <v>journalism</v>
      </c>
      <c r="V1050" t="str">
        <f t="shared" si="101"/>
        <v>audio</v>
      </c>
    </row>
    <row r="1051" spans="1:2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5">
        <f t="shared" si="96"/>
        <v>42382.431076388893</v>
      </c>
      <c r="L1051" s="15">
        <f t="shared" si="97"/>
        <v>42412.431076388893</v>
      </c>
      <c r="M1051" s="13" t="str">
        <f t="shared" si="98"/>
        <v>Jan</v>
      </c>
      <c r="N1051" s="11">
        <f t="shared" si="99"/>
        <v>2016</v>
      </c>
      <c r="O1051" t="b">
        <v>0</v>
      </c>
      <c r="P1051">
        <v>0</v>
      </c>
      <c r="Q1051" t="b">
        <v>0</v>
      </c>
      <c r="R1051" t="s">
        <v>8281</v>
      </c>
      <c r="S1051" s="7">
        <f>E1051/D1051</f>
        <v>0</v>
      </c>
      <c r="T1051" s="8" t="e">
        <f>E1051/P1051</f>
        <v>#DIV/0!</v>
      </c>
      <c r="U1051" t="str">
        <f t="shared" si="100"/>
        <v>journalism</v>
      </c>
      <c r="V1051" t="str">
        <f t="shared" si="101"/>
        <v>audio</v>
      </c>
    </row>
    <row r="1052" spans="1:22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5">
        <f t="shared" si="96"/>
        <v>42231.7971875</v>
      </c>
      <c r="L1052" s="15">
        <f t="shared" si="97"/>
        <v>42261.7971875</v>
      </c>
      <c r="M1052" s="13" t="str">
        <f t="shared" si="98"/>
        <v>Aug</v>
      </c>
      <c r="N1052" s="11">
        <f t="shared" si="99"/>
        <v>2015</v>
      </c>
      <c r="O1052" t="b">
        <v>0</v>
      </c>
      <c r="P1052">
        <v>0</v>
      </c>
      <c r="Q1052" t="b">
        <v>0</v>
      </c>
      <c r="R1052" t="s">
        <v>8281</v>
      </c>
      <c r="S1052" s="7">
        <f>E1052/D1052</f>
        <v>0</v>
      </c>
      <c r="T1052" s="8" t="e">
        <f>E1052/P1052</f>
        <v>#DIV/0!</v>
      </c>
      <c r="U1052" t="str">
        <f t="shared" si="100"/>
        <v>journalism</v>
      </c>
      <c r="V1052" t="str">
        <f t="shared" si="101"/>
        <v>audio</v>
      </c>
    </row>
    <row r="1053" spans="1:22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5">
        <f t="shared" si="96"/>
        <v>41850.014178240745</v>
      </c>
      <c r="L1053" s="15">
        <f t="shared" si="97"/>
        <v>41878.014178240745</v>
      </c>
      <c r="M1053" s="13" t="str">
        <f t="shared" si="98"/>
        <v>Jul</v>
      </c>
      <c r="N1053" s="11">
        <f t="shared" si="99"/>
        <v>2014</v>
      </c>
      <c r="O1053" t="b">
        <v>0</v>
      </c>
      <c r="P1053">
        <v>0</v>
      </c>
      <c r="Q1053" t="b">
        <v>0</v>
      </c>
      <c r="R1053" t="s">
        <v>8281</v>
      </c>
      <c r="S1053" s="7">
        <f>E1053/D1053</f>
        <v>0</v>
      </c>
      <c r="T1053" s="8" t="e">
        <f>E1053/P1053</f>
        <v>#DIV/0!</v>
      </c>
      <c r="U1053" t="str">
        <f t="shared" si="100"/>
        <v>journalism</v>
      </c>
      <c r="V1053" t="str">
        <f t="shared" si="101"/>
        <v>audio</v>
      </c>
    </row>
    <row r="1054" spans="1:22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5">
        <f t="shared" si="96"/>
        <v>42483.797395833331</v>
      </c>
      <c r="L1054" s="15">
        <f t="shared" si="97"/>
        <v>42527.839583333334</v>
      </c>
      <c r="M1054" s="13" t="str">
        <f t="shared" si="98"/>
        <v>Apr</v>
      </c>
      <c r="N1054" s="11">
        <f t="shared" si="99"/>
        <v>2016</v>
      </c>
      <c r="O1054" t="b">
        <v>0</v>
      </c>
      <c r="P1054">
        <v>0</v>
      </c>
      <c r="Q1054" t="b">
        <v>0</v>
      </c>
      <c r="R1054" t="s">
        <v>8281</v>
      </c>
      <c r="S1054" s="7">
        <f>E1054/D1054</f>
        <v>0</v>
      </c>
      <c r="T1054" s="8" t="e">
        <f>E1054/P1054</f>
        <v>#DIV/0!</v>
      </c>
      <c r="U1054" t="str">
        <f t="shared" si="100"/>
        <v>journalism</v>
      </c>
      <c r="V1054" t="str">
        <f t="shared" si="101"/>
        <v>audio</v>
      </c>
    </row>
    <row r="1055" spans="1:22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5">
        <f t="shared" si="96"/>
        <v>42775.172824074078</v>
      </c>
      <c r="L1055" s="15">
        <f t="shared" si="97"/>
        <v>42800.172824074078</v>
      </c>
      <c r="M1055" s="13" t="str">
        <f t="shared" si="98"/>
        <v>Feb</v>
      </c>
      <c r="N1055" s="11">
        <f t="shared" si="99"/>
        <v>2017</v>
      </c>
      <c r="O1055" t="b">
        <v>0</v>
      </c>
      <c r="P1055">
        <v>1</v>
      </c>
      <c r="Q1055" t="b">
        <v>0</v>
      </c>
      <c r="R1055" t="s">
        <v>8281</v>
      </c>
      <c r="S1055" s="7">
        <f>E1055/D1055</f>
        <v>0.01</v>
      </c>
      <c r="T1055" s="8">
        <f>E1055/P1055</f>
        <v>15</v>
      </c>
      <c r="U1055" t="str">
        <f t="shared" si="100"/>
        <v>journalism</v>
      </c>
      <c r="V1055" t="str">
        <f t="shared" si="101"/>
        <v>audio</v>
      </c>
    </row>
    <row r="1056" spans="1:22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5">
        <f t="shared" si="96"/>
        <v>41831.851840277777</v>
      </c>
      <c r="L1056" s="15">
        <f t="shared" si="97"/>
        <v>41861.916666666664</v>
      </c>
      <c r="M1056" s="13" t="str">
        <f t="shared" si="98"/>
        <v>Jul</v>
      </c>
      <c r="N1056" s="11">
        <f t="shared" si="99"/>
        <v>2014</v>
      </c>
      <c r="O1056" t="b">
        <v>0</v>
      </c>
      <c r="P1056">
        <v>0</v>
      </c>
      <c r="Q1056" t="b">
        <v>0</v>
      </c>
      <c r="R1056" t="s">
        <v>8281</v>
      </c>
      <c r="S1056" s="7">
        <f>E1056/D1056</f>
        <v>0</v>
      </c>
      <c r="T1056" s="8" t="e">
        <f>E1056/P1056</f>
        <v>#DIV/0!</v>
      </c>
      <c r="U1056" t="str">
        <f t="shared" si="100"/>
        <v>journalism</v>
      </c>
      <c r="V1056" t="str">
        <f t="shared" si="101"/>
        <v>audio</v>
      </c>
    </row>
    <row r="1057" spans="1:22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5">
        <f t="shared" si="96"/>
        <v>42406.992418981477</v>
      </c>
      <c r="L1057" s="15">
        <f t="shared" si="97"/>
        <v>42436.992418981477</v>
      </c>
      <c r="M1057" s="13" t="str">
        <f t="shared" si="98"/>
        <v>Feb</v>
      </c>
      <c r="N1057" s="11">
        <f t="shared" si="99"/>
        <v>2016</v>
      </c>
      <c r="O1057" t="b">
        <v>0</v>
      </c>
      <c r="P1057">
        <v>0</v>
      </c>
      <c r="Q1057" t="b">
        <v>0</v>
      </c>
      <c r="R1057" t="s">
        <v>8281</v>
      </c>
      <c r="S1057" s="7">
        <f>E1057/D1057</f>
        <v>0</v>
      </c>
      <c r="T1057" s="8" t="e">
        <f>E1057/P1057</f>
        <v>#DIV/0!</v>
      </c>
      <c r="U1057" t="str">
        <f t="shared" si="100"/>
        <v>journalism</v>
      </c>
      <c r="V1057" t="str">
        <f t="shared" si="101"/>
        <v>audio</v>
      </c>
    </row>
    <row r="1058" spans="1:22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5">
        <f t="shared" si="96"/>
        <v>42058.719641203701</v>
      </c>
      <c r="L1058" s="15">
        <f t="shared" si="97"/>
        <v>42118.677974537044</v>
      </c>
      <c r="M1058" s="13" t="str">
        <f t="shared" si="98"/>
        <v>Feb</v>
      </c>
      <c r="N1058" s="11">
        <f t="shared" si="99"/>
        <v>2015</v>
      </c>
      <c r="O1058" t="b">
        <v>0</v>
      </c>
      <c r="P1058">
        <v>0</v>
      </c>
      <c r="Q1058" t="b">
        <v>0</v>
      </c>
      <c r="R1058" t="s">
        <v>8281</v>
      </c>
      <c r="S1058" s="7">
        <f>E1058/D1058</f>
        <v>0</v>
      </c>
      <c r="T1058" s="8" t="e">
        <f>E1058/P1058</f>
        <v>#DIV/0!</v>
      </c>
      <c r="U1058" t="str">
        <f t="shared" si="100"/>
        <v>journalism</v>
      </c>
      <c r="V1058" t="str">
        <f t="shared" si="101"/>
        <v>audio</v>
      </c>
    </row>
    <row r="1059" spans="1:22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5">
        <f t="shared" si="96"/>
        <v>42678.871331018512</v>
      </c>
      <c r="L1059" s="15">
        <f t="shared" si="97"/>
        <v>42708.912997685184</v>
      </c>
      <c r="M1059" s="13" t="str">
        <f t="shared" si="98"/>
        <v>Nov</v>
      </c>
      <c r="N1059" s="11">
        <f t="shared" si="99"/>
        <v>2016</v>
      </c>
      <c r="O1059" t="b">
        <v>0</v>
      </c>
      <c r="P1059">
        <v>0</v>
      </c>
      <c r="Q1059" t="b">
        <v>0</v>
      </c>
      <c r="R1059" t="s">
        <v>8281</v>
      </c>
      <c r="S1059" s="7">
        <f>E1059/D1059</f>
        <v>0</v>
      </c>
      <c r="T1059" s="8" t="e">
        <f>E1059/P1059</f>
        <v>#DIV/0!</v>
      </c>
      <c r="U1059" t="str">
        <f t="shared" si="100"/>
        <v>journalism</v>
      </c>
      <c r="V1059" t="str">
        <f t="shared" si="101"/>
        <v>audio</v>
      </c>
    </row>
    <row r="1060" spans="1:22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5">
        <f t="shared" si="96"/>
        <v>42047.900960648149</v>
      </c>
      <c r="L1060" s="15">
        <f t="shared" si="97"/>
        <v>42089</v>
      </c>
      <c r="M1060" s="13" t="str">
        <f t="shared" si="98"/>
        <v>Feb</v>
      </c>
      <c r="N1060" s="11">
        <f t="shared" si="99"/>
        <v>2015</v>
      </c>
      <c r="O1060" t="b">
        <v>0</v>
      </c>
      <c r="P1060">
        <v>0</v>
      </c>
      <c r="Q1060" t="b">
        <v>0</v>
      </c>
      <c r="R1060" t="s">
        <v>8281</v>
      </c>
      <c r="S1060" s="7">
        <f>E1060/D1060</f>
        <v>0</v>
      </c>
      <c r="T1060" s="8" t="e">
        <f>E1060/P1060</f>
        <v>#DIV/0!</v>
      </c>
      <c r="U1060" t="str">
        <f t="shared" si="100"/>
        <v>journalism</v>
      </c>
      <c r="V1060" t="str">
        <f t="shared" si="101"/>
        <v>audio</v>
      </c>
    </row>
    <row r="1061" spans="1:2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5">
        <f t="shared" si="96"/>
        <v>42046.79</v>
      </c>
      <c r="L1061" s="15">
        <f t="shared" si="97"/>
        <v>42076.748333333337</v>
      </c>
      <c r="M1061" s="13" t="str">
        <f t="shared" si="98"/>
        <v>Feb</v>
      </c>
      <c r="N1061" s="11">
        <f t="shared" si="99"/>
        <v>2015</v>
      </c>
      <c r="O1061" t="b">
        <v>0</v>
      </c>
      <c r="P1061">
        <v>0</v>
      </c>
      <c r="Q1061" t="b">
        <v>0</v>
      </c>
      <c r="R1061" t="s">
        <v>8281</v>
      </c>
      <c r="S1061" s="7">
        <f>E1061/D1061</f>
        <v>0</v>
      </c>
      <c r="T1061" s="8" t="e">
        <f>E1061/P1061</f>
        <v>#DIV/0!</v>
      </c>
      <c r="U1061" t="str">
        <f t="shared" si="100"/>
        <v>journalism</v>
      </c>
      <c r="V1061" t="str">
        <f t="shared" si="101"/>
        <v>audio</v>
      </c>
    </row>
    <row r="1062" spans="1:22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5">
        <f t="shared" si="96"/>
        <v>42079.913113425922</v>
      </c>
      <c r="L1062" s="15">
        <f t="shared" si="97"/>
        <v>42109.913113425922</v>
      </c>
      <c r="M1062" s="13" t="str">
        <f t="shared" si="98"/>
        <v>Mar</v>
      </c>
      <c r="N1062" s="11">
        <f t="shared" si="99"/>
        <v>2015</v>
      </c>
      <c r="O1062" t="b">
        <v>0</v>
      </c>
      <c r="P1062">
        <v>1</v>
      </c>
      <c r="Q1062" t="b">
        <v>0</v>
      </c>
      <c r="R1062" t="s">
        <v>8281</v>
      </c>
      <c r="S1062" s="7">
        <f>E1062/D1062</f>
        <v>0.01</v>
      </c>
      <c r="T1062" s="8">
        <f>E1062/P1062</f>
        <v>50</v>
      </c>
      <c r="U1062" t="str">
        <f t="shared" si="100"/>
        <v>journalism</v>
      </c>
      <c r="V1062" t="str">
        <f t="shared" si="101"/>
        <v>audio</v>
      </c>
    </row>
    <row r="1063" spans="1:22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5">
        <f t="shared" si="96"/>
        <v>42432.276712962965</v>
      </c>
      <c r="L1063" s="15">
        <f t="shared" si="97"/>
        <v>42492.041666666672</v>
      </c>
      <c r="M1063" s="13" t="str">
        <f t="shared" si="98"/>
        <v>Mar</v>
      </c>
      <c r="N1063" s="11">
        <f t="shared" si="99"/>
        <v>2016</v>
      </c>
      <c r="O1063" t="b">
        <v>0</v>
      </c>
      <c r="P1063">
        <v>0</v>
      </c>
      <c r="Q1063" t="b">
        <v>0</v>
      </c>
      <c r="R1063" t="s">
        <v>8281</v>
      </c>
      <c r="S1063" s="7">
        <f>E1063/D1063</f>
        <v>0</v>
      </c>
      <c r="T1063" s="8" t="e">
        <f>E1063/P1063</f>
        <v>#DIV/0!</v>
      </c>
      <c r="U1063" t="str">
        <f t="shared" si="100"/>
        <v>journalism</v>
      </c>
      <c r="V1063" t="str">
        <f t="shared" si="101"/>
        <v>audio</v>
      </c>
    </row>
    <row r="1064" spans="1:2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5">
        <f t="shared" si="96"/>
        <v>42556.807187500002</v>
      </c>
      <c r="L1064" s="15">
        <f t="shared" si="97"/>
        <v>42563.807187500002</v>
      </c>
      <c r="M1064" s="13" t="str">
        <f t="shared" si="98"/>
        <v>Jul</v>
      </c>
      <c r="N1064" s="11">
        <f t="shared" si="99"/>
        <v>2016</v>
      </c>
      <c r="O1064" t="b">
        <v>0</v>
      </c>
      <c r="P1064">
        <v>4</v>
      </c>
      <c r="Q1064" t="b">
        <v>0</v>
      </c>
      <c r="R1064" t="s">
        <v>8281</v>
      </c>
      <c r="S1064" s="7">
        <f>E1064/D1064</f>
        <v>0.95477386934673369</v>
      </c>
      <c r="T1064" s="8">
        <f>E1064/P1064</f>
        <v>47.5</v>
      </c>
      <c r="U1064" t="str">
        <f t="shared" si="100"/>
        <v>journalism</v>
      </c>
      <c r="V1064" t="str">
        <f t="shared" si="101"/>
        <v>audio</v>
      </c>
    </row>
    <row r="1065" spans="1:22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5">
        <f t="shared" si="96"/>
        <v>42583.030810185184</v>
      </c>
      <c r="L1065" s="15">
        <f t="shared" si="97"/>
        <v>42613.030810185184</v>
      </c>
      <c r="M1065" s="13" t="str">
        <f t="shared" si="98"/>
        <v>Aug</v>
      </c>
      <c r="N1065" s="11">
        <f t="shared" si="99"/>
        <v>2016</v>
      </c>
      <c r="O1065" t="b">
        <v>0</v>
      </c>
      <c r="P1065">
        <v>0</v>
      </c>
      <c r="Q1065" t="b">
        <v>0</v>
      </c>
      <c r="R1065" t="s">
        <v>8281</v>
      </c>
      <c r="S1065" s="7">
        <f>E1065/D1065</f>
        <v>0</v>
      </c>
      <c r="T1065" s="8" t="e">
        <f>E1065/P1065</f>
        <v>#DIV/0!</v>
      </c>
      <c r="U1065" t="str">
        <f t="shared" si="100"/>
        <v>journalism</v>
      </c>
      <c r="V1065" t="str">
        <f t="shared" si="101"/>
        <v>audio</v>
      </c>
    </row>
    <row r="1066" spans="1:22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5">
        <f t="shared" si="96"/>
        <v>41417.228043981479</v>
      </c>
      <c r="L1066" s="15">
        <f t="shared" si="97"/>
        <v>41462.228043981479</v>
      </c>
      <c r="M1066" s="13" t="str">
        <f t="shared" si="98"/>
        <v>May</v>
      </c>
      <c r="N1066" s="11">
        <f t="shared" si="99"/>
        <v>2013</v>
      </c>
      <c r="O1066" t="b">
        <v>0</v>
      </c>
      <c r="P1066">
        <v>123</v>
      </c>
      <c r="Q1066" t="b">
        <v>0</v>
      </c>
      <c r="R1066" t="s">
        <v>8282</v>
      </c>
      <c r="S1066" s="7">
        <f>E1066/D1066</f>
        <v>8.9744444444444446E-2</v>
      </c>
      <c r="T1066" s="8">
        <f>E1066/P1066</f>
        <v>65.666666666666671</v>
      </c>
      <c r="U1066" t="str">
        <f t="shared" si="100"/>
        <v>games</v>
      </c>
      <c r="V1066" t="str">
        <f t="shared" si="101"/>
        <v>video games</v>
      </c>
    </row>
    <row r="1067" spans="1:22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5">
        <f t="shared" si="96"/>
        <v>41661.381041666667</v>
      </c>
      <c r="L1067" s="15">
        <f t="shared" si="97"/>
        <v>41689.381041666667</v>
      </c>
      <c r="M1067" s="13" t="str">
        <f t="shared" si="98"/>
        <v>Jan</v>
      </c>
      <c r="N1067" s="11">
        <f t="shared" si="99"/>
        <v>2014</v>
      </c>
      <c r="O1067" t="b">
        <v>0</v>
      </c>
      <c r="P1067">
        <v>5</v>
      </c>
      <c r="Q1067" t="b">
        <v>0</v>
      </c>
      <c r="R1067" t="s">
        <v>8282</v>
      </c>
      <c r="S1067" s="7">
        <f>E1067/D1067</f>
        <v>2.7E-2</v>
      </c>
      <c r="T1067" s="8">
        <f>E1067/P1067</f>
        <v>16.2</v>
      </c>
      <c r="U1067" t="str">
        <f t="shared" si="100"/>
        <v>games</v>
      </c>
      <c r="V1067" t="str">
        <f t="shared" si="101"/>
        <v>video games</v>
      </c>
    </row>
    <row r="1068" spans="1:22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5">
        <f t="shared" si="96"/>
        <v>41445.962754629632</v>
      </c>
      <c r="L1068" s="15">
        <f t="shared" si="97"/>
        <v>41490.962754629632</v>
      </c>
      <c r="M1068" s="13" t="str">
        <f t="shared" si="98"/>
        <v>Jun</v>
      </c>
      <c r="N1068" s="11">
        <f t="shared" si="99"/>
        <v>2013</v>
      </c>
      <c r="O1068" t="b">
        <v>0</v>
      </c>
      <c r="P1068">
        <v>148</v>
      </c>
      <c r="Q1068" t="b">
        <v>0</v>
      </c>
      <c r="R1068" t="s">
        <v>8282</v>
      </c>
      <c r="S1068" s="7">
        <f>E1068/D1068</f>
        <v>3.3673333333333333E-2</v>
      </c>
      <c r="T1068" s="8">
        <f>E1068/P1068</f>
        <v>34.128378378378379</v>
      </c>
      <c r="U1068" t="str">
        <f t="shared" si="100"/>
        <v>games</v>
      </c>
      <c r="V1068" t="str">
        <f t="shared" si="101"/>
        <v>video games</v>
      </c>
    </row>
    <row r="1069" spans="1:22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5">
        <f t="shared" si="96"/>
        <v>41599.855682870373</v>
      </c>
      <c r="L1069" s="15">
        <f t="shared" si="97"/>
        <v>41629.855682870373</v>
      </c>
      <c r="M1069" s="13" t="str">
        <f t="shared" si="98"/>
        <v>Nov</v>
      </c>
      <c r="N1069" s="11">
        <f t="shared" si="99"/>
        <v>2013</v>
      </c>
      <c r="O1069" t="b">
        <v>0</v>
      </c>
      <c r="P1069">
        <v>10</v>
      </c>
      <c r="Q1069" t="b">
        <v>0</v>
      </c>
      <c r="R1069" t="s">
        <v>8282</v>
      </c>
      <c r="S1069" s="7">
        <f>E1069/D1069</f>
        <v>0.26</v>
      </c>
      <c r="T1069" s="8">
        <f>E1069/P1069</f>
        <v>13</v>
      </c>
      <c r="U1069" t="str">
        <f t="shared" si="100"/>
        <v>games</v>
      </c>
      <c r="V1069" t="str">
        <f t="shared" si="101"/>
        <v>video games</v>
      </c>
    </row>
    <row r="1070" spans="1:22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5">
        <f t="shared" si="96"/>
        <v>42440.371111111104</v>
      </c>
      <c r="L1070" s="15">
        <f t="shared" si="97"/>
        <v>42470.329444444447</v>
      </c>
      <c r="M1070" s="13" t="str">
        <f t="shared" si="98"/>
        <v>Mar</v>
      </c>
      <c r="N1070" s="11">
        <f t="shared" si="99"/>
        <v>2016</v>
      </c>
      <c r="O1070" t="b">
        <v>0</v>
      </c>
      <c r="P1070">
        <v>4</v>
      </c>
      <c r="Q1070" t="b">
        <v>0</v>
      </c>
      <c r="R1070" t="s">
        <v>8282</v>
      </c>
      <c r="S1070" s="7">
        <f>E1070/D1070</f>
        <v>1.5E-3</v>
      </c>
      <c r="T1070" s="8">
        <f>E1070/P1070</f>
        <v>11.25</v>
      </c>
      <c r="U1070" t="str">
        <f t="shared" si="100"/>
        <v>games</v>
      </c>
      <c r="V1070" t="str">
        <f t="shared" si="101"/>
        <v>video games</v>
      </c>
    </row>
    <row r="1071" spans="1:22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5">
        <f t="shared" si="96"/>
        <v>41572.229849537034</v>
      </c>
      <c r="L1071" s="15">
        <f t="shared" si="97"/>
        <v>41604.271516203706</v>
      </c>
      <c r="M1071" s="13" t="str">
        <f t="shared" si="98"/>
        <v>Oct</v>
      </c>
      <c r="N1071" s="11">
        <f t="shared" si="99"/>
        <v>2013</v>
      </c>
      <c r="O1071" t="b">
        <v>0</v>
      </c>
      <c r="P1071">
        <v>21</v>
      </c>
      <c r="Q1071" t="b">
        <v>0</v>
      </c>
      <c r="R1071" t="s">
        <v>8282</v>
      </c>
      <c r="S1071" s="7">
        <f>E1071/D1071</f>
        <v>0.38636363636363635</v>
      </c>
      <c r="T1071" s="8">
        <f>E1071/P1071</f>
        <v>40.476190476190474</v>
      </c>
      <c r="U1071" t="str">
        <f t="shared" si="100"/>
        <v>games</v>
      </c>
      <c r="V1071" t="str">
        <f t="shared" si="101"/>
        <v>video games</v>
      </c>
    </row>
    <row r="1072" spans="1:22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5">
        <f t="shared" si="96"/>
        <v>41163.011828703704</v>
      </c>
      <c r="L1072" s="15">
        <f t="shared" si="97"/>
        <v>41183.011828703704</v>
      </c>
      <c r="M1072" s="13" t="str">
        <f t="shared" si="98"/>
        <v>Sep</v>
      </c>
      <c r="N1072" s="11">
        <f t="shared" si="99"/>
        <v>2012</v>
      </c>
      <c r="O1072" t="b">
        <v>0</v>
      </c>
      <c r="P1072">
        <v>2</v>
      </c>
      <c r="Q1072" t="b">
        <v>0</v>
      </c>
      <c r="R1072" t="s">
        <v>8282</v>
      </c>
      <c r="S1072" s="7">
        <f>E1072/D1072</f>
        <v>7.0000000000000001E-3</v>
      </c>
      <c r="T1072" s="8">
        <f>E1072/P1072</f>
        <v>35</v>
      </c>
      <c r="U1072" t="str">
        <f t="shared" si="100"/>
        <v>games</v>
      </c>
      <c r="V1072" t="str">
        <f t="shared" si="101"/>
        <v>video games</v>
      </c>
    </row>
    <row r="1073" spans="1:22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5">
        <f t="shared" si="96"/>
        <v>42295.753391203703</v>
      </c>
      <c r="L1073" s="15">
        <f t="shared" si="97"/>
        <v>42325.795057870375</v>
      </c>
      <c r="M1073" s="13" t="str">
        <f t="shared" si="98"/>
        <v>Oct</v>
      </c>
      <c r="N1073" s="11">
        <f t="shared" si="99"/>
        <v>2015</v>
      </c>
      <c r="O1073" t="b">
        <v>0</v>
      </c>
      <c r="P1073">
        <v>0</v>
      </c>
      <c r="Q1073" t="b">
        <v>0</v>
      </c>
      <c r="R1073" t="s">
        <v>8282</v>
      </c>
      <c r="S1073" s="7">
        <f>E1073/D1073</f>
        <v>0</v>
      </c>
      <c r="T1073" s="8" t="e">
        <f>E1073/P1073</f>
        <v>#DIV/0!</v>
      </c>
      <c r="U1073" t="str">
        <f t="shared" si="100"/>
        <v>games</v>
      </c>
      <c r="V1073" t="str">
        <f t="shared" si="101"/>
        <v>video games</v>
      </c>
    </row>
    <row r="1074" spans="1:22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5">
        <f t="shared" si="96"/>
        <v>41645.832141203704</v>
      </c>
      <c r="L1074" s="15">
        <f t="shared" si="97"/>
        <v>41675.832141203704</v>
      </c>
      <c r="M1074" s="13" t="str">
        <f t="shared" si="98"/>
        <v>Jan</v>
      </c>
      <c r="N1074" s="11">
        <f t="shared" si="99"/>
        <v>2014</v>
      </c>
      <c r="O1074" t="b">
        <v>0</v>
      </c>
      <c r="P1074">
        <v>4</v>
      </c>
      <c r="Q1074" t="b">
        <v>0</v>
      </c>
      <c r="R1074" t="s">
        <v>8282</v>
      </c>
      <c r="S1074" s="7">
        <f>E1074/D1074</f>
        <v>6.8000000000000005E-4</v>
      </c>
      <c r="T1074" s="8">
        <f>E1074/P1074</f>
        <v>12.75</v>
      </c>
      <c r="U1074" t="str">
        <f t="shared" si="100"/>
        <v>games</v>
      </c>
      <c r="V1074" t="str">
        <f t="shared" si="101"/>
        <v>video games</v>
      </c>
    </row>
    <row r="1075" spans="1:22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5">
        <f t="shared" si="96"/>
        <v>40802.964594907404</v>
      </c>
      <c r="L1075" s="15">
        <f t="shared" si="97"/>
        <v>40832.964594907404</v>
      </c>
      <c r="M1075" s="13" t="str">
        <f t="shared" si="98"/>
        <v>Sep</v>
      </c>
      <c r="N1075" s="11">
        <f t="shared" si="99"/>
        <v>2011</v>
      </c>
      <c r="O1075" t="b">
        <v>0</v>
      </c>
      <c r="P1075">
        <v>1</v>
      </c>
      <c r="Q1075" t="b">
        <v>0</v>
      </c>
      <c r="R1075" t="s">
        <v>8282</v>
      </c>
      <c r="S1075" s="7">
        <f>E1075/D1075</f>
        <v>1.3333333333333334E-2</v>
      </c>
      <c r="T1075" s="8">
        <f>E1075/P1075</f>
        <v>10</v>
      </c>
      <c r="U1075" t="str">
        <f t="shared" si="100"/>
        <v>games</v>
      </c>
      <c r="V1075" t="str">
        <f t="shared" si="101"/>
        <v>video games</v>
      </c>
    </row>
    <row r="1076" spans="1:22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5">
        <f t="shared" si="96"/>
        <v>41613.172974537039</v>
      </c>
      <c r="L1076" s="15">
        <f t="shared" si="97"/>
        <v>41643.172974537039</v>
      </c>
      <c r="M1076" s="13" t="str">
        <f t="shared" si="98"/>
        <v>Dec</v>
      </c>
      <c r="N1076" s="11">
        <f t="shared" si="99"/>
        <v>2013</v>
      </c>
      <c r="O1076" t="b">
        <v>0</v>
      </c>
      <c r="P1076">
        <v>30</v>
      </c>
      <c r="Q1076" t="b">
        <v>0</v>
      </c>
      <c r="R1076" t="s">
        <v>8282</v>
      </c>
      <c r="S1076" s="7">
        <f>E1076/D1076</f>
        <v>6.3092592592592589E-2</v>
      </c>
      <c r="T1076" s="8">
        <f>E1076/P1076</f>
        <v>113.56666666666666</v>
      </c>
      <c r="U1076" t="str">
        <f t="shared" si="100"/>
        <v>games</v>
      </c>
      <c r="V1076" t="str">
        <f t="shared" si="101"/>
        <v>video games</v>
      </c>
    </row>
    <row r="1077" spans="1:22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5">
        <f t="shared" si="96"/>
        <v>41005.904120370367</v>
      </c>
      <c r="L1077" s="15">
        <f t="shared" si="97"/>
        <v>41035.904120370367</v>
      </c>
      <c r="M1077" s="13" t="str">
        <f t="shared" si="98"/>
        <v>Apr</v>
      </c>
      <c r="N1077" s="11">
        <f t="shared" si="99"/>
        <v>2012</v>
      </c>
      <c r="O1077" t="b">
        <v>0</v>
      </c>
      <c r="P1077">
        <v>3</v>
      </c>
      <c r="Q1077" t="b">
        <v>0</v>
      </c>
      <c r="R1077" t="s">
        <v>8282</v>
      </c>
      <c r="S1077" s="7">
        <f>E1077/D1077</f>
        <v>4.4999999999999998E-2</v>
      </c>
      <c r="T1077" s="8">
        <f>E1077/P1077</f>
        <v>15</v>
      </c>
      <c r="U1077" t="str">
        <f t="shared" si="100"/>
        <v>games</v>
      </c>
      <c r="V1077" t="str">
        <f t="shared" si="101"/>
        <v>video games</v>
      </c>
    </row>
    <row r="1078" spans="1:22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5">
        <f t="shared" si="96"/>
        <v>41838.377893518518</v>
      </c>
      <c r="L1078" s="15">
        <f t="shared" si="97"/>
        <v>41893.377893518518</v>
      </c>
      <c r="M1078" s="13" t="str">
        <f t="shared" si="98"/>
        <v>Jul</v>
      </c>
      <c r="N1078" s="11">
        <f t="shared" si="99"/>
        <v>2014</v>
      </c>
      <c r="O1078" t="b">
        <v>0</v>
      </c>
      <c r="P1078">
        <v>975</v>
      </c>
      <c r="Q1078" t="b">
        <v>0</v>
      </c>
      <c r="R1078" t="s">
        <v>8282</v>
      </c>
      <c r="S1078" s="7">
        <f>E1078/D1078</f>
        <v>0.62765333333333329</v>
      </c>
      <c r="T1078" s="8">
        <f>E1078/P1078</f>
        <v>48.281025641025643</v>
      </c>
      <c r="U1078" t="str">
        <f t="shared" si="100"/>
        <v>games</v>
      </c>
      <c r="V1078" t="str">
        <f t="shared" si="101"/>
        <v>video games</v>
      </c>
    </row>
    <row r="1079" spans="1:22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5">
        <f t="shared" si="96"/>
        <v>42353.16679398148</v>
      </c>
      <c r="L1079" s="15">
        <f t="shared" si="97"/>
        <v>42383.16679398148</v>
      </c>
      <c r="M1079" s="13" t="str">
        <f t="shared" si="98"/>
        <v>Dec</v>
      </c>
      <c r="N1079" s="11">
        <f t="shared" si="99"/>
        <v>2015</v>
      </c>
      <c r="O1079" t="b">
        <v>0</v>
      </c>
      <c r="P1079">
        <v>167</v>
      </c>
      <c r="Q1079" t="b">
        <v>0</v>
      </c>
      <c r="R1079" t="s">
        <v>8282</v>
      </c>
      <c r="S1079" s="7">
        <f>E1079/D1079</f>
        <v>0.29376000000000002</v>
      </c>
      <c r="T1079" s="8">
        <f>E1079/P1079</f>
        <v>43.976047904191617</v>
      </c>
      <c r="U1079" t="str">
        <f t="shared" si="100"/>
        <v>games</v>
      </c>
      <c r="V1079" t="str">
        <f t="shared" si="101"/>
        <v>video games</v>
      </c>
    </row>
    <row r="1080" spans="1:22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5">
        <f t="shared" si="96"/>
        <v>40701.195844907408</v>
      </c>
      <c r="L1080" s="15">
        <f t="shared" si="97"/>
        <v>40746.195844907408</v>
      </c>
      <c r="M1080" s="13" t="str">
        <f t="shared" si="98"/>
        <v>Jun</v>
      </c>
      <c r="N1080" s="11">
        <f t="shared" si="99"/>
        <v>2011</v>
      </c>
      <c r="O1080" t="b">
        <v>0</v>
      </c>
      <c r="P1080">
        <v>5</v>
      </c>
      <c r="Q1080" t="b">
        <v>0</v>
      </c>
      <c r="R1080" t="s">
        <v>8282</v>
      </c>
      <c r="S1080" s="7">
        <f>E1080/D1080</f>
        <v>7.4999999999999997E-2</v>
      </c>
      <c r="T1080" s="8">
        <f>E1080/P1080</f>
        <v>9</v>
      </c>
      <c r="U1080" t="str">
        <f t="shared" si="100"/>
        <v>games</v>
      </c>
      <c r="V1080" t="str">
        <f t="shared" si="101"/>
        <v>video games</v>
      </c>
    </row>
    <row r="1081" spans="1:22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5">
        <f t="shared" si="96"/>
        <v>42479.566388888896</v>
      </c>
      <c r="L1081" s="15">
        <f t="shared" si="97"/>
        <v>42504.566388888896</v>
      </c>
      <c r="M1081" s="13" t="str">
        <f t="shared" si="98"/>
        <v>Apr</v>
      </c>
      <c r="N1081" s="11">
        <f t="shared" si="99"/>
        <v>2016</v>
      </c>
      <c r="O1081" t="b">
        <v>0</v>
      </c>
      <c r="P1081">
        <v>18</v>
      </c>
      <c r="Q1081" t="b">
        <v>0</v>
      </c>
      <c r="R1081" t="s">
        <v>8282</v>
      </c>
      <c r="S1081" s="7">
        <f>E1081/D1081</f>
        <v>2.6076923076923077E-2</v>
      </c>
      <c r="T1081" s="8">
        <f>E1081/P1081</f>
        <v>37.666666666666664</v>
      </c>
      <c r="U1081" t="str">
        <f t="shared" si="100"/>
        <v>games</v>
      </c>
      <c r="V1081" t="str">
        <f t="shared" si="101"/>
        <v>video games</v>
      </c>
    </row>
    <row r="1082" spans="1:22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5">
        <f t="shared" si="96"/>
        <v>41740.138113425928</v>
      </c>
      <c r="L1082" s="15">
        <f t="shared" si="97"/>
        <v>41770.138113425928</v>
      </c>
      <c r="M1082" s="13" t="str">
        <f t="shared" si="98"/>
        <v>Apr</v>
      </c>
      <c r="N1082" s="11">
        <f t="shared" si="99"/>
        <v>2014</v>
      </c>
      <c r="O1082" t="b">
        <v>0</v>
      </c>
      <c r="P1082">
        <v>98</v>
      </c>
      <c r="Q1082" t="b">
        <v>0</v>
      </c>
      <c r="R1082" t="s">
        <v>8282</v>
      </c>
      <c r="S1082" s="7">
        <f>E1082/D1082</f>
        <v>9.1050000000000006E-2</v>
      </c>
      <c r="T1082" s="8">
        <f>E1082/P1082</f>
        <v>18.581632653061224</v>
      </c>
      <c r="U1082" t="str">
        <f t="shared" si="100"/>
        <v>games</v>
      </c>
      <c r="V1082" t="str">
        <f t="shared" si="101"/>
        <v>video games</v>
      </c>
    </row>
    <row r="1083" spans="1:22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5">
        <f t="shared" si="96"/>
        <v>42002.926990740743</v>
      </c>
      <c r="L1083" s="15">
        <f t="shared" si="97"/>
        <v>42032.926990740743</v>
      </c>
      <c r="M1083" s="13" t="str">
        <f t="shared" si="98"/>
        <v>Dec</v>
      </c>
      <c r="N1083" s="11">
        <f t="shared" si="99"/>
        <v>2014</v>
      </c>
      <c r="O1083" t="b">
        <v>0</v>
      </c>
      <c r="P1083">
        <v>4</v>
      </c>
      <c r="Q1083" t="b">
        <v>0</v>
      </c>
      <c r="R1083" t="s">
        <v>8282</v>
      </c>
      <c r="S1083" s="7">
        <f>E1083/D1083</f>
        <v>1.7647058823529413E-4</v>
      </c>
      <c r="T1083" s="8">
        <f>E1083/P1083</f>
        <v>3</v>
      </c>
      <c r="U1083" t="str">
        <f t="shared" si="100"/>
        <v>games</v>
      </c>
      <c r="V1083" t="str">
        <f t="shared" si="101"/>
        <v>video games</v>
      </c>
    </row>
    <row r="1084" spans="1:22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5">
        <f t="shared" si="96"/>
        <v>41101.906111111115</v>
      </c>
      <c r="L1084" s="15">
        <f t="shared" si="97"/>
        <v>41131.906111111115</v>
      </c>
      <c r="M1084" s="13" t="str">
        <f t="shared" si="98"/>
        <v>Jul</v>
      </c>
      <c r="N1084" s="11">
        <f t="shared" si="99"/>
        <v>2012</v>
      </c>
      <c r="O1084" t="b">
        <v>0</v>
      </c>
      <c r="P1084">
        <v>3</v>
      </c>
      <c r="Q1084" t="b">
        <v>0</v>
      </c>
      <c r="R1084" t="s">
        <v>8282</v>
      </c>
      <c r="S1084" s="7">
        <f>E1084/D1084</f>
        <v>5.5999999999999999E-3</v>
      </c>
      <c r="T1084" s="8">
        <f>E1084/P1084</f>
        <v>18.666666666666668</v>
      </c>
      <c r="U1084" t="str">
        <f t="shared" si="100"/>
        <v>games</v>
      </c>
      <c r="V1084" t="str">
        <f t="shared" si="101"/>
        <v>video games</v>
      </c>
    </row>
    <row r="1085" spans="1:22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5">
        <f t="shared" si="96"/>
        <v>41793.659525462965</v>
      </c>
      <c r="L1085" s="15">
        <f t="shared" si="97"/>
        <v>41853.659525462965</v>
      </c>
      <c r="M1085" s="13" t="str">
        <f t="shared" si="98"/>
        <v>Jun</v>
      </c>
      <c r="N1085" s="11">
        <f t="shared" si="99"/>
        <v>2014</v>
      </c>
      <c r="O1085" t="b">
        <v>0</v>
      </c>
      <c r="P1085">
        <v>1</v>
      </c>
      <c r="Q1085" t="b">
        <v>0</v>
      </c>
      <c r="R1085" t="s">
        <v>8282</v>
      </c>
      <c r="S1085" s="7">
        <f>E1085/D1085</f>
        <v>8.2000000000000007E-3</v>
      </c>
      <c r="T1085" s="8">
        <f>E1085/P1085</f>
        <v>410</v>
      </c>
      <c r="U1085" t="str">
        <f t="shared" si="100"/>
        <v>games</v>
      </c>
      <c r="V1085" t="str">
        <f t="shared" si="101"/>
        <v>video games</v>
      </c>
    </row>
    <row r="1086" spans="1:2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5">
        <f t="shared" si="96"/>
        <v>41829.912083333329</v>
      </c>
      <c r="L1086" s="15">
        <f t="shared" si="97"/>
        <v>41859.912083333329</v>
      </c>
      <c r="M1086" s="13" t="str">
        <f t="shared" si="98"/>
        <v>Jul</v>
      </c>
      <c r="N1086" s="11">
        <f t="shared" si="99"/>
        <v>2014</v>
      </c>
      <c r="O1086" t="b">
        <v>0</v>
      </c>
      <c r="P1086">
        <v>0</v>
      </c>
      <c r="Q1086" t="b">
        <v>0</v>
      </c>
      <c r="R1086" t="s">
        <v>8282</v>
      </c>
      <c r="S1086" s="7">
        <f>E1086/D1086</f>
        <v>0</v>
      </c>
      <c r="T1086" s="8" t="e">
        <f>E1086/P1086</f>
        <v>#DIV/0!</v>
      </c>
      <c r="U1086" t="str">
        <f t="shared" si="100"/>
        <v>games</v>
      </c>
      <c r="V1086" t="str">
        <f t="shared" si="101"/>
        <v>video games</v>
      </c>
    </row>
    <row r="1087" spans="1:22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5">
        <f t="shared" si="96"/>
        <v>42413.671006944445</v>
      </c>
      <c r="L1087" s="15">
        <f t="shared" si="97"/>
        <v>42443.629340277781</v>
      </c>
      <c r="M1087" s="13" t="str">
        <f t="shared" si="98"/>
        <v>Feb</v>
      </c>
      <c r="N1087" s="11">
        <f t="shared" si="99"/>
        <v>2016</v>
      </c>
      <c r="O1087" t="b">
        <v>0</v>
      </c>
      <c r="P1087">
        <v>9</v>
      </c>
      <c r="Q1087" t="b">
        <v>0</v>
      </c>
      <c r="R1087" t="s">
        <v>8282</v>
      </c>
      <c r="S1087" s="7">
        <f>E1087/D1087</f>
        <v>3.4200000000000001E-2</v>
      </c>
      <c r="T1087" s="8">
        <f>E1087/P1087</f>
        <v>114</v>
      </c>
      <c r="U1087" t="str">
        <f t="shared" si="100"/>
        <v>games</v>
      </c>
      <c r="V1087" t="str">
        <f t="shared" si="101"/>
        <v>video games</v>
      </c>
    </row>
    <row r="1088" spans="1:2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5">
        <f t="shared" si="96"/>
        <v>41845.866793981484</v>
      </c>
      <c r="L1088" s="15">
        <f t="shared" si="97"/>
        <v>41875.866793981484</v>
      </c>
      <c r="M1088" s="13" t="str">
        <f t="shared" si="98"/>
        <v>Jul</v>
      </c>
      <c r="N1088" s="11">
        <f t="shared" si="99"/>
        <v>2014</v>
      </c>
      <c r="O1088" t="b">
        <v>0</v>
      </c>
      <c r="P1088">
        <v>2</v>
      </c>
      <c r="Q1088" t="b">
        <v>0</v>
      </c>
      <c r="R1088" t="s">
        <v>8282</v>
      </c>
      <c r="S1088" s="7">
        <f>E1088/D1088</f>
        <v>8.3333333333333339E-4</v>
      </c>
      <c r="T1088" s="8">
        <f>E1088/P1088</f>
        <v>7.5</v>
      </c>
      <c r="U1088" t="str">
        <f t="shared" si="100"/>
        <v>games</v>
      </c>
      <c r="V1088" t="str">
        <f t="shared" si="101"/>
        <v>video games</v>
      </c>
    </row>
    <row r="1089" spans="1:22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5">
        <f t="shared" si="96"/>
        <v>41775.713969907411</v>
      </c>
      <c r="L1089" s="15">
        <f t="shared" si="97"/>
        <v>41805.713969907411</v>
      </c>
      <c r="M1089" s="13" t="str">
        <f t="shared" si="98"/>
        <v>May</v>
      </c>
      <c r="N1089" s="11">
        <f t="shared" si="99"/>
        <v>2014</v>
      </c>
      <c r="O1089" t="b">
        <v>0</v>
      </c>
      <c r="P1089">
        <v>0</v>
      </c>
      <c r="Q1089" t="b">
        <v>0</v>
      </c>
      <c r="R1089" t="s">
        <v>8282</v>
      </c>
      <c r="S1089" s="7">
        <f>E1089/D1089</f>
        <v>0</v>
      </c>
      <c r="T1089" s="8" t="e">
        <f>E1089/P1089</f>
        <v>#DIV/0!</v>
      </c>
      <c r="U1089" t="str">
        <f t="shared" si="100"/>
        <v>games</v>
      </c>
      <c r="V1089" t="str">
        <f t="shared" si="101"/>
        <v>video games</v>
      </c>
    </row>
    <row r="1090" spans="1:22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5">
        <f t="shared" si="96"/>
        <v>41723.799386574072</v>
      </c>
      <c r="L1090" s="15">
        <f t="shared" si="97"/>
        <v>41753.799386574072</v>
      </c>
      <c r="M1090" s="13" t="str">
        <f t="shared" si="98"/>
        <v>Mar</v>
      </c>
      <c r="N1090" s="11">
        <f t="shared" si="99"/>
        <v>2014</v>
      </c>
      <c r="O1090" t="b">
        <v>0</v>
      </c>
      <c r="P1090">
        <v>147</v>
      </c>
      <c r="Q1090" t="b">
        <v>0</v>
      </c>
      <c r="R1090" t="s">
        <v>8282</v>
      </c>
      <c r="S1090" s="7">
        <f>E1090/D1090</f>
        <v>0.14182977777777778</v>
      </c>
      <c r="T1090" s="8">
        <f>E1090/P1090</f>
        <v>43.41727891156463</v>
      </c>
      <c r="U1090" t="str">
        <f t="shared" si="100"/>
        <v>games</v>
      </c>
      <c r="V1090" t="str">
        <f t="shared" si="101"/>
        <v>video games</v>
      </c>
    </row>
    <row r="1091" spans="1:22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5">
        <f t="shared" ref="K1091:K1154" si="102">(((J1091/60)/60)/24+DATE(1970,1,1))</f>
        <v>42151.189525462964</v>
      </c>
      <c r="L1091" s="15">
        <f t="shared" ref="L1091:L1154" si="103">(((I1091/60)/60)/24+DATE(1970,1,1))</f>
        <v>42181.189525462964</v>
      </c>
      <c r="M1091" s="13" t="str">
        <f t="shared" ref="M1091:M1154" si="104">TEXT(K1091,"mmm")</f>
        <v>May</v>
      </c>
      <c r="N1091" s="11">
        <f t="shared" ref="N1091:N1154" si="105">YEAR(K1091)</f>
        <v>2015</v>
      </c>
      <c r="O1091" t="b">
        <v>0</v>
      </c>
      <c r="P1091">
        <v>49</v>
      </c>
      <c r="Q1091" t="b">
        <v>0</v>
      </c>
      <c r="R1091" t="s">
        <v>8282</v>
      </c>
      <c r="S1091" s="7">
        <f>E1091/D1091</f>
        <v>7.8266666666666665E-2</v>
      </c>
      <c r="T1091" s="8">
        <f>E1091/P1091</f>
        <v>23.959183673469386</v>
      </c>
      <c r="U1091" t="str">
        <f t="shared" ref="U1091:U1154" si="106">LEFT(R1091,(FIND("/",R1091,1)-1))</f>
        <v>games</v>
      </c>
      <c r="V1091" t="str">
        <f t="shared" ref="V1091:V1154" si="107">MID(R1091,FIND("/",R1091)+1,256)</f>
        <v>video games</v>
      </c>
    </row>
    <row r="1092" spans="1:22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5">
        <f t="shared" si="102"/>
        <v>42123.185798611114</v>
      </c>
      <c r="L1092" s="15">
        <f t="shared" si="103"/>
        <v>42153.185798611114</v>
      </c>
      <c r="M1092" s="13" t="str">
        <f t="shared" si="104"/>
        <v>Apr</v>
      </c>
      <c r="N1092" s="11">
        <f t="shared" si="105"/>
        <v>2015</v>
      </c>
      <c r="O1092" t="b">
        <v>0</v>
      </c>
      <c r="P1092">
        <v>1</v>
      </c>
      <c r="Q1092" t="b">
        <v>0</v>
      </c>
      <c r="R1092" t="s">
        <v>8282</v>
      </c>
      <c r="S1092" s="7">
        <f>E1092/D1092</f>
        <v>3.8464497269020693E-4</v>
      </c>
      <c r="T1092" s="8">
        <f>E1092/P1092</f>
        <v>5</v>
      </c>
      <c r="U1092" t="str">
        <f t="shared" si="106"/>
        <v>games</v>
      </c>
      <c r="V1092" t="str">
        <f t="shared" si="107"/>
        <v>video games</v>
      </c>
    </row>
    <row r="1093" spans="1:22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5">
        <f t="shared" si="102"/>
        <v>42440.820277777777</v>
      </c>
      <c r="L1093" s="15">
        <f t="shared" si="103"/>
        <v>42470.778611111105</v>
      </c>
      <c r="M1093" s="13" t="str">
        <f t="shared" si="104"/>
        <v>Mar</v>
      </c>
      <c r="N1093" s="11">
        <f t="shared" si="105"/>
        <v>2016</v>
      </c>
      <c r="O1093" t="b">
        <v>0</v>
      </c>
      <c r="P1093">
        <v>2</v>
      </c>
      <c r="Q1093" t="b">
        <v>0</v>
      </c>
      <c r="R1093" t="s">
        <v>8282</v>
      </c>
      <c r="S1093" s="7">
        <f>E1093/D1093</f>
        <v>0.125</v>
      </c>
      <c r="T1093" s="8">
        <f>E1093/P1093</f>
        <v>12.5</v>
      </c>
      <c r="U1093" t="str">
        <f t="shared" si="106"/>
        <v>games</v>
      </c>
      <c r="V1093" t="str">
        <f t="shared" si="107"/>
        <v>video games</v>
      </c>
    </row>
    <row r="1094" spans="1:22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5">
        <f t="shared" si="102"/>
        <v>41250.025902777779</v>
      </c>
      <c r="L1094" s="15">
        <f t="shared" si="103"/>
        <v>41280.025902777779</v>
      </c>
      <c r="M1094" s="13" t="str">
        <f t="shared" si="104"/>
        <v>Dec</v>
      </c>
      <c r="N1094" s="11">
        <f t="shared" si="105"/>
        <v>2012</v>
      </c>
      <c r="O1094" t="b">
        <v>0</v>
      </c>
      <c r="P1094">
        <v>7</v>
      </c>
      <c r="Q1094" t="b">
        <v>0</v>
      </c>
      <c r="R1094" t="s">
        <v>8282</v>
      </c>
      <c r="S1094" s="7">
        <f>E1094/D1094</f>
        <v>1.0500000000000001E-2</v>
      </c>
      <c r="T1094" s="8">
        <f>E1094/P1094</f>
        <v>3</v>
      </c>
      <c r="U1094" t="str">
        <f t="shared" si="106"/>
        <v>games</v>
      </c>
      <c r="V1094" t="str">
        <f t="shared" si="107"/>
        <v>video games</v>
      </c>
    </row>
    <row r="1095" spans="1:22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5">
        <f t="shared" si="102"/>
        <v>42396.973807870367</v>
      </c>
      <c r="L1095" s="15">
        <f t="shared" si="103"/>
        <v>42411.973807870367</v>
      </c>
      <c r="M1095" s="13" t="str">
        <f t="shared" si="104"/>
        <v>Jan</v>
      </c>
      <c r="N1095" s="11">
        <f t="shared" si="105"/>
        <v>2016</v>
      </c>
      <c r="O1095" t="b">
        <v>0</v>
      </c>
      <c r="P1095">
        <v>4</v>
      </c>
      <c r="Q1095" t="b">
        <v>0</v>
      </c>
      <c r="R1095" t="s">
        <v>8282</v>
      </c>
      <c r="S1095" s="7">
        <f>E1095/D1095</f>
        <v>0.14083333333333334</v>
      </c>
      <c r="T1095" s="8">
        <f>E1095/P1095</f>
        <v>10.5625</v>
      </c>
      <c r="U1095" t="str">
        <f t="shared" si="106"/>
        <v>games</v>
      </c>
      <c r="V1095" t="str">
        <f t="shared" si="107"/>
        <v>video games</v>
      </c>
    </row>
    <row r="1096" spans="1:22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5">
        <f t="shared" si="102"/>
        <v>40795.713344907403</v>
      </c>
      <c r="L1096" s="15">
        <f t="shared" si="103"/>
        <v>40825.713344907403</v>
      </c>
      <c r="M1096" s="13" t="str">
        <f t="shared" si="104"/>
        <v>Sep</v>
      </c>
      <c r="N1096" s="11">
        <f t="shared" si="105"/>
        <v>2011</v>
      </c>
      <c r="O1096" t="b">
        <v>0</v>
      </c>
      <c r="P1096">
        <v>27</v>
      </c>
      <c r="Q1096" t="b">
        <v>0</v>
      </c>
      <c r="R1096" t="s">
        <v>8282</v>
      </c>
      <c r="S1096" s="7">
        <f>E1096/D1096</f>
        <v>0.18300055555555556</v>
      </c>
      <c r="T1096" s="8">
        <f>E1096/P1096</f>
        <v>122.00037037037038</v>
      </c>
      <c r="U1096" t="str">
        <f t="shared" si="106"/>
        <v>games</v>
      </c>
      <c r="V1096" t="str">
        <f t="shared" si="107"/>
        <v>video games</v>
      </c>
    </row>
    <row r="1097" spans="1:22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5">
        <f t="shared" si="102"/>
        <v>41486.537268518521</v>
      </c>
      <c r="L1097" s="15">
        <f t="shared" si="103"/>
        <v>41516.537268518521</v>
      </c>
      <c r="M1097" s="13" t="str">
        <f t="shared" si="104"/>
        <v>Jul</v>
      </c>
      <c r="N1097" s="11">
        <f t="shared" si="105"/>
        <v>2013</v>
      </c>
      <c r="O1097" t="b">
        <v>0</v>
      </c>
      <c r="P1097">
        <v>94</v>
      </c>
      <c r="Q1097" t="b">
        <v>0</v>
      </c>
      <c r="R1097" t="s">
        <v>8282</v>
      </c>
      <c r="S1097" s="7">
        <f>E1097/D1097</f>
        <v>5.0347999999999997E-2</v>
      </c>
      <c r="T1097" s="8">
        <f>E1097/P1097</f>
        <v>267.80851063829789</v>
      </c>
      <c r="U1097" t="str">
        <f t="shared" si="106"/>
        <v>games</v>
      </c>
      <c r="V1097" t="str">
        <f t="shared" si="107"/>
        <v>video games</v>
      </c>
    </row>
    <row r="1098" spans="1:22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5">
        <f t="shared" si="102"/>
        <v>41885.51798611111</v>
      </c>
      <c r="L1098" s="15">
        <f t="shared" si="103"/>
        <v>41916.145833333336</v>
      </c>
      <c r="M1098" s="13" t="str">
        <f t="shared" si="104"/>
        <v>Sep</v>
      </c>
      <c r="N1098" s="11">
        <f t="shared" si="105"/>
        <v>2014</v>
      </c>
      <c r="O1098" t="b">
        <v>0</v>
      </c>
      <c r="P1098">
        <v>29</v>
      </c>
      <c r="Q1098" t="b">
        <v>0</v>
      </c>
      <c r="R1098" t="s">
        <v>8282</v>
      </c>
      <c r="S1098" s="7">
        <f>E1098/D1098</f>
        <v>0.17933333333333334</v>
      </c>
      <c r="T1098" s="8">
        <f>E1098/P1098</f>
        <v>74.206896551724142</v>
      </c>
      <c r="U1098" t="str">
        <f t="shared" si="106"/>
        <v>games</v>
      </c>
      <c r="V1098" t="str">
        <f t="shared" si="107"/>
        <v>video games</v>
      </c>
    </row>
    <row r="1099" spans="1:22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5">
        <f t="shared" si="102"/>
        <v>41660.792557870373</v>
      </c>
      <c r="L1099" s="15">
        <f t="shared" si="103"/>
        <v>41700.792557870373</v>
      </c>
      <c r="M1099" s="13" t="str">
        <f t="shared" si="104"/>
        <v>Jan</v>
      </c>
      <c r="N1099" s="11">
        <f t="shared" si="105"/>
        <v>2014</v>
      </c>
      <c r="O1099" t="b">
        <v>0</v>
      </c>
      <c r="P1099">
        <v>7</v>
      </c>
      <c r="Q1099" t="b">
        <v>0</v>
      </c>
      <c r="R1099" t="s">
        <v>8282</v>
      </c>
      <c r="S1099" s="7">
        <f>E1099/D1099</f>
        <v>4.6999999999999999E-4</v>
      </c>
      <c r="T1099" s="8">
        <f>E1099/P1099</f>
        <v>6.7142857142857144</v>
      </c>
      <c r="U1099" t="str">
        <f t="shared" si="106"/>
        <v>games</v>
      </c>
      <c r="V1099" t="str">
        <f t="shared" si="107"/>
        <v>video games</v>
      </c>
    </row>
    <row r="1100" spans="1:22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5">
        <f t="shared" si="102"/>
        <v>41712.762673611112</v>
      </c>
      <c r="L1100" s="15">
        <f t="shared" si="103"/>
        <v>41742.762673611112</v>
      </c>
      <c r="M1100" s="13" t="str">
        <f t="shared" si="104"/>
        <v>Mar</v>
      </c>
      <c r="N1100" s="11">
        <f t="shared" si="105"/>
        <v>2014</v>
      </c>
      <c r="O1100" t="b">
        <v>0</v>
      </c>
      <c r="P1100">
        <v>22</v>
      </c>
      <c r="Q1100" t="b">
        <v>0</v>
      </c>
      <c r="R1100" t="s">
        <v>8282</v>
      </c>
      <c r="S1100" s="7">
        <f>E1100/D1100</f>
        <v>7.2120000000000004E-2</v>
      </c>
      <c r="T1100" s="8">
        <f>E1100/P1100</f>
        <v>81.954545454545453</v>
      </c>
      <c r="U1100" t="str">
        <f t="shared" si="106"/>
        <v>games</v>
      </c>
      <c r="V1100" t="str">
        <f t="shared" si="107"/>
        <v>video games</v>
      </c>
    </row>
    <row r="1101" spans="1:22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5">
        <f t="shared" si="102"/>
        <v>42107.836435185185</v>
      </c>
      <c r="L1101" s="15">
        <f t="shared" si="103"/>
        <v>42137.836435185185</v>
      </c>
      <c r="M1101" s="13" t="str">
        <f t="shared" si="104"/>
        <v>Apr</v>
      </c>
      <c r="N1101" s="11">
        <f t="shared" si="105"/>
        <v>2015</v>
      </c>
      <c r="O1101" t="b">
        <v>0</v>
      </c>
      <c r="P1101">
        <v>1</v>
      </c>
      <c r="Q1101" t="b">
        <v>0</v>
      </c>
      <c r="R1101" t="s">
        <v>8282</v>
      </c>
      <c r="S1101" s="7">
        <f>E1101/D1101</f>
        <v>5.0000000000000001E-3</v>
      </c>
      <c r="T1101" s="8">
        <f>E1101/P1101</f>
        <v>25</v>
      </c>
      <c r="U1101" t="str">
        <f t="shared" si="106"/>
        <v>games</v>
      </c>
      <c r="V1101" t="str">
        <f t="shared" si="107"/>
        <v>video games</v>
      </c>
    </row>
    <row r="1102" spans="1:22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5">
        <f t="shared" si="102"/>
        <v>42384.110775462963</v>
      </c>
      <c r="L1102" s="15">
        <f t="shared" si="103"/>
        <v>42414.110775462963</v>
      </c>
      <c r="M1102" s="13" t="str">
        <f t="shared" si="104"/>
        <v>Jan</v>
      </c>
      <c r="N1102" s="11">
        <f t="shared" si="105"/>
        <v>2016</v>
      </c>
      <c r="O1102" t="b">
        <v>0</v>
      </c>
      <c r="P1102">
        <v>10</v>
      </c>
      <c r="Q1102" t="b">
        <v>0</v>
      </c>
      <c r="R1102" t="s">
        <v>8282</v>
      </c>
      <c r="S1102" s="7">
        <f>E1102/D1102</f>
        <v>2.5000000000000001E-2</v>
      </c>
      <c r="T1102" s="8">
        <f>E1102/P1102</f>
        <v>10</v>
      </c>
      <c r="U1102" t="str">
        <f t="shared" si="106"/>
        <v>games</v>
      </c>
      <c r="V1102" t="str">
        <f t="shared" si="107"/>
        <v>video games</v>
      </c>
    </row>
    <row r="1103" spans="1:22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5">
        <f t="shared" si="102"/>
        <v>42538.77243055556</v>
      </c>
      <c r="L1103" s="15">
        <f t="shared" si="103"/>
        <v>42565.758333333331</v>
      </c>
      <c r="M1103" s="13" t="str">
        <f t="shared" si="104"/>
        <v>Jun</v>
      </c>
      <c r="N1103" s="11">
        <f t="shared" si="105"/>
        <v>2016</v>
      </c>
      <c r="O1103" t="b">
        <v>0</v>
      </c>
      <c r="P1103">
        <v>6</v>
      </c>
      <c r="Q1103" t="b">
        <v>0</v>
      </c>
      <c r="R1103" t="s">
        <v>8282</v>
      </c>
      <c r="S1103" s="7">
        <f>E1103/D1103</f>
        <v>4.0999999999999999E-4</v>
      </c>
      <c r="T1103" s="8">
        <f>E1103/P1103</f>
        <v>6.833333333333333</v>
      </c>
      <c r="U1103" t="str">
        <f t="shared" si="106"/>
        <v>games</v>
      </c>
      <c r="V1103" t="str">
        <f t="shared" si="107"/>
        <v>video games</v>
      </c>
    </row>
    <row r="1104" spans="1:22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5">
        <f t="shared" si="102"/>
        <v>41577.045428240745</v>
      </c>
      <c r="L1104" s="15">
        <f t="shared" si="103"/>
        <v>41617.249305555553</v>
      </c>
      <c r="M1104" s="13" t="str">
        <f t="shared" si="104"/>
        <v>Oct</v>
      </c>
      <c r="N1104" s="11">
        <f t="shared" si="105"/>
        <v>2013</v>
      </c>
      <c r="O1104" t="b">
        <v>0</v>
      </c>
      <c r="P1104">
        <v>24</v>
      </c>
      <c r="Q1104" t="b">
        <v>0</v>
      </c>
      <c r="R1104" t="s">
        <v>8282</v>
      </c>
      <c r="S1104" s="7">
        <f>E1104/D1104</f>
        <v>5.3124999999999999E-2</v>
      </c>
      <c r="T1104" s="8">
        <f>E1104/P1104</f>
        <v>17.708333333333332</v>
      </c>
      <c r="U1104" t="str">
        <f t="shared" si="106"/>
        <v>games</v>
      </c>
      <c r="V1104" t="str">
        <f t="shared" si="107"/>
        <v>video games</v>
      </c>
    </row>
    <row r="1105" spans="1:22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5">
        <f t="shared" si="102"/>
        <v>42479.22210648148</v>
      </c>
      <c r="L1105" s="15">
        <f t="shared" si="103"/>
        <v>42539.22210648148</v>
      </c>
      <c r="M1105" s="13" t="str">
        <f t="shared" si="104"/>
        <v>Apr</v>
      </c>
      <c r="N1105" s="11">
        <f t="shared" si="105"/>
        <v>2016</v>
      </c>
      <c r="O1105" t="b">
        <v>0</v>
      </c>
      <c r="P1105">
        <v>15</v>
      </c>
      <c r="Q1105" t="b">
        <v>0</v>
      </c>
      <c r="R1105" t="s">
        <v>8282</v>
      </c>
      <c r="S1105" s="7">
        <f>E1105/D1105</f>
        <v>1.6199999999999999E-2</v>
      </c>
      <c r="T1105" s="8">
        <f>E1105/P1105</f>
        <v>16.2</v>
      </c>
      <c r="U1105" t="str">
        <f t="shared" si="106"/>
        <v>games</v>
      </c>
      <c r="V1105" t="str">
        <f t="shared" si="107"/>
        <v>video games</v>
      </c>
    </row>
    <row r="1106" spans="1:22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5">
        <f t="shared" si="102"/>
        <v>41771.40996527778</v>
      </c>
      <c r="L1106" s="15">
        <f t="shared" si="103"/>
        <v>41801.40996527778</v>
      </c>
      <c r="M1106" s="13" t="str">
        <f t="shared" si="104"/>
        <v>May</v>
      </c>
      <c r="N1106" s="11">
        <f t="shared" si="105"/>
        <v>2014</v>
      </c>
      <c r="O1106" t="b">
        <v>0</v>
      </c>
      <c r="P1106">
        <v>37</v>
      </c>
      <c r="Q1106" t="b">
        <v>0</v>
      </c>
      <c r="R1106" t="s">
        <v>8282</v>
      </c>
      <c r="S1106" s="7">
        <f>E1106/D1106</f>
        <v>4.9516666666666667E-2</v>
      </c>
      <c r="T1106" s="8">
        <f>E1106/P1106</f>
        <v>80.297297297297291</v>
      </c>
      <c r="U1106" t="str">
        <f t="shared" si="106"/>
        <v>games</v>
      </c>
      <c r="V1106" t="str">
        <f t="shared" si="107"/>
        <v>video games</v>
      </c>
    </row>
    <row r="1107" spans="1:22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5">
        <f t="shared" si="102"/>
        <v>41692.135729166665</v>
      </c>
      <c r="L1107" s="15">
        <f t="shared" si="103"/>
        <v>41722.0940625</v>
      </c>
      <c r="M1107" s="13" t="str">
        <f t="shared" si="104"/>
        <v>Feb</v>
      </c>
      <c r="N1107" s="11">
        <f t="shared" si="105"/>
        <v>2014</v>
      </c>
      <c r="O1107" t="b">
        <v>0</v>
      </c>
      <c r="P1107">
        <v>20</v>
      </c>
      <c r="Q1107" t="b">
        <v>0</v>
      </c>
      <c r="R1107" t="s">
        <v>8282</v>
      </c>
      <c r="S1107" s="7">
        <f>E1107/D1107</f>
        <v>1.5900000000000001E-3</v>
      </c>
      <c r="T1107" s="8">
        <f>E1107/P1107</f>
        <v>71.55</v>
      </c>
      <c r="U1107" t="str">
        <f t="shared" si="106"/>
        <v>games</v>
      </c>
      <c r="V1107" t="str">
        <f t="shared" si="107"/>
        <v>video games</v>
      </c>
    </row>
    <row r="1108" spans="1:22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5">
        <f t="shared" si="102"/>
        <v>40973.740451388891</v>
      </c>
      <c r="L1108" s="15">
        <f t="shared" si="103"/>
        <v>41003.698784722219</v>
      </c>
      <c r="M1108" s="13" t="str">
        <f t="shared" si="104"/>
        <v>Mar</v>
      </c>
      <c r="N1108" s="11">
        <f t="shared" si="105"/>
        <v>2012</v>
      </c>
      <c r="O1108" t="b">
        <v>0</v>
      </c>
      <c r="P1108">
        <v>7</v>
      </c>
      <c r="Q1108" t="b">
        <v>0</v>
      </c>
      <c r="R1108" t="s">
        <v>8282</v>
      </c>
      <c r="S1108" s="7">
        <f>E1108/D1108</f>
        <v>0.41249999999999998</v>
      </c>
      <c r="T1108" s="8">
        <f>E1108/P1108</f>
        <v>23.571428571428573</v>
      </c>
      <c r="U1108" t="str">
        <f t="shared" si="106"/>
        <v>games</v>
      </c>
      <c r="V1108" t="str">
        <f t="shared" si="107"/>
        <v>video games</v>
      </c>
    </row>
    <row r="1109" spans="1:22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5">
        <f t="shared" si="102"/>
        <v>41813.861388888887</v>
      </c>
      <c r="L1109" s="15">
        <f t="shared" si="103"/>
        <v>41843.861388888887</v>
      </c>
      <c r="M1109" s="13" t="str">
        <f t="shared" si="104"/>
        <v>Jun</v>
      </c>
      <c r="N1109" s="11">
        <f t="shared" si="105"/>
        <v>2014</v>
      </c>
      <c r="O1109" t="b">
        <v>0</v>
      </c>
      <c r="P1109">
        <v>0</v>
      </c>
      <c r="Q1109" t="b">
        <v>0</v>
      </c>
      <c r="R1109" t="s">
        <v>8282</v>
      </c>
      <c r="S1109" s="7">
        <f>E1109/D1109</f>
        <v>0</v>
      </c>
      <c r="T1109" s="8" t="e">
        <f>E1109/P1109</f>
        <v>#DIV/0!</v>
      </c>
      <c r="U1109" t="str">
        <f t="shared" si="106"/>
        <v>games</v>
      </c>
      <c r="V1109" t="str">
        <f t="shared" si="107"/>
        <v>video games</v>
      </c>
    </row>
    <row r="1110" spans="1:22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5">
        <f t="shared" si="102"/>
        <v>40952.636979166666</v>
      </c>
      <c r="L1110" s="15">
        <f t="shared" si="103"/>
        <v>41012.595312500001</v>
      </c>
      <c r="M1110" s="13" t="str">
        <f t="shared" si="104"/>
        <v>Feb</v>
      </c>
      <c r="N1110" s="11">
        <f t="shared" si="105"/>
        <v>2012</v>
      </c>
      <c r="O1110" t="b">
        <v>0</v>
      </c>
      <c r="P1110">
        <v>21</v>
      </c>
      <c r="Q1110" t="b">
        <v>0</v>
      </c>
      <c r="R1110" t="s">
        <v>8282</v>
      </c>
      <c r="S1110" s="7">
        <f>E1110/D1110</f>
        <v>2.93E-2</v>
      </c>
      <c r="T1110" s="8">
        <f>E1110/P1110</f>
        <v>34.88095238095238</v>
      </c>
      <c r="U1110" t="str">
        <f t="shared" si="106"/>
        <v>games</v>
      </c>
      <c r="V1110" t="str">
        <f t="shared" si="107"/>
        <v>video games</v>
      </c>
    </row>
    <row r="1111" spans="1:22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5">
        <f t="shared" si="102"/>
        <v>42662.752199074079</v>
      </c>
      <c r="L1111" s="15">
        <f t="shared" si="103"/>
        <v>42692.793865740736</v>
      </c>
      <c r="M1111" s="13" t="str">
        <f t="shared" si="104"/>
        <v>Oct</v>
      </c>
      <c r="N1111" s="11">
        <f t="shared" si="105"/>
        <v>2016</v>
      </c>
      <c r="O1111" t="b">
        <v>0</v>
      </c>
      <c r="P1111">
        <v>3</v>
      </c>
      <c r="Q1111" t="b">
        <v>0</v>
      </c>
      <c r="R1111" t="s">
        <v>8282</v>
      </c>
      <c r="S1111" s="7">
        <f>E1111/D1111</f>
        <v>4.4999999999999997E-3</v>
      </c>
      <c r="T1111" s="8">
        <f>E1111/P1111</f>
        <v>15</v>
      </c>
      <c r="U1111" t="str">
        <f t="shared" si="106"/>
        <v>games</v>
      </c>
      <c r="V1111" t="str">
        <f t="shared" si="107"/>
        <v>video games</v>
      </c>
    </row>
    <row r="1112" spans="1:22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5">
        <f t="shared" si="102"/>
        <v>41220.933124999996</v>
      </c>
      <c r="L1112" s="15">
        <f t="shared" si="103"/>
        <v>41250.933124999996</v>
      </c>
      <c r="M1112" s="13" t="str">
        <f t="shared" si="104"/>
        <v>Nov</v>
      </c>
      <c r="N1112" s="11">
        <f t="shared" si="105"/>
        <v>2012</v>
      </c>
      <c r="O1112" t="b">
        <v>0</v>
      </c>
      <c r="P1112">
        <v>11</v>
      </c>
      <c r="Q1112" t="b">
        <v>0</v>
      </c>
      <c r="R1112" t="s">
        <v>8282</v>
      </c>
      <c r="S1112" s="7">
        <f>E1112/D1112</f>
        <v>5.1000000000000004E-3</v>
      </c>
      <c r="T1112" s="8">
        <f>E1112/P1112</f>
        <v>23.181818181818183</v>
      </c>
      <c r="U1112" t="str">
        <f t="shared" si="106"/>
        <v>games</v>
      </c>
      <c r="V1112" t="str">
        <f t="shared" si="107"/>
        <v>video games</v>
      </c>
    </row>
    <row r="1113" spans="1:22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5">
        <f t="shared" si="102"/>
        <v>42347.203587962969</v>
      </c>
      <c r="L1113" s="15">
        <f t="shared" si="103"/>
        <v>42377.203587962969</v>
      </c>
      <c r="M1113" s="13" t="str">
        <f t="shared" si="104"/>
        <v>Dec</v>
      </c>
      <c r="N1113" s="11">
        <f t="shared" si="105"/>
        <v>2015</v>
      </c>
      <c r="O1113" t="b">
        <v>0</v>
      </c>
      <c r="P1113">
        <v>1</v>
      </c>
      <c r="Q1113" t="b">
        <v>0</v>
      </c>
      <c r="R1113" t="s">
        <v>8282</v>
      </c>
      <c r="S1113" s="7">
        <f>E1113/D1113</f>
        <v>4.0000000000000002E-4</v>
      </c>
      <c r="T1113" s="8">
        <f>E1113/P1113</f>
        <v>1</v>
      </c>
      <c r="U1113" t="str">
        <f t="shared" si="106"/>
        <v>games</v>
      </c>
      <c r="V1113" t="str">
        <f t="shared" si="107"/>
        <v>video games</v>
      </c>
    </row>
    <row r="1114" spans="1:22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5">
        <f t="shared" si="102"/>
        <v>41963.759386574078</v>
      </c>
      <c r="L1114" s="15">
        <f t="shared" si="103"/>
        <v>42023.354166666672</v>
      </c>
      <c r="M1114" s="13" t="str">
        <f t="shared" si="104"/>
        <v>Nov</v>
      </c>
      <c r="N1114" s="11">
        <f t="shared" si="105"/>
        <v>2014</v>
      </c>
      <c r="O1114" t="b">
        <v>0</v>
      </c>
      <c r="P1114">
        <v>312</v>
      </c>
      <c r="Q1114" t="b">
        <v>0</v>
      </c>
      <c r="R1114" t="s">
        <v>8282</v>
      </c>
      <c r="S1114" s="7">
        <f>E1114/D1114</f>
        <v>0.35537409090909089</v>
      </c>
      <c r="T1114" s="8">
        <f>E1114/P1114</f>
        <v>100.23371794871794</v>
      </c>
      <c r="U1114" t="str">
        <f t="shared" si="106"/>
        <v>games</v>
      </c>
      <c r="V1114" t="str">
        <f t="shared" si="107"/>
        <v>video games</v>
      </c>
    </row>
    <row r="1115" spans="1:22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5">
        <f t="shared" si="102"/>
        <v>41835.977083333331</v>
      </c>
      <c r="L1115" s="15">
        <f t="shared" si="103"/>
        <v>41865.977083333331</v>
      </c>
      <c r="M1115" s="13" t="str">
        <f t="shared" si="104"/>
        <v>Jul</v>
      </c>
      <c r="N1115" s="11">
        <f t="shared" si="105"/>
        <v>2014</v>
      </c>
      <c r="O1115" t="b">
        <v>0</v>
      </c>
      <c r="P1115">
        <v>1</v>
      </c>
      <c r="Q1115" t="b">
        <v>0</v>
      </c>
      <c r="R1115" t="s">
        <v>8282</v>
      </c>
      <c r="S1115" s="7">
        <f>E1115/D1115</f>
        <v>5.0000000000000001E-3</v>
      </c>
      <c r="T1115" s="8">
        <f>E1115/P1115</f>
        <v>5</v>
      </c>
      <c r="U1115" t="str">
        <f t="shared" si="106"/>
        <v>games</v>
      </c>
      <c r="V1115" t="str">
        <f t="shared" si="107"/>
        <v>video games</v>
      </c>
    </row>
    <row r="1116" spans="1:22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5">
        <f t="shared" si="102"/>
        <v>41526.345914351856</v>
      </c>
      <c r="L1116" s="15">
        <f t="shared" si="103"/>
        <v>41556.345914351856</v>
      </c>
      <c r="M1116" s="13" t="str">
        <f t="shared" si="104"/>
        <v>Sep</v>
      </c>
      <c r="N1116" s="11">
        <f t="shared" si="105"/>
        <v>2013</v>
      </c>
      <c r="O1116" t="b">
        <v>0</v>
      </c>
      <c r="P1116">
        <v>3</v>
      </c>
      <c r="Q1116" t="b">
        <v>0</v>
      </c>
      <c r="R1116" t="s">
        <v>8282</v>
      </c>
      <c r="S1116" s="7">
        <f>E1116/D1116</f>
        <v>1.6666666666666668E-3</v>
      </c>
      <c r="T1116" s="8">
        <f>E1116/P1116</f>
        <v>3.3333333333333335</v>
      </c>
      <c r="U1116" t="str">
        <f t="shared" si="106"/>
        <v>games</v>
      </c>
      <c r="V1116" t="str">
        <f t="shared" si="107"/>
        <v>video games</v>
      </c>
    </row>
    <row r="1117" spans="1:22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5">
        <f t="shared" si="102"/>
        <v>42429.695543981477</v>
      </c>
      <c r="L1117" s="15">
        <f t="shared" si="103"/>
        <v>42459.653877314813</v>
      </c>
      <c r="M1117" s="13" t="str">
        <f t="shared" si="104"/>
        <v>Feb</v>
      </c>
      <c r="N1117" s="11">
        <f t="shared" si="105"/>
        <v>2016</v>
      </c>
      <c r="O1117" t="b">
        <v>0</v>
      </c>
      <c r="P1117">
        <v>4</v>
      </c>
      <c r="Q1117" t="b">
        <v>0</v>
      </c>
      <c r="R1117" t="s">
        <v>8282</v>
      </c>
      <c r="S1117" s="7">
        <f>E1117/D1117</f>
        <v>1.325E-3</v>
      </c>
      <c r="T1117" s="8">
        <f>E1117/P1117</f>
        <v>13.25</v>
      </c>
      <c r="U1117" t="str">
        <f t="shared" si="106"/>
        <v>games</v>
      </c>
      <c r="V1117" t="str">
        <f t="shared" si="107"/>
        <v>video games</v>
      </c>
    </row>
    <row r="1118" spans="1:22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5">
        <f t="shared" si="102"/>
        <v>41009.847314814811</v>
      </c>
      <c r="L1118" s="15">
        <f t="shared" si="103"/>
        <v>41069.847314814811</v>
      </c>
      <c r="M1118" s="13" t="str">
        <f t="shared" si="104"/>
        <v>Apr</v>
      </c>
      <c r="N1118" s="11">
        <f t="shared" si="105"/>
        <v>2012</v>
      </c>
      <c r="O1118" t="b">
        <v>0</v>
      </c>
      <c r="P1118">
        <v>10</v>
      </c>
      <c r="Q1118" t="b">
        <v>0</v>
      </c>
      <c r="R1118" t="s">
        <v>8282</v>
      </c>
      <c r="S1118" s="7">
        <f>E1118/D1118</f>
        <v>3.5704000000000004E-4</v>
      </c>
      <c r="T1118" s="8">
        <f>E1118/P1118</f>
        <v>17.852</v>
      </c>
      <c r="U1118" t="str">
        <f t="shared" si="106"/>
        <v>games</v>
      </c>
      <c r="V1118" t="str">
        <f t="shared" si="107"/>
        <v>video games</v>
      </c>
    </row>
    <row r="1119" spans="1:22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5">
        <f t="shared" si="102"/>
        <v>42333.598530092597</v>
      </c>
      <c r="L1119" s="15">
        <f t="shared" si="103"/>
        <v>42363.598530092597</v>
      </c>
      <c r="M1119" s="13" t="str">
        <f t="shared" si="104"/>
        <v>Nov</v>
      </c>
      <c r="N1119" s="11">
        <f t="shared" si="105"/>
        <v>2015</v>
      </c>
      <c r="O1119" t="b">
        <v>0</v>
      </c>
      <c r="P1119">
        <v>8</v>
      </c>
      <c r="Q1119" t="b">
        <v>0</v>
      </c>
      <c r="R1119" t="s">
        <v>8282</v>
      </c>
      <c r="S1119" s="7">
        <f>E1119/D1119</f>
        <v>8.3000000000000004E-2</v>
      </c>
      <c r="T1119" s="8">
        <f>E1119/P1119</f>
        <v>10.375</v>
      </c>
      <c r="U1119" t="str">
        <f t="shared" si="106"/>
        <v>games</v>
      </c>
      <c r="V1119" t="str">
        <f t="shared" si="107"/>
        <v>video games</v>
      </c>
    </row>
    <row r="1120" spans="1:22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5">
        <f t="shared" si="102"/>
        <v>41704.16642361111</v>
      </c>
      <c r="L1120" s="15">
        <f t="shared" si="103"/>
        <v>41734.124756944446</v>
      </c>
      <c r="M1120" s="13" t="str">
        <f t="shared" si="104"/>
        <v>Mar</v>
      </c>
      <c r="N1120" s="11">
        <f t="shared" si="105"/>
        <v>2014</v>
      </c>
      <c r="O1120" t="b">
        <v>0</v>
      </c>
      <c r="P1120">
        <v>3</v>
      </c>
      <c r="Q1120" t="b">
        <v>0</v>
      </c>
      <c r="R1120" t="s">
        <v>8282</v>
      </c>
      <c r="S1120" s="7">
        <f>E1120/D1120</f>
        <v>2.4222222222222221E-2</v>
      </c>
      <c r="T1120" s="8">
        <f>E1120/P1120</f>
        <v>36.333333333333336</v>
      </c>
      <c r="U1120" t="str">
        <f t="shared" si="106"/>
        <v>games</v>
      </c>
      <c r="V1120" t="str">
        <f t="shared" si="107"/>
        <v>video games</v>
      </c>
    </row>
    <row r="1121" spans="1:22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5">
        <f t="shared" si="102"/>
        <v>41722.792407407411</v>
      </c>
      <c r="L1121" s="15">
        <f t="shared" si="103"/>
        <v>41735.792407407411</v>
      </c>
      <c r="M1121" s="13" t="str">
        <f t="shared" si="104"/>
        <v>Mar</v>
      </c>
      <c r="N1121" s="11">
        <f t="shared" si="105"/>
        <v>2014</v>
      </c>
      <c r="O1121" t="b">
        <v>0</v>
      </c>
      <c r="P1121">
        <v>1</v>
      </c>
      <c r="Q1121" t="b">
        <v>0</v>
      </c>
      <c r="R1121" t="s">
        <v>8282</v>
      </c>
      <c r="S1121" s="7">
        <f>E1121/D1121</f>
        <v>2.3809523809523812E-3</v>
      </c>
      <c r="T1121" s="8">
        <f>E1121/P1121</f>
        <v>5</v>
      </c>
      <c r="U1121" t="str">
        <f t="shared" si="106"/>
        <v>games</v>
      </c>
      <c r="V1121" t="str">
        <f t="shared" si="107"/>
        <v>video games</v>
      </c>
    </row>
    <row r="1122" spans="1:22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5">
        <f t="shared" si="102"/>
        <v>40799.872685185182</v>
      </c>
      <c r="L1122" s="15">
        <f t="shared" si="103"/>
        <v>40844.872685185182</v>
      </c>
      <c r="M1122" s="13" t="str">
        <f t="shared" si="104"/>
        <v>Sep</v>
      </c>
      <c r="N1122" s="11">
        <f t="shared" si="105"/>
        <v>2011</v>
      </c>
      <c r="O1122" t="b">
        <v>0</v>
      </c>
      <c r="P1122">
        <v>0</v>
      </c>
      <c r="Q1122" t="b">
        <v>0</v>
      </c>
      <c r="R1122" t="s">
        <v>8282</v>
      </c>
      <c r="S1122" s="7">
        <f>E1122/D1122</f>
        <v>0</v>
      </c>
      <c r="T1122" s="8" t="e">
        <f>E1122/P1122</f>
        <v>#DIV/0!</v>
      </c>
      <c r="U1122" t="str">
        <f t="shared" si="106"/>
        <v>games</v>
      </c>
      <c r="V1122" t="str">
        <f t="shared" si="107"/>
        <v>video games</v>
      </c>
    </row>
    <row r="1123" spans="1:22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5">
        <f t="shared" si="102"/>
        <v>42412.934212962966</v>
      </c>
      <c r="L1123" s="15">
        <f t="shared" si="103"/>
        <v>42442.892546296294</v>
      </c>
      <c r="M1123" s="13" t="str">
        <f t="shared" si="104"/>
        <v>Feb</v>
      </c>
      <c r="N1123" s="11">
        <f t="shared" si="105"/>
        <v>2016</v>
      </c>
      <c r="O1123" t="b">
        <v>0</v>
      </c>
      <c r="P1123">
        <v>5</v>
      </c>
      <c r="Q1123" t="b">
        <v>0</v>
      </c>
      <c r="R1123" t="s">
        <v>8282</v>
      </c>
      <c r="S1123" s="7">
        <f>E1123/D1123</f>
        <v>1.16E-4</v>
      </c>
      <c r="T1123" s="8">
        <f>E1123/P1123</f>
        <v>5.8</v>
      </c>
      <c r="U1123" t="str">
        <f t="shared" si="106"/>
        <v>games</v>
      </c>
      <c r="V1123" t="str">
        <f t="shared" si="107"/>
        <v>video games</v>
      </c>
    </row>
    <row r="1124" spans="1:22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5">
        <f t="shared" si="102"/>
        <v>41410.703993055555</v>
      </c>
      <c r="L1124" s="15">
        <f t="shared" si="103"/>
        <v>41424.703993055555</v>
      </c>
      <c r="M1124" s="13" t="str">
        <f t="shared" si="104"/>
        <v>May</v>
      </c>
      <c r="N1124" s="11">
        <f t="shared" si="105"/>
        <v>2013</v>
      </c>
      <c r="O1124" t="b">
        <v>0</v>
      </c>
      <c r="P1124">
        <v>0</v>
      </c>
      <c r="Q1124" t="b">
        <v>0</v>
      </c>
      <c r="R1124" t="s">
        <v>8282</v>
      </c>
      <c r="S1124" s="7">
        <f>E1124/D1124</f>
        <v>0</v>
      </c>
      <c r="T1124" s="8" t="e">
        <f>E1124/P1124</f>
        <v>#DIV/0!</v>
      </c>
      <c r="U1124" t="str">
        <f t="shared" si="106"/>
        <v>games</v>
      </c>
      <c r="V1124" t="str">
        <f t="shared" si="107"/>
        <v>video games</v>
      </c>
    </row>
    <row r="1125" spans="1:22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5">
        <f t="shared" si="102"/>
        <v>41718.5237037037</v>
      </c>
      <c r="L1125" s="15">
        <f t="shared" si="103"/>
        <v>41748.5237037037</v>
      </c>
      <c r="M1125" s="13" t="str">
        <f t="shared" si="104"/>
        <v>Mar</v>
      </c>
      <c r="N1125" s="11">
        <f t="shared" si="105"/>
        <v>2014</v>
      </c>
      <c r="O1125" t="b">
        <v>0</v>
      </c>
      <c r="P1125">
        <v>3</v>
      </c>
      <c r="Q1125" t="b">
        <v>0</v>
      </c>
      <c r="R1125" t="s">
        <v>8282</v>
      </c>
      <c r="S1125" s="7">
        <f>E1125/D1125</f>
        <v>2.2000000000000001E-3</v>
      </c>
      <c r="T1125" s="8">
        <f>E1125/P1125</f>
        <v>3.6666666666666665</v>
      </c>
      <c r="U1125" t="str">
        <f t="shared" si="106"/>
        <v>games</v>
      </c>
      <c r="V1125" t="str">
        <f t="shared" si="107"/>
        <v>video games</v>
      </c>
    </row>
    <row r="1126" spans="1:22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5">
        <f t="shared" si="102"/>
        <v>42094.667256944449</v>
      </c>
      <c r="L1126" s="15">
        <f t="shared" si="103"/>
        <v>42124.667256944449</v>
      </c>
      <c r="M1126" s="13" t="str">
        <f t="shared" si="104"/>
        <v>Mar</v>
      </c>
      <c r="N1126" s="11">
        <f t="shared" si="105"/>
        <v>2015</v>
      </c>
      <c r="O1126" t="b">
        <v>0</v>
      </c>
      <c r="P1126">
        <v>7</v>
      </c>
      <c r="Q1126" t="b">
        <v>0</v>
      </c>
      <c r="R1126" t="s">
        <v>8283</v>
      </c>
      <c r="S1126" s="7">
        <f>E1126/D1126</f>
        <v>4.7222222222222223E-3</v>
      </c>
      <c r="T1126" s="8">
        <f>E1126/P1126</f>
        <v>60.714285714285715</v>
      </c>
      <c r="U1126" t="str">
        <f t="shared" si="106"/>
        <v>games</v>
      </c>
      <c r="V1126" t="str">
        <f t="shared" si="107"/>
        <v>mobile games</v>
      </c>
    </row>
    <row r="1127" spans="1:22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5">
        <f t="shared" si="102"/>
        <v>42212.624189814815</v>
      </c>
      <c r="L1127" s="15">
        <f t="shared" si="103"/>
        <v>42272.624189814815</v>
      </c>
      <c r="M1127" s="13" t="str">
        <f t="shared" si="104"/>
        <v>Jul</v>
      </c>
      <c r="N1127" s="11">
        <f t="shared" si="105"/>
        <v>2015</v>
      </c>
      <c r="O1127" t="b">
        <v>0</v>
      </c>
      <c r="P1127">
        <v>0</v>
      </c>
      <c r="Q1127" t="b">
        <v>0</v>
      </c>
      <c r="R1127" t="s">
        <v>8283</v>
      </c>
      <c r="S1127" s="7">
        <f>E1127/D1127</f>
        <v>0</v>
      </c>
      <c r="T1127" s="8" t="e">
        <f>E1127/P1127</f>
        <v>#DIV/0!</v>
      </c>
      <c r="U1127" t="str">
        <f t="shared" si="106"/>
        <v>games</v>
      </c>
      <c r="V1127" t="str">
        <f t="shared" si="107"/>
        <v>mobile games</v>
      </c>
    </row>
    <row r="1128" spans="1:22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5">
        <f t="shared" si="102"/>
        <v>42535.327476851846</v>
      </c>
      <c r="L1128" s="15">
        <f t="shared" si="103"/>
        <v>42565.327476851846</v>
      </c>
      <c r="M1128" s="13" t="str">
        <f t="shared" si="104"/>
        <v>Jun</v>
      </c>
      <c r="N1128" s="11">
        <f t="shared" si="105"/>
        <v>2016</v>
      </c>
      <c r="O1128" t="b">
        <v>0</v>
      </c>
      <c r="P1128">
        <v>2</v>
      </c>
      <c r="Q1128" t="b">
        <v>0</v>
      </c>
      <c r="R1128" t="s">
        <v>8283</v>
      </c>
      <c r="S1128" s="7">
        <f>E1128/D1128</f>
        <v>5.0000000000000001E-3</v>
      </c>
      <c r="T1128" s="8">
        <f>E1128/P1128</f>
        <v>5</v>
      </c>
      <c r="U1128" t="str">
        <f t="shared" si="106"/>
        <v>games</v>
      </c>
      <c r="V1128" t="str">
        <f t="shared" si="107"/>
        <v>mobile games</v>
      </c>
    </row>
    <row r="1129" spans="1:22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5">
        <f t="shared" si="102"/>
        <v>41926.854166666664</v>
      </c>
      <c r="L1129" s="15">
        <f t="shared" si="103"/>
        <v>41957.895833333328</v>
      </c>
      <c r="M1129" s="13" t="str">
        <f t="shared" si="104"/>
        <v>Oct</v>
      </c>
      <c r="N1129" s="11">
        <f t="shared" si="105"/>
        <v>2014</v>
      </c>
      <c r="O1129" t="b">
        <v>0</v>
      </c>
      <c r="P1129">
        <v>23</v>
      </c>
      <c r="Q1129" t="b">
        <v>0</v>
      </c>
      <c r="R1129" t="s">
        <v>8283</v>
      </c>
      <c r="S1129" s="7">
        <f>E1129/D1129</f>
        <v>1.6714285714285713E-2</v>
      </c>
      <c r="T1129" s="8">
        <f>E1129/P1129</f>
        <v>25.434782608695652</v>
      </c>
      <c r="U1129" t="str">
        <f t="shared" si="106"/>
        <v>games</v>
      </c>
      <c r="V1129" t="str">
        <f t="shared" si="107"/>
        <v>mobile games</v>
      </c>
    </row>
    <row r="1130" spans="1:2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5">
        <f t="shared" si="102"/>
        <v>41828.649502314816</v>
      </c>
      <c r="L1130" s="15">
        <f t="shared" si="103"/>
        <v>41858.649502314816</v>
      </c>
      <c r="M1130" s="13" t="str">
        <f t="shared" si="104"/>
        <v>Jul</v>
      </c>
      <c r="N1130" s="11">
        <f t="shared" si="105"/>
        <v>2014</v>
      </c>
      <c r="O1130" t="b">
        <v>0</v>
      </c>
      <c r="P1130">
        <v>1</v>
      </c>
      <c r="Q1130" t="b">
        <v>0</v>
      </c>
      <c r="R1130" t="s">
        <v>8283</v>
      </c>
      <c r="S1130" s="7">
        <f>E1130/D1130</f>
        <v>1E-3</v>
      </c>
      <c r="T1130" s="8">
        <f>E1130/P1130</f>
        <v>1</v>
      </c>
      <c r="U1130" t="str">
        <f t="shared" si="106"/>
        <v>games</v>
      </c>
      <c r="V1130" t="str">
        <f t="shared" si="107"/>
        <v>mobile games</v>
      </c>
    </row>
    <row r="1131" spans="1:22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5">
        <f t="shared" si="102"/>
        <v>42496.264965277776</v>
      </c>
      <c r="L1131" s="15">
        <f t="shared" si="103"/>
        <v>42526.264965277776</v>
      </c>
      <c r="M1131" s="13" t="str">
        <f t="shared" si="104"/>
        <v>May</v>
      </c>
      <c r="N1131" s="11">
        <f t="shared" si="105"/>
        <v>2016</v>
      </c>
      <c r="O1131" t="b">
        <v>0</v>
      </c>
      <c r="P1131">
        <v>2</v>
      </c>
      <c r="Q1131" t="b">
        <v>0</v>
      </c>
      <c r="R1131" t="s">
        <v>8283</v>
      </c>
      <c r="S1131" s="7">
        <f>E1131/D1131</f>
        <v>1.0499999999999999E-3</v>
      </c>
      <c r="T1131" s="8">
        <f>E1131/P1131</f>
        <v>10.5</v>
      </c>
      <c r="U1131" t="str">
        <f t="shared" si="106"/>
        <v>games</v>
      </c>
      <c r="V1131" t="str">
        <f t="shared" si="107"/>
        <v>mobile games</v>
      </c>
    </row>
    <row r="1132" spans="1:22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5">
        <f t="shared" si="102"/>
        <v>41908.996527777781</v>
      </c>
      <c r="L1132" s="15">
        <f t="shared" si="103"/>
        <v>41969.038194444445</v>
      </c>
      <c r="M1132" s="13" t="str">
        <f t="shared" si="104"/>
        <v>Sep</v>
      </c>
      <c r="N1132" s="11">
        <f t="shared" si="105"/>
        <v>2014</v>
      </c>
      <c r="O1132" t="b">
        <v>0</v>
      </c>
      <c r="P1132">
        <v>3</v>
      </c>
      <c r="Q1132" t="b">
        <v>0</v>
      </c>
      <c r="R1132" t="s">
        <v>8283</v>
      </c>
      <c r="S1132" s="7">
        <f>E1132/D1132</f>
        <v>2.2000000000000001E-3</v>
      </c>
      <c r="T1132" s="8">
        <f>E1132/P1132</f>
        <v>3.6666666666666665</v>
      </c>
      <c r="U1132" t="str">
        <f t="shared" si="106"/>
        <v>games</v>
      </c>
      <c r="V1132" t="str">
        <f t="shared" si="107"/>
        <v>mobile games</v>
      </c>
    </row>
    <row r="1133" spans="1:22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5">
        <f t="shared" si="102"/>
        <v>42332.908194444448</v>
      </c>
      <c r="L1133" s="15">
        <f t="shared" si="103"/>
        <v>42362.908194444448</v>
      </c>
      <c r="M1133" s="13" t="str">
        <f t="shared" si="104"/>
        <v>Nov</v>
      </c>
      <c r="N1133" s="11">
        <f t="shared" si="105"/>
        <v>2015</v>
      </c>
      <c r="O1133" t="b">
        <v>0</v>
      </c>
      <c r="P1133">
        <v>0</v>
      </c>
      <c r="Q1133" t="b">
        <v>0</v>
      </c>
      <c r="R1133" t="s">
        <v>8283</v>
      </c>
      <c r="S1133" s="7">
        <f>E1133/D1133</f>
        <v>0</v>
      </c>
      <c r="T1133" s="8" t="e">
        <f>E1133/P1133</f>
        <v>#DIV/0!</v>
      </c>
      <c r="U1133" t="str">
        <f t="shared" si="106"/>
        <v>games</v>
      </c>
      <c r="V1133" t="str">
        <f t="shared" si="107"/>
        <v>mobile games</v>
      </c>
    </row>
    <row r="1134" spans="1:22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5">
        <f t="shared" si="102"/>
        <v>42706.115405092598</v>
      </c>
      <c r="L1134" s="15">
        <f t="shared" si="103"/>
        <v>42736.115405092598</v>
      </c>
      <c r="M1134" s="13" t="str">
        <f t="shared" si="104"/>
        <v>Dec</v>
      </c>
      <c r="N1134" s="11">
        <f t="shared" si="105"/>
        <v>2016</v>
      </c>
      <c r="O1134" t="b">
        <v>0</v>
      </c>
      <c r="P1134">
        <v>13</v>
      </c>
      <c r="Q1134" t="b">
        <v>0</v>
      </c>
      <c r="R1134" t="s">
        <v>8283</v>
      </c>
      <c r="S1134" s="7">
        <f>E1134/D1134</f>
        <v>0.14380000000000001</v>
      </c>
      <c r="T1134" s="8">
        <f>E1134/P1134</f>
        <v>110.61538461538461</v>
      </c>
      <c r="U1134" t="str">
        <f t="shared" si="106"/>
        <v>games</v>
      </c>
      <c r="V1134" t="str">
        <f t="shared" si="107"/>
        <v>mobile games</v>
      </c>
    </row>
    <row r="1135" spans="1:22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5">
        <f t="shared" si="102"/>
        <v>41821.407187500001</v>
      </c>
      <c r="L1135" s="15">
        <f t="shared" si="103"/>
        <v>41851.407187500001</v>
      </c>
      <c r="M1135" s="13" t="str">
        <f t="shared" si="104"/>
        <v>Jul</v>
      </c>
      <c r="N1135" s="11">
        <f t="shared" si="105"/>
        <v>2014</v>
      </c>
      <c r="O1135" t="b">
        <v>0</v>
      </c>
      <c r="P1135">
        <v>1</v>
      </c>
      <c r="Q1135" t="b">
        <v>0</v>
      </c>
      <c r="R1135" t="s">
        <v>8283</v>
      </c>
      <c r="S1135" s="7">
        <f>E1135/D1135</f>
        <v>6.6666666666666671E-3</v>
      </c>
      <c r="T1135" s="8">
        <f>E1135/P1135</f>
        <v>20</v>
      </c>
      <c r="U1135" t="str">
        <f t="shared" si="106"/>
        <v>games</v>
      </c>
      <c r="V1135" t="str">
        <f t="shared" si="107"/>
        <v>mobile games</v>
      </c>
    </row>
    <row r="1136" spans="1:22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5">
        <f t="shared" si="102"/>
        <v>41958.285046296296</v>
      </c>
      <c r="L1136" s="15">
        <f t="shared" si="103"/>
        <v>41972.189583333333</v>
      </c>
      <c r="M1136" s="13" t="str">
        <f t="shared" si="104"/>
        <v>Nov</v>
      </c>
      <c r="N1136" s="11">
        <f t="shared" si="105"/>
        <v>2014</v>
      </c>
      <c r="O1136" t="b">
        <v>0</v>
      </c>
      <c r="P1136">
        <v>1</v>
      </c>
      <c r="Q1136" t="b">
        <v>0</v>
      </c>
      <c r="R1136" t="s">
        <v>8283</v>
      </c>
      <c r="S1136" s="7">
        <f>E1136/D1136</f>
        <v>4.0000000000000003E-5</v>
      </c>
      <c r="T1136" s="8">
        <f>E1136/P1136</f>
        <v>1</v>
      </c>
      <c r="U1136" t="str">
        <f t="shared" si="106"/>
        <v>games</v>
      </c>
      <c r="V1136" t="str">
        <f t="shared" si="107"/>
        <v>mobile games</v>
      </c>
    </row>
    <row r="1137" spans="1:22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5">
        <f t="shared" si="102"/>
        <v>42558.989513888882</v>
      </c>
      <c r="L1137" s="15">
        <f t="shared" si="103"/>
        <v>42588.989513888882</v>
      </c>
      <c r="M1137" s="13" t="str">
        <f t="shared" si="104"/>
        <v>Jul</v>
      </c>
      <c r="N1137" s="11">
        <f t="shared" si="105"/>
        <v>2016</v>
      </c>
      <c r="O1137" t="b">
        <v>0</v>
      </c>
      <c r="P1137">
        <v>1</v>
      </c>
      <c r="Q1137" t="b">
        <v>0</v>
      </c>
      <c r="R1137" t="s">
        <v>8283</v>
      </c>
      <c r="S1137" s="7">
        <f>E1137/D1137</f>
        <v>0.05</v>
      </c>
      <c r="T1137" s="8">
        <f>E1137/P1137</f>
        <v>50</v>
      </c>
      <c r="U1137" t="str">
        <f t="shared" si="106"/>
        <v>games</v>
      </c>
      <c r="V1137" t="str">
        <f t="shared" si="107"/>
        <v>mobile games</v>
      </c>
    </row>
    <row r="1138" spans="1:22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5">
        <f t="shared" si="102"/>
        <v>42327.671631944439</v>
      </c>
      <c r="L1138" s="15">
        <f t="shared" si="103"/>
        <v>42357.671631944439</v>
      </c>
      <c r="M1138" s="13" t="str">
        <f t="shared" si="104"/>
        <v>Nov</v>
      </c>
      <c r="N1138" s="11">
        <f t="shared" si="105"/>
        <v>2015</v>
      </c>
      <c r="O1138" t="b">
        <v>0</v>
      </c>
      <c r="P1138">
        <v>6</v>
      </c>
      <c r="Q1138" t="b">
        <v>0</v>
      </c>
      <c r="R1138" t="s">
        <v>8283</v>
      </c>
      <c r="S1138" s="7">
        <f>E1138/D1138</f>
        <v>6.4439140811455853E-2</v>
      </c>
      <c r="T1138" s="8">
        <f>E1138/P1138</f>
        <v>45</v>
      </c>
      <c r="U1138" t="str">
        <f t="shared" si="106"/>
        <v>games</v>
      </c>
      <c r="V1138" t="str">
        <f t="shared" si="107"/>
        <v>mobile games</v>
      </c>
    </row>
    <row r="1139" spans="1:22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5">
        <f t="shared" si="102"/>
        <v>42453.819687499999</v>
      </c>
      <c r="L1139" s="15">
        <f t="shared" si="103"/>
        <v>42483.819687499999</v>
      </c>
      <c r="M1139" s="13" t="str">
        <f t="shared" si="104"/>
        <v>Mar</v>
      </c>
      <c r="N1139" s="11">
        <f t="shared" si="105"/>
        <v>2016</v>
      </c>
      <c r="O1139" t="b">
        <v>0</v>
      </c>
      <c r="P1139">
        <v>39</v>
      </c>
      <c r="Q1139" t="b">
        <v>0</v>
      </c>
      <c r="R1139" t="s">
        <v>8283</v>
      </c>
      <c r="S1139" s="7">
        <f>E1139/D1139</f>
        <v>0.39500000000000002</v>
      </c>
      <c r="T1139" s="8">
        <f>E1139/P1139</f>
        <v>253.2051282051282</v>
      </c>
      <c r="U1139" t="str">
        <f t="shared" si="106"/>
        <v>games</v>
      </c>
      <c r="V1139" t="str">
        <f t="shared" si="107"/>
        <v>mobile games</v>
      </c>
    </row>
    <row r="1140" spans="1:22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5">
        <f t="shared" si="102"/>
        <v>42736.9066087963</v>
      </c>
      <c r="L1140" s="15">
        <f t="shared" si="103"/>
        <v>42756.9066087963</v>
      </c>
      <c r="M1140" s="13" t="str">
        <f t="shared" si="104"/>
        <v>Jan</v>
      </c>
      <c r="N1140" s="11">
        <f t="shared" si="105"/>
        <v>2017</v>
      </c>
      <c r="O1140" t="b">
        <v>0</v>
      </c>
      <c r="P1140">
        <v>4</v>
      </c>
      <c r="Q1140" t="b">
        <v>0</v>
      </c>
      <c r="R1140" t="s">
        <v>8283</v>
      </c>
      <c r="S1140" s="7">
        <f>E1140/D1140</f>
        <v>3.5714285714285713E-3</v>
      </c>
      <c r="T1140" s="8">
        <f>E1140/P1140</f>
        <v>31.25</v>
      </c>
      <c r="U1140" t="str">
        <f t="shared" si="106"/>
        <v>games</v>
      </c>
      <c r="V1140" t="str">
        <f t="shared" si="107"/>
        <v>mobile games</v>
      </c>
    </row>
    <row r="1141" spans="1:22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5">
        <f t="shared" si="102"/>
        <v>41975.347523148142</v>
      </c>
      <c r="L1141" s="15">
        <f t="shared" si="103"/>
        <v>42005.347523148142</v>
      </c>
      <c r="M1141" s="13" t="str">
        <f t="shared" si="104"/>
        <v>Dec</v>
      </c>
      <c r="N1141" s="11">
        <f t="shared" si="105"/>
        <v>2014</v>
      </c>
      <c r="O1141" t="b">
        <v>0</v>
      </c>
      <c r="P1141">
        <v>1</v>
      </c>
      <c r="Q1141" t="b">
        <v>0</v>
      </c>
      <c r="R1141" t="s">
        <v>8283</v>
      </c>
      <c r="S1141" s="7">
        <f>E1141/D1141</f>
        <v>6.2500000000000001E-4</v>
      </c>
      <c r="T1141" s="8">
        <f>E1141/P1141</f>
        <v>5</v>
      </c>
      <c r="U1141" t="str">
        <f t="shared" si="106"/>
        <v>games</v>
      </c>
      <c r="V1141" t="str">
        <f t="shared" si="107"/>
        <v>mobile games</v>
      </c>
    </row>
    <row r="1142" spans="1:22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5">
        <f t="shared" si="102"/>
        <v>42192.462048611109</v>
      </c>
      <c r="L1142" s="15">
        <f t="shared" si="103"/>
        <v>42222.462048611109</v>
      </c>
      <c r="M1142" s="13" t="str">
        <f t="shared" si="104"/>
        <v>Jul</v>
      </c>
      <c r="N1142" s="11">
        <f t="shared" si="105"/>
        <v>2015</v>
      </c>
      <c r="O1142" t="b">
        <v>0</v>
      </c>
      <c r="P1142">
        <v>0</v>
      </c>
      <c r="Q1142" t="b">
        <v>0</v>
      </c>
      <c r="R1142" t="s">
        <v>8283</v>
      </c>
      <c r="S1142" s="7">
        <f>E1142/D1142</f>
        <v>0</v>
      </c>
      <c r="T1142" s="8" t="e">
        <f>E1142/P1142</f>
        <v>#DIV/0!</v>
      </c>
      <c r="U1142" t="str">
        <f t="shared" si="106"/>
        <v>games</v>
      </c>
      <c r="V1142" t="str">
        <f t="shared" si="107"/>
        <v>mobile games</v>
      </c>
    </row>
    <row r="1143" spans="1:2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5">
        <f t="shared" si="102"/>
        <v>42164.699652777781</v>
      </c>
      <c r="L1143" s="15">
        <f t="shared" si="103"/>
        <v>42194.699652777781</v>
      </c>
      <c r="M1143" s="13" t="str">
        <f t="shared" si="104"/>
        <v>Jun</v>
      </c>
      <c r="N1143" s="11">
        <f t="shared" si="105"/>
        <v>2015</v>
      </c>
      <c r="O1143" t="b">
        <v>0</v>
      </c>
      <c r="P1143">
        <v>0</v>
      </c>
      <c r="Q1143" t="b">
        <v>0</v>
      </c>
      <c r="R1143" t="s">
        <v>8283</v>
      </c>
      <c r="S1143" s="7">
        <f>E1143/D1143</f>
        <v>0</v>
      </c>
      <c r="T1143" s="8" t="e">
        <f>E1143/P1143</f>
        <v>#DIV/0!</v>
      </c>
      <c r="U1143" t="str">
        <f t="shared" si="106"/>
        <v>games</v>
      </c>
      <c r="V1143" t="str">
        <f t="shared" si="107"/>
        <v>mobile games</v>
      </c>
    </row>
    <row r="1144" spans="1:22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5">
        <f t="shared" si="102"/>
        <v>42022.006099537044</v>
      </c>
      <c r="L1144" s="15">
        <f t="shared" si="103"/>
        <v>42052.006099537044</v>
      </c>
      <c r="M1144" s="13" t="str">
        <f t="shared" si="104"/>
        <v>Jan</v>
      </c>
      <c r="N1144" s="11">
        <f t="shared" si="105"/>
        <v>2015</v>
      </c>
      <c r="O1144" t="b">
        <v>0</v>
      </c>
      <c r="P1144">
        <v>0</v>
      </c>
      <c r="Q1144" t="b">
        <v>0</v>
      </c>
      <c r="R1144" t="s">
        <v>8283</v>
      </c>
      <c r="S1144" s="7">
        <f>E1144/D1144</f>
        <v>0</v>
      </c>
      <c r="T1144" s="8" t="e">
        <f>E1144/P1144</f>
        <v>#DIV/0!</v>
      </c>
      <c r="U1144" t="str">
        <f t="shared" si="106"/>
        <v>games</v>
      </c>
      <c r="V1144" t="str">
        <f t="shared" si="107"/>
        <v>mobile games</v>
      </c>
    </row>
    <row r="1145" spans="1:22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5">
        <f t="shared" si="102"/>
        <v>42325.19358796296</v>
      </c>
      <c r="L1145" s="15">
        <f t="shared" si="103"/>
        <v>42355.19358796296</v>
      </c>
      <c r="M1145" s="13" t="str">
        <f t="shared" si="104"/>
        <v>Nov</v>
      </c>
      <c r="N1145" s="11">
        <f t="shared" si="105"/>
        <v>2015</v>
      </c>
      <c r="O1145" t="b">
        <v>0</v>
      </c>
      <c r="P1145">
        <v>8</v>
      </c>
      <c r="Q1145" t="b">
        <v>0</v>
      </c>
      <c r="R1145" t="s">
        <v>8283</v>
      </c>
      <c r="S1145" s="7">
        <f>E1145/D1145</f>
        <v>4.1333333333333335E-3</v>
      </c>
      <c r="T1145" s="8">
        <f>E1145/P1145</f>
        <v>23.25</v>
      </c>
      <c r="U1145" t="str">
        <f t="shared" si="106"/>
        <v>games</v>
      </c>
      <c r="V1145" t="str">
        <f t="shared" si="107"/>
        <v>mobile games</v>
      </c>
    </row>
    <row r="1146" spans="1:22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5">
        <f t="shared" si="102"/>
        <v>42093.181944444441</v>
      </c>
      <c r="L1146" s="15">
        <f t="shared" si="103"/>
        <v>42123.181944444441</v>
      </c>
      <c r="M1146" s="13" t="str">
        <f t="shared" si="104"/>
        <v>Mar</v>
      </c>
      <c r="N1146" s="11">
        <f t="shared" si="105"/>
        <v>2015</v>
      </c>
      <c r="O1146" t="b">
        <v>0</v>
      </c>
      <c r="P1146">
        <v>0</v>
      </c>
      <c r="Q1146" t="b">
        <v>0</v>
      </c>
      <c r="R1146" t="s">
        <v>8284</v>
      </c>
      <c r="S1146" s="7">
        <f>E1146/D1146</f>
        <v>0</v>
      </c>
      <c r="T1146" s="8" t="e">
        <f>E1146/P1146</f>
        <v>#DIV/0!</v>
      </c>
      <c r="U1146" t="str">
        <f t="shared" si="106"/>
        <v>food</v>
      </c>
      <c r="V1146" t="str">
        <f t="shared" si="107"/>
        <v>food trucks</v>
      </c>
    </row>
    <row r="1147" spans="1:22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5">
        <f t="shared" si="102"/>
        <v>41854.747592592597</v>
      </c>
      <c r="L1147" s="15">
        <f t="shared" si="103"/>
        <v>41914.747592592597</v>
      </c>
      <c r="M1147" s="13" t="str">
        <f t="shared" si="104"/>
        <v>Aug</v>
      </c>
      <c r="N1147" s="11">
        <f t="shared" si="105"/>
        <v>2014</v>
      </c>
      <c r="O1147" t="b">
        <v>0</v>
      </c>
      <c r="P1147">
        <v>1</v>
      </c>
      <c r="Q1147" t="b">
        <v>0</v>
      </c>
      <c r="R1147" t="s">
        <v>8284</v>
      </c>
      <c r="S1147" s="7">
        <f>E1147/D1147</f>
        <v>1.25E-3</v>
      </c>
      <c r="T1147" s="8">
        <f>E1147/P1147</f>
        <v>100</v>
      </c>
      <c r="U1147" t="str">
        <f t="shared" si="106"/>
        <v>food</v>
      </c>
      <c r="V1147" t="str">
        <f t="shared" si="107"/>
        <v>food trucks</v>
      </c>
    </row>
    <row r="1148" spans="1:22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5">
        <f t="shared" si="102"/>
        <v>41723.9533912037</v>
      </c>
      <c r="L1148" s="15">
        <f t="shared" si="103"/>
        <v>41761.9533912037</v>
      </c>
      <c r="M1148" s="13" t="str">
        <f t="shared" si="104"/>
        <v>Mar</v>
      </c>
      <c r="N1148" s="11">
        <f t="shared" si="105"/>
        <v>2014</v>
      </c>
      <c r="O1148" t="b">
        <v>0</v>
      </c>
      <c r="P1148">
        <v>12</v>
      </c>
      <c r="Q1148" t="b">
        <v>0</v>
      </c>
      <c r="R1148" t="s">
        <v>8284</v>
      </c>
      <c r="S1148" s="7">
        <f>E1148/D1148</f>
        <v>8.8333333333333333E-2</v>
      </c>
      <c r="T1148" s="8">
        <f>E1148/P1148</f>
        <v>44.166666666666664</v>
      </c>
      <c r="U1148" t="str">
        <f t="shared" si="106"/>
        <v>food</v>
      </c>
      <c r="V1148" t="str">
        <f t="shared" si="107"/>
        <v>food trucks</v>
      </c>
    </row>
    <row r="1149" spans="1:22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5">
        <f t="shared" si="102"/>
        <v>41871.972025462965</v>
      </c>
      <c r="L1149" s="15">
        <f t="shared" si="103"/>
        <v>41931.972025462965</v>
      </c>
      <c r="M1149" s="13" t="str">
        <f t="shared" si="104"/>
        <v>Aug</v>
      </c>
      <c r="N1149" s="11">
        <f t="shared" si="105"/>
        <v>2014</v>
      </c>
      <c r="O1149" t="b">
        <v>0</v>
      </c>
      <c r="P1149">
        <v>0</v>
      </c>
      <c r="Q1149" t="b">
        <v>0</v>
      </c>
      <c r="R1149" t="s">
        <v>8284</v>
      </c>
      <c r="S1149" s="7">
        <f>E1149/D1149</f>
        <v>0</v>
      </c>
      <c r="T1149" s="8" t="e">
        <f>E1149/P1149</f>
        <v>#DIV/0!</v>
      </c>
      <c r="U1149" t="str">
        <f t="shared" si="106"/>
        <v>food</v>
      </c>
      <c r="V1149" t="str">
        <f t="shared" si="107"/>
        <v>food trucks</v>
      </c>
    </row>
    <row r="1150" spans="1:22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5">
        <f t="shared" si="102"/>
        <v>42675.171076388884</v>
      </c>
      <c r="L1150" s="15">
        <f t="shared" si="103"/>
        <v>42705.212743055556</v>
      </c>
      <c r="M1150" s="13" t="str">
        <f t="shared" si="104"/>
        <v>Nov</v>
      </c>
      <c r="N1150" s="11">
        <f t="shared" si="105"/>
        <v>2016</v>
      </c>
      <c r="O1150" t="b">
        <v>0</v>
      </c>
      <c r="P1150">
        <v>3</v>
      </c>
      <c r="Q1150" t="b">
        <v>0</v>
      </c>
      <c r="R1150" t="s">
        <v>8284</v>
      </c>
      <c r="S1150" s="7">
        <f>E1150/D1150</f>
        <v>4.8666666666666667E-3</v>
      </c>
      <c r="T1150" s="8">
        <f>E1150/P1150</f>
        <v>24.333333333333332</v>
      </c>
      <c r="U1150" t="str">
        <f t="shared" si="106"/>
        <v>food</v>
      </c>
      <c r="V1150" t="str">
        <f t="shared" si="107"/>
        <v>food trucks</v>
      </c>
    </row>
    <row r="1151" spans="1:22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5">
        <f t="shared" si="102"/>
        <v>42507.71025462963</v>
      </c>
      <c r="L1151" s="15">
        <f t="shared" si="103"/>
        <v>42537.71025462963</v>
      </c>
      <c r="M1151" s="13" t="str">
        <f t="shared" si="104"/>
        <v>May</v>
      </c>
      <c r="N1151" s="11">
        <f t="shared" si="105"/>
        <v>2016</v>
      </c>
      <c r="O1151" t="b">
        <v>0</v>
      </c>
      <c r="P1151">
        <v>2</v>
      </c>
      <c r="Q1151" t="b">
        <v>0</v>
      </c>
      <c r="R1151" t="s">
        <v>8284</v>
      </c>
      <c r="S1151" s="7">
        <f>E1151/D1151</f>
        <v>1.5E-3</v>
      </c>
      <c r="T1151" s="8">
        <f>E1151/P1151</f>
        <v>37.5</v>
      </c>
      <c r="U1151" t="str">
        <f t="shared" si="106"/>
        <v>food</v>
      </c>
      <c r="V1151" t="str">
        <f t="shared" si="107"/>
        <v>food trucks</v>
      </c>
    </row>
    <row r="1152" spans="1:22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5">
        <f t="shared" si="102"/>
        <v>42317.954571759255</v>
      </c>
      <c r="L1152" s="15">
        <f t="shared" si="103"/>
        <v>42377.954571759255</v>
      </c>
      <c r="M1152" s="13" t="str">
        <f t="shared" si="104"/>
        <v>Nov</v>
      </c>
      <c r="N1152" s="11">
        <f t="shared" si="105"/>
        <v>2015</v>
      </c>
      <c r="O1152" t="b">
        <v>0</v>
      </c>
      <c r="P1152">
        <v>6</v>
      </c>
      <c r="Q1152" t="b">
        <v>0</v>
      </c>
      <c r="R1152" t="s">
        <v>8284</v>
      </c>
      <c r="S1152" s="7">
        <f>E1152/D1152</f>
        <v>0.1008</v>
      </c>
      <c r="T1152" s="8">
        <f>E1152/P1152</f>
        <v>42</v>
      </c>
      <c r="U1152" t="str">
        <f t="shared" si="106"/>
        <v>food</v>
      </c>
      <c r="V1152" t="str">
        <f t="shared" si="107"/>
        <v>food trucks</v>
      </c>
    </row>
    <row r="1153" spans="1:22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5">
        <f t="shared" si="102"/>
        <v>42224.102581018517</v>
      </c>
      <c r="L1153" s="15">
        <f t="shared" si="103"/>
        <v>42254.102581018517</v>
      </c>
      <c r="M1153" s="13" t="str">
        <f t="shared" si="104"/>
        <v>Aug</v>
      </c>
      <c r="N1153" s="11">
        <f t="shared" si="105"/>
        <v>2015</v>
      </c>
      <c r="O1153" t="b">
        <v>0</v>
      </c>
      <c r="P1153">
        <v>0</v>
      </c>
      <c r="Q1153" t="b">
        <v>0</v>
      </c>
      <c r="R1153" t="s">
        <v>8284</v>
      </c>
      <c r="S1153" s="7">
        <f>E1153/D1153</f>
        <v>0</v>
      </c>
      <c r="T1153" s="8" t="e">
        <f>E1153/P1153</f>
        <v>#DIV/0!</v>
      </c>
      <c r="U1153" t="str">
        <f t="shared" si="106"/>
        <v>food</v>
      </c>
      <c r="V1153" t="str">
        <f t="shared" si="107"/>
        <v>food trucks</v>
      </c>
    </row>
    <row r="1154" spans="1:2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5">
        <f t="shared" si="102"/>
        <v>42109.709629629629</v>
      </c>
      <c r="L1154" s="15">
        <f t="shared" si="103"/>
        <v>42139.709629629629</v>
      </c>
      <c r="M1154" s="13" t="str">
        <f t="shared" si="104"/>
        <v>Apr</v>
      </c>
      <c r="N1154" s="11">
        <f t="shared" si="105"/>
        <v>2015</v>
      </c>
      <c r="O1154" t="b">
        <v>0</v>
      </c>
      <c r="P1154">
        <v>15</v>
      </c>
      <c r="Q1154" t="b">
        <v>0</v>
      </c>
      <c r="R1154" t="s">
        <v>8284</v>
      </c>
      <c r="S1154" s="7">
        <f>E1154/D1154</f>
        <v>5.6937500000000002E-2</v>
      </c>
      <c r="T1154" s="8">
        <f>E1154/P1154</f>
        <v>60.733333333333334</v>
      </c>
      <c r="U1154" t="str">
        <f t="shared" si="106"/>
        <v>food</v>
      </c>
      <c r="V1154" t="str">
        <f t="shared" si="107"/>
        <v>food trucks</v>
      </c>
    </row>
    <row r="1155" spans="1:22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5">
        <f t="shared" ref="K1155:K1218" si="108">(((J1155/60)/60)/24+DATE(1970,1,1))</f>
        <v>42143.714178240742</v>
      </c>
      <c r="L1155" s="15">
        <f t="shared" ref="L1155:L1218" si="109">(((I1155/60)/60)/24+DATE(1970,1,1))</f>
        <v>42173.714178240742</v>
      </c>
      <c r="M1155" s="13" t="str">
        <f t="shared" ref="M1155:M1218" si="110">TEXT(K1155,"mmm")</f>
        <v>May</v>
      </c>
      <c r="N1155" s="11">
        <f t="shared" ref="N1155:N1218" si="111">YEAR(K1155)</f>
        <v>2015</v>
      </c>
      <c r="O1155" t="b">
        <v>0</v>
      </c>
      <c r="P1155">
        <v>1</v>
      </c>
      <c r="Q1155" t="b">
        <v>0</v>
      </c>
      <c r="R1155" t="s">
        <v>8284</v>
      </c>
      <c r="S1155" s="7">
        <f>E1155/D1155</f>
        <v>6.2500000000000003E-3</v>
      </c>
      <c r="T1155" s="8">
        <f>E1155/P1155</f>
        <v>50</v>
      </c>
      <c r="U1155" t="str">
        <f t="shared" ref="U1155:U1218" si="112">LEFT(R1155,(FIND("/",R1155,1)-1))</f>
        <v>food</v>
      </c>
      <c r="V1155" t="str">
        <f t="shared" ref="V1155:V1218" si="113">MID(R1155,FIND("/",R1155)+1,256)</f>
        <v>food trucks</v>
      </c>
    </row>
    <row r="1156" spans="1:22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5">
        <f t="shared" si="108"/>
        <v>42223.108865740738</v>
      </c>
      <c r="L1156" s="15">
        <f t="shared" si="109"/>
        <v>42253.108865740738</v>
      </c>
      <c r="M1156" s="13" t="str">
        <f t="shared" si="110"/>
        <v>Aug</v>
      </c>
      <c r="N1156" s="11">
        <f t="shared" si="111"/>
        <v>2015</v>
      </c>
      <c r="O1156" t="b">
        <v>0</v>
      </c>
      <c r="P1156">
        <v>3</v>
      </c>
      <c r="Q1156" t="b">
        <v>0</v>
      </c>
      <c r="R1156" t="s">
        <v>8284</v>
      </c>
      <c r="S1156" s="7">
        <f>E1156/D1156</f>
        <v>6.5000000000000002E-2</v>
      </c>
      <c r="T1156" s="8">
        <f>E1156/P1156</f>
        <v>108.33333333333333</v>
      </c>
      <c r="U1156" t="str">
        <f t="shared" si="112"/>
        <v>food</v>
      </c>
      <c r="V1156" t="str">
        <f t="shared" si="113"/>
        <v>food trucks</v>
      </c>
    </row>
    <row r="1157" spans="1:22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5">
        <f t="shared" si="108"/>
        <v>41835.763981481483</v>
      </c>
      <c r="L1157" s="15">
        <f t="shared" si="109"/>
        <v>41865.763981481483</v>
      </c>
      <c r="M1157" s="13" t="str">
        <f t="shared" si="110"/>
        <v>Jul</v>
      </c>
      <c r="N1157" s="11">
        <f t="shared" si="111"/>
        <v>2014</v>
      </c>
      <c r="O1157" t="b">
        <v>0</v>
      </c>
      <c r="P1157">
        <v>8</v>
      </c>
      <c r="Q1157" t="b">
        <v>0</v>
      </c>
      <c r="R1157" t="s">
        <v>8284</v>
      </c>
      <c r="S1157" s="7">
        <f>E1157/D1157</f>
        <v>7.5199999999999998E-3</v>
      </c>
      <c r="T1157" s="8">
        <f>E1157/P1157</f>
        <v>23.5</v>
      </c>
      <c r="U1157" t="str">
        <f t="shared" si="112"/>
        <v>food</v>
      </c>
      <c r="V1157" t="str">
        <f t="shared" si="113"/>
        <v>food trucks</v>
      </c>
    </row>
    <row r="1158" spans="1:22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5">
        <f t="shared" si="108"/>
        <v>42029.07131944444</v>
      </c>
      <c r="L1158" s="15">
        <f t="shared" si="109"/>
        <v>42059.07131944444</v>
      </c>
      <c r="M1158" s="13" t="str">
        <f t="shared" si="110"/>
        <v>Jan</v>
      </c>
      <c r="N1158" s="11">
        <f t="shared" si="111"/>
        <v>2015</v>
      </c>
      <c r="O1158" t="b">
        <v>0</v>
      </c>
      <c r="P1158">
        <v>0</v>
      </c>
      <c r="Q1158" t="b">
        <v>0</v>
      </c>
      <c r="R1158" t="s">
        <v>8284</v>
      </c>
      <c r="S1158" s="7">
        <f>E1158/D1158</f>
        <v>0</v>
      </c>
      <c r="T1158" s="8" t="e">
        <f>E1158/P1158</f>
        <v>#DIV/0!</v>
      </c>
      <c r="U1158" t="str">
        <f t="shared" si="112"/>
        <v>food</v>
      </c>
      <c r="V1158" t="str">
        <f t="shared" si="113"/>
        <v>food trucks</v>
      </c>
    </row>
    <row r="1159" spans="1:22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5">
        <f t="shared" si="108"/>
        <v>41918.628240740742</v>
      </c>
      <c r="L1159" s="15">
        <f t="shared" si="109"/>
        <v>41978.669907407413</v>
      </c>
      <c r="M1159" s="13" t="str">
        <f t="shared" si="110"/>
        <v>Oct</v>
      </c>
      <c r="N1159" s="11">
        <f t="shared" si="111"/>
        <v>2014</v>
      </c>
      <c r="O1159" t="b">
        <v>0</v>
      </c>
      <c r="P1159">
        <v>3</v>
      </c>
      <c r="Q1159" t="b">
        <v>0</v>
      </c>
      <c r="R1159" t="s">
        <v>8284</v>
      </c>
      <c r="S1159" s="7">
        <f>E1159/D1159</f>
        <v>1.5100000000000001E-2</v>
      </c>
      <c r="T1159" s="8">
        <f>E1159/P1159</f>
        <v>50.333333333333336</v>
      </c>
      <c r="U1159" t="str">
        <f t="shared" si="112"/>
        <v>food</v>
      </c>
      <c r="V1159" t="str">
        <f t="shared" si="113"/>
        <v>food trucks</v>
      </c>
    </row>
    <row r="1160" spans="1:22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5">
        <f t="shared" si="108"/>
        <v>41952.09175925926</v>
      </c>
      <c r="L1160" s="15">
        <f t="shared" si="109"/>
        <v>41982.09175925926</v>
      </c>
      <c r="M1160" s="13" t="str">
        <f t="shared" si="110"/>
        <v>Nov</v>
      </c>
      <c r="N1160" s="11">
        <f t="shared" si="111"/>
        <v>2014</v>
      </c>
      <c r="O1160" t="b">
        <v>0</v>
      </c>
      <c r="P1160">
        <v>3</v>
      </c>
      <c r="Q1160" t="b">
        <v>0</v>
      </c>
      <c r="R1160" t="s">
        <v>8284</v>
      </c>
      <c r="S1160" s="7">
        <f>E1160/D1160</f>
        <v>4.6666666666666671E-3</v>
      </c>
      <c r="T1160" s="8">
        <f>E1160/P1160</f>
        <v>11.666666666666666</v>
      </c>
      <c r="U1160" t="str">
        <f t="shared" si="112"/>
        <v>food</v>
      </c>
      <c r="V1160" t="str">
        <f t="shared" si="113"/>
        <v>food trucks</v>
      </c>
    </row>
    <row r="1161" spans="1:22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5">
        <f t="shared" si="108"/>
        <v>42154.726446759261</v>
      </c>
      <c r="L1161" s="15">
        <f t="shared" si="109"/>
        <v>42185.65625</v>
      </c>
      <c r="M1161" s="13" t="str">
        <f t="shared" si="110"/>
        <v>May</v>
      </c>
      <c r="N1161" s="11">
        <f t="shared" si="111"/>
        <v>2015</v>
      </c>
      <c r="O1161" t="b">
        <v>0</v>
      </c>
      <c r="P1161">
        <v>0</v>
      </c>
      <c r="Q1161" t="b">
        <v>0</v>
      </c>
      <c r="R1161" t="s">
        <v>8284</v>
      </c>
      <c r="S1161" s="7">
        <f>E1161/D1161</f>
        <v>0</v>
      </c>
      <c r="T1161" s="8" t="e">
        <f>E1161/P1161</f>
        <v>#DIV/0!</v>
      </c>
      <c r="U1161" t="str">
        <f t="shared" si="112"/>
        <v>food</v>
      </c>
      <c r="V1161" t="str">
        <f t="shared" si="113"/>
        <v>food trucks</v>
      </c>
    </row>
    <row r="1162" spans="1:22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5">
        <f t="shared" si="108"/>
        <v>42061.154930555553</v>
      </c>
      <c r="L1162" s="15">
        <f t="shared" si="109"/>
        <v>42091.113263888896</v>
      </c>
      <c r="M1162" s="13" t="str">
        <f t="shared" si="110"/>
        <v>Feb</v>
      </c>
      <c r="N1162" s="11">
        <f t="shared" si="111"/>
        <v>2015</v>
      </c>
      <c r="O1162" t="b">
        <v>0</v>
      </c>
      <c r="P1162">
        <v>19</v>
      </c>
      <c r="Q1162" t="b">
        <v>0</v>
      </c>
      <c r="R1162" t="s">
        <v>8284</v>
      </c>
      <c r="S1162" s="7">
        <f>E1162/D1162</f>
        <v>3.85E-2</v>
      </c>
      <c r="T1162" s="8">
        <f>E1162/P1162</f>
        <v>60.789473684210527</v>
      </c>
      <c r="U1162" t="str">
        <f t="shared" si="112"/>
        <v>food</v>
      </c>
      <c r="V1162" t="str">
        <f t="shared" si="113"/>
        <v>food trucks</v>
      </c>
    </row>
    <row r="1163" spans="1:22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5">
        <f t="shared" si="108"/>
        <v>42122.629502314812</v>
      </c>
      <c r="L1163" s="15">
        <f t="shared" si="109"/>
        <v>42143.629502314812</v>
      </c>
      <c r="M1163" s="13" t="str">
        <f t="shared" si="110"/>
        <v>Apr</v>
      </c>
      <c r="N1163" s="11">
        <f t="shared" si="111"/>
        <v>2015</v>
      </c>
      <c r="O1163" t="b">
        <v>0</v>
      </c>
      <c r="P1163">
        <v>0</v>
      </c>
      <c r="Q1163" t="b">
        <v>0</v>
      </c>
      <c r="R1163" t="s">
        <v>8284</v>
      </c>
      <c r="S1163" s="7">
        <f>E1163/D1163</f>
        <v>0</v>
      </c>
      <c r="T1163" s="8" t="e">
        <f>E1163/P1163</f>
        <v>#DIV/0!</v>
      </c>
      <c r="U1163" t="str">
        <f t="shared" si="112"/>
        <v>food</v>
      </c>
      <c r="V1163" t="str">
        <f t="shared" si="113"/>
        <v>food trucks</v>
      </c>
    </row>
    <row r="1164" spans="1:22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5">
        <f t="shared" si="108"/>
        <v>41876.683611111112</v>
      </c>
      <c r="L1164" s="15">
        <f t="shared" si="109"/>
        <v>41907.683611111112</v>
      </c>
      <c r="M1164" s="13" t="str">
        <f t="shared" si="110"/>
        <v>Aug</v>
      </c>
      <c r="N1164" s="11">
        <f t="shared" si="111"/>
        <v>2014</v>
      </c>
      <c r="O1164" t="b">
        <v>0</v>
      </c>
      <c r="P1164">
        <v>2</v>
      </c>
      <c r="Q1164" t="b">
        <v>0</v>
      </c>
      <c r="R1164" t="s">
        <v>8284</v>
      </c>
      <c r="S1164" s="7">
        <f>E1164/D1164</f>
        <v>5.8333333333333338E-4</v>
      </c>
      <c r="T1164" s="8">
        <f>E1164/P1164</f>
        <v>17.5</v>
      </c>
      <c r="U1164" t="str">
        <f t="shared" si="112"/>
        <v>food</v>
      </c>
      <c r="V1164" t="str">
        <f t="shared" si="113"/>
        <v>food trucks</v>
      </c>
    </row>
    <row r="1165" spans="1:22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5">
        <f t="shared" si="108"/>
        <v>41830.723611111112</v>
      </c>
      <c r="L1165" s="15">
        <f t="shared" si="109"/>
        <v>41860.723611111112</v>
      </c>
      <c r="M1165" s="13" t="str">
        <f t="shared" si="110"/>
        <v>Jul</v>
      </c>
      <c r="N1165" s="11">
        <f t="shared" si="111"/>
        <v>2014</v>
      </c>
      <c r="O1165" t="b">
        <v>0</v>
      </c>
      <c r="P1165">
        <v>0</v>
      </c>
      <c r="Q1165" t="b">
        <v>0</v>
      </c>
      <c r="R1165" t="s">
        <v>8284</v>
      </c>
      <c r="S1165" s="7">
        <f>E1165/D1165</f>
        <v>0</v>
      </c>
      <c r="T1165" s="8" t="e">
        <f>E1165/P1165</f>
        <v>#DIV/0!</v>
      </c>
      <c r="U1165" t="str">
        <f t="shared" si="112"/>
        <v>food</v>
      </c>
      <c r="V1165" t="str">
        <f t="shared" si="113"/>
        <v>food trucks</v>
      </c>
    </row>
    <row r="1166" spans="1:22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5">
        <f t="shared" si="108"/>
        <v>42509.724328703705</v>
      </c>
      <c r="L1166" s="15">
        <f t="shared" si="109"/>
        <v>42539.724328703705</v>
      </c>
      <c r="M1166" s="13" t="str">
        <f t="shared" si="110"/>
        <v>May</v>
      </c>
      <c r="N1166" s="11">
        <f t="shared" si="111"/>
        <v>2016</v>
      </c>
      <c r="O1166" t="b">
        <v>0</v>
      </c>
      <c r="P1166">
        <v>0</v>
      </c>
      <c r="Q1166" t="b">
        <v>0</v>
      </c>
      <c r="R1166" t="s">
        <v>8284</v>
      </c>
      <c r="S1166" s="7">
        <f>E1166/D1166</f>
        <v>0</v>
      </c>
      <c r="T1166" s="8" t="e">
        <f>E1166/P1166</f>
        <v>#DIV/0!</v>
      </c>
      <c r="U1166" t="str">
        <f t="shared" si="112"/>
        <v>food</v>
      </c>
      <c r="V1166" t="str">
        <f t="shared" si="113"/>
        <v>food trucks</v>
      </c>
    </row>
    <row r="1167" spans="1:22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5">
        <f t="shared" si="108"/>
        <v>41792.214467592588</v>
      </c>
      <c r="L1167" s="15">
        <f t="shared" si="109"/>
        <v>41826.214467592588</v>
      </c>
      <c r="M1167" s="13" t="str">
        <f t="shared" si="110"/>
        <v>Jun</v>
      </c>
      <c r="N1167" s="11">
        <f t="shared" si="111"/>
        <v>2014</v>
      </c>
      <c r="O1167" t="b">
        <v>0</v>
      </c>
      <c r="P1167">
        <v>25</v>
      </c>
      <c r="Q1167" t="b">
        <v>0</v>
      </c>
      <c r="R1167" t="s">
        <v>8284</v>
      </c>
      <c r="S1167" s="7">
        <f>E1167/D1167</f>
        <v>0.20705000000000001</v>
      </c>
      <c r="T1167" s="8">
        <f>E1167/P1167</f>
        <v>82.82</v>
      </c>
      <c r="U1167" t="str">
        <f t="shared" si="112"/>
        <v>food</v>
      </c>
      <c r="V1167" t="str">
        <f t="shared" si="113"/>
        <v>food trucks</v>
      </c>
    </row>
    <row r="1168" spans="1:22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5">
        <f t="shared" si="108"/>
        <v>42150.485439814816</v>
      </c>
      <c r="L1168" s="15">
        <f t="shared" si="109"/>
        <v>42181.166666666672</v>
      </c>
      <c r="M1168" s="13" t="str">
        <f t="shared" si="110"/>
        <v>May</v>
      </c>
      <c r="N1168" s="11">
        <f t="shared" si="111"/>
        <v>2015</v>
      </c>
      <c r="O1168" t="b">
        <v>0</v>
      </c>
      <c r="P1168">
        <v>8</v>
      </c>
      <c r="Q1168" t="b">
        <v>0</v>
      </c>
      <c r="R1168" t="s">
        <v>8284</v>
      </c>
      <c r="S1168" s="7">
        <f>E1168/D1168</f>
        <v>0.19139999999999999</v>
      </c>
      <c r="T1168" s="8">
        <f>E1168/P1168</f>
        <v>358.875</v>
      </c>
      <c r="U1168" t="str">
        <f t="shared" si="112"/>
        <v>food</v>
      </c>
      <c r="V1168" t="str">
        <f t="shared" si="113"/>
        <v>food trucks</v>
      </c>
    </row>
    <row r="1169" spans="1:22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5">
        <f t="shared" si="108"/>
        <v>41863.734895833331</v>
      </c>
      <c r="L1169" s="15">
        <f t="shared" si="109"/>
        <v>41894.734895833331</v>
      </c>
      <c r="M1169" s="13" t="str">
        <f t="shared" si="110"/>
        <v>Aug</v>
      </c>
      <c r="N1169" s="11">
        <f t="shared" si="111"/>
        <v>2014</v>
      </c>
      <c r="O1169" t="b">
        <v>0</v>
      </c>
      <c r="P1169">
        <v>16</v>
      </c>
      <c r="Q1169" t="b">
        <v>0</v>
      </c>
      <c r="R1169" t="s">
        <v>8284</v>
      </c>
      <c r="S1169" s="7">
        <f>E1169/D1169</f>
        <v>1.6316666666666667E-2</v>
      </c>
      <c r="T1169" s="8">
        <f>E1169/P1169</f>
        <v>61.1875</v>
      </c>
      <c r="U1169" t="str">
        <f t="shared" si="112"/>
        <v>food</v>
      </c>
      <c r="V1169" t="str">
        <f t="shared" si="113"/>
        <v>food trucks</v>
      </c>
    </row>
    <row r="1170" spans="1:22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5">
        <f t="shared" si="108"/>
        <v>42605.053993055553</v>
      </c>
      <c r="L1170" s="15">
        <f t="shared" si="109"/>
        <v>42635.053993055553</v>
      </c>
      <c r="M1170" s="13" t="str">
        <f t="shared" si="110"/>
        <v>Aug</v>
      </c>
      <c r="N1170" s="11">
        <f t="shared" si="111"/>
        <v>2016</v>
      </c>
      <c r="O1170" t="b">
        <v>0</v>
      </c>
      <c r="P1170">
        <v>3</v>
      </c>
      <c r="Q1170" t="b">
        <v>0</v>
      </c>
      <c r="R1170" t="s">
        <v>8284</v>
      </c>
      <c r="S1170" s="7">
        <f>E1170/D1170</f>
        <v>5.6666666666666664E-2</v>
      </c>
      <c r="T1170" s="8">
        <f>E1170/P1170</f>
        <v>340</v>
      </c>
      <c r="U1170" t="str">
        <f t="shared" si="112"/>
        <v>food</v>
      </c>
      <c r="V1170" t="str">
        <f t="shared" si="113"/>
        <v>food trucks</v>
      </c>
    </row>
    <row r="1171" spans="1:22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5">
        <f t="shared" si="108"/>
        <v>42027.353738425925</v>
      </c>
      <c r="L1171" s="15">
        <f t="shared" si="109"/>
        <v>42057.353738425925</v>
      </c>
      <c r="M1171" s="13" t="str">
        <f t="shared" si="110"/>
        <v>Jan</v>
      </c>
      <c r="N1171" s="11">
        <f t="shared" si="111"/>
        <v>2015</v>
      </c>
      <c r="O1171" t="b">
        <v>0</v>
      </c>
      <c r="P1171">
        <v>3</v>
      </c>
      <c r="Q1171" t="b">
        <v>0</v>
      </c>
      <c r="R1171" t="s">
        <v>8284</v>
      </c>
      <c r="S1171" s="7">
        <f>E1171/D1171</f>
        <v>1.6999999999999999E-3</v>
      </c>
      <c r="T1171" s="8">
        <f>E1171/P1171</f>
        <v>5.666666666666667</v>
      </c>
      <c r="U1171" t="str">
        <f t="shared" si="112"/>
        <v>food</v>
      </c>
      <c r="V1171" t="str">
        <f t="shared" si="113"/>
        <v>food trucks</v>
      </c>
    </row>
    <row r="1172" spans="1:22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5">
        <f t="shared" si="108"/>
        <v>42124.893182870372</v>
      </c>
      <c r="L1172" s="15">
        <f t="shared" si="109"/>
        <v>42154.893182870372</v>
      </c>
      <c r="M1172" s="13" t="str">
        <f t="shared" si="110"/>
        <v>Apr</v>
      </c>
      <c r="N1172" s="11">
        <f t="shared" si="111"/>
        <v>2015</v>
      </c>
      <c r="O1172" t="b">
        <v>0</v>
      </c>
      <c r="P1172">
        <v>2</v>
      </c>
      <c r="Q1172" t="b">
        <v>0</v>
      </c>
      <c r="R1172" t="s">
        <v>8284</v>
      </c>
      <c r="S1172" s="7">
        <f>E1172/D1172</f>
        <v>4.0000000000000001E-3</v>
      </c>
      <c r="T1172" s="8">
        <f>E1172/P1172</f>
        <v>50</v>
      </c>
      <c r="U1172" t="str">
        <f t="shared" si="112"/>
        <v>food</v>
      </c>
      <c r="V1172" t="str">
        <f t="shared" si="113"/>
        <v>food trucks</v>
      </c>
    </row>
    <row r="1173" spans="1:22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5">
        <f t="shared" si="108"/>
        <v>41938.804710648146</v>
      </c>
      <c r="L1173" s="15">
        <f t="shared" si="109"/>
        <v>41956.846377314811</v>
      </c>
      <c r="M1173" s="13" t="str">
        <f t="shared" si="110"/>
        <v>Oct</v>
      </c>
      <c r="N1173" s="11">
        <f t="shared" si="111"/>
        <v>2014</v>
      </c>
      <c r="O1173" t="b">
        <v>0</v>
      </c>
      <c r="P1173">
        <v>1</v>
      </c>
      <c r="Q1173" t="b">
        <v>0</v>
      </c>
      <c r="R1173" t="s">
        <v>8284</v>
      </c>
      <c r="S1173" s="7">
        <f>E1173/D1173</f>
        <v>1E-3</v>
      </c>
      <c r="T1173" s="8">
        <f>E1173/P1173</f>
        <v>25</v>
      </c>
      <c r="U1173" t="str">
        <f t="shared" si="112"/>
        <v>food</v>
      </c>
      <c r="V1173" t="str">
        <f t="shared" si="113"/>
        <v>food trucks</v>
      </c>
    </row>
    <row r="1174" spans="1:22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5">
        <f t="shared" si="108"/>
        <v>41841.682314814818</v>
      </c>
      <c r="L1174" s="15">
        <f t="shared" si="109"/>
        <v>41871.682314814818</v>
      </c>
      <c r="M1174" s="13" t="str">
        <f t="shared" si="110"/>
        <v>Jul</v>
      </c>
      <c r="N1174" s="11">
        <f t="shared" si="111"/>
        <v>2014</v>
      </c>
      <c r="O1174" t="b">
        <v>0</v>
      </c>
      <c r="P1174">
        <v>0</v>
      </c>
      <c r="Q1174" t="b">
        <v>0</v>
      </c>
      <c r="R1174" t="s">
        <v>8284</v>
      </c>
      <c r="S1174" s="7">
        <f>E1174/D1174</f>
        <v>0</v>
      </c>
      <c r="T1174" s="8" t="e">
        <f>E1174/P1174</f>
        <v>#DIV/0!</v>
      </c>
      <c r="U1174" t="str">
        <f t="shared" si="112"/>
        <v>food</v>
      </c>
      <c r="V1174" t="str">
        <f t="shared" si="113"/>
        <v>food trucks</v>
      </c>
    </row>
    <row r="1175" spans="1:22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5">
        <f t="shared" si="108"/>
        <v>42184.185844907406</v>
      </c>
      <c r="L1175" s="15">
        <f t="shared" si="109"/>
        <v>42219.185844907406</v>
      </c>
      <c r="M1175" s="13" t="str">
        <f t="shared" si="110"/>
        <v>Jun</v>
      </c>
      <c r="N1175" s="11">
        <f t="shared" si="111"/>
        <v>2015</v>
      </c>
      <c r="O1175" t="b">
        <v>0</v>
      </c>
      <c r="P1175">
        <v>1</v>
      </c>
      <c r="Q1175" t="b">
        <v>0</v>
      </c>
      <c r="R1175" t="s">
        <v>8284</v>
      </c>
      <c r="S1175" s="7">
        <f>E1175/D1175</f>
        <v>2.4000000000000001E-4</v>
      </c>
      <c r="T1175" s="8">
        <f>E1175/P1175</f>
        <v>30</v>
      </c>
      <c r="U1175" t="str">
        <f t="shared" si="112"/>
        <v>food</v>
      </c>
      <c r="V1175" t="str">
        <f t="shared" si="113"/>
        <v>food trucks</v>
      </c>
    </row>
    <row r="1176" spans="1:22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5">
        <f t="shared" si="108"/>
        <v>42468.84174768519</v>
      </c>
      <c r="L1176" s="15">
        <f t="shared" si="109"/>
        <v>42498.84174768519</v>
      </c>
      <c r="M1176" s="13" t="str">
        <f t="shared" si="110"/>
        <v>Apr</v>
      </c>
      <c r="N1176" s="11">
        <f t="shared" si="111"/>
        <v>2016</v>
      </c>
      <c r="O1176" t="b">
        <v>0</v>
      </c>
      <c r="P1176">
        <v>19</v>
      </c>
      <c r="Q1176" t="b">
        <v>0</v>
      </c>
      <c r="R1176" t="s">
        <v>8284</v>
      </c>
      <c r="S1176" s="7">
        <f>E1176/D1176</f>
        <v>5.906666666666667E-2</v>
      </c>
      <c r="T1176" s="8">
        <f>E1176/P1176</f>
        <v>46.631578947368418</v>
      </c>
      <c r="U1176" t="str">
        <f t="shared" si="112"/>
        <v>food</v>
      </c>
      <c r="V1176" t="str">
        <f t="shared" si="113"/>
        <v>food trucks</v>
      </c>
    </row>
    <row r="1177" spans="1:22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5">
        <f t="shared" si="108"/>
        <v>42170.728460648148</v>
      </c>
      <c r="L1177" s="15">
        <f t="shared" si="109"/>
        <v>42200.728460648148</v>
      </c>
      <c r="M1177" s="13" t="str">
        <f t="shared" si="110"/>
        <v>Jun</v>
      </c>
      <c r="N1177" s="11">
        <f t="shared" si="111"/>
        <v>2015</v>
      </c>
      <c r="O1177" t="b">
        <v>0</v>
      </c>
      <c r="P1177">
        <v>9</v>
      </c>
      <c r="Q1177" t="b">
        <v>0</v>
      </c>
      <c r="R1177" t="s">
        <v>8284</v>
      </c>
      <c r="S1177" s="7">
        <f>E1177/D1177</f>
        <v>2.9250000000000002E-2</v>
      </c>
      <c r="T1177" s="8">
        <f>E1177/P1177</f>
        <v>65</v>
      </c>
      <c r="U1177" t="str">
        <f t="shared" si="112"/>
        <v>food</v>
      </c>
      <c r="V1177" t="str">
        <f t="shared" si="113"/>
        <v>food trucks</v>
      </c>
    </row>
    <row r="1178" spans="1:22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5">
        <f t="shared" si="108"/>
        <v>42746.019652777773</v>
      </c>
      <c r="L1178" s="15">
        <f t="shared" si="109"/>
        <v>42800.541666666672</v>
      </c>
      <c r="M1178" s="13" t="str">
        <f t="shared" si="110"/>
        <v>Jan</v>
      </c>
      <c r="N1178" s="11">
        <f t="shared" si="111"/>
        <v>2017</v>
      </c>
      <c r="O1178" t="b">
        <v>0</v>
      </c>
      <c r="P1178">
        <v>1</v>
      </c>
      <c r="Q1178" t="b">
        <v>0</v>
      </c>
      <c r="R1178" t="s">
        <v>8284</v>
      </c>
      <c r="S1178" s="7">
        <f>E1178/D1178</f>
        <v>5.7142857142857142E-5</v>
      </c>
      <c r="T1178" s="8">
        <f>E1178/P1178</f>
        <v>10</v>
      </c>
      <c r="U1178" t="str">
        <f t="shared" si="112"/>
        <v>food</v>
      </c>
      <c r="V1178" t="str">
        <f t="shared" si="113"/>
        <v>food trucks</v>
      </c>
    </row>
    <row r="1179" spans="1:22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5">
        <f t="shared" si="108"/>
        <v>41897.660833333335</v>
      </c>
      <c r="L1179" s="15">
        <f t="shared" si="109"/>
        <v>41927.660833333335</v>
      </c>
      <c r="M1179" s="13" t="str">
        <f t="shared" si="110"/>
        <v>Sep</v>
      </c>
      <c r="N1179" s="11">
        <f t="shared" si="111"/>
        <v>2014</v>
      </c>
      <c r="O1179" t="b">
        <v>0</v>
      </c>
      <c r="P1179">
        <v>0</v>
      </c>
      <c r="Q1179" t="b">
        <v>0</v>
      </c>
      <c r="R1179" t="s">
        <v>8284</v>
      </c>
      <c r="S1179" s="7">
        <f>E1179/D1179</f>
        <v>0</v>
      </c>
      <c r="T1179" s="8" t="e">
        <f>E1179/P1179</f>
        <v>#DIV/0!</v>
      </c>
      <c r="U1179" t="str">
        <f t="shared" si="112"/>
        <v>food</v>
      </c>
      <c r="V1179" t="str">
        <f t="shared" si="113"/>
        <v>food trucks</v>
      </c>
    </row>
    <row r="1180" spans="1:22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5">
        <f t="shared" si="108"/>
        <v>41837.905694444446</v>
      </c>
      <c r="L1180" s="15">
        <f t="shared" si="109"/>
        <v>41867.905694444446</v>
      </c>
      <c r="M1180" s="13" t="str">
        <f t="shared" si="110"/>
        <v>Jul</v>
      </c>
      <c r="N1180" s="11">
        <f t="shared" si="111"/>
        <v>2014</v>
      </c>
      <c r="O1180" t="b">
        <v>0</v>
      </c>
      <c r="P1180">
        <v>1</v>
      </c>
      <c r="Q1180" t="b">
        <v>0</v>
      </c>
      <c r="R1180" t="s">
        <v>8284</v>
      </c>
      <c r="S1180" s="7">
        <f>E1180/D1180</f>
        <v>6.666666666666667E-5</v>
      </c>
      <c r="T1180" s="8">
        <f>E1180/P1180</f>
        <v>5</v>
      </c>
      <c r="U1180" t="str">
        <f t="shared" si="112"/>
        <v>food</v>
      </c>
      <c r="V1180" t="str">
        <f t="shared" si="113"/>
        <v>food trucks</v>
      </c>
    </row>
    <row r="1181" spans="1:22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5">
        <f t="shared" si="108"/>
        <v>42275.720219907409</v>
      </c>
      <c r="L1181" s="15">
        <f t="shared" si="109"/>
        <v>42305.720219907409</v>
      </c>
      <c r="M1181" s="13" t="str">
        <f t="shared" si="110"/>
        <v>Sep</v>
      </c>
      <c r="N1181" s="11">
        <f t="shared" si="111"/>
        <v>2015</v>
      </c>
      <c r="O1181" t="b">
        <v>0</v>
      </c>
      <c r="P1181">
        <v>5</v>
      </c>
      <c r="Q1181" t="b">
        <v>0</v>
      </c>
      <c r="R1181" t="s">
        <v>8284</v>
      </c>
      <c r="S1181" s="7">
        <f>E1181/D1181</f>
        <v>5.3333333333333337E-2</v>
      </c>
      <c r="T1181" s="8">
        <f>E1181/P1181</f>
        <v>640</v>
      </c>
      <c r="U1181" t="str">
        <f t="shared" si="112"/>
        <v>food</v>
      </c>
      <c r="V1181" t="str">
        <f t="shared" si="113"/>
        <v>food trucks</v>
      </c>
    </row>
    <row r="1182" spans="1:22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5">
        <f t="shared" si="108"/>
        <v>41781.806875000002</v>
      </c>
      <c r="L1182" s="15">
        <f t="shared" si="109"/>
        <v>41818.806875000002</v>
      </c>
      <c r="M1182" s="13" t="str">
        <f t="shared" si="110"/>
        <v>May</v>
      </c>
      <c r="N1182" s="11">
        <f t="shared" si="111"/>
        <v>2014</v>
      </c>
      <c r="O1182" t="b">
        <v>0</v>
      </c>
      <c r="P1182">
        <v>85</v>
      </c>
      <c r="Q1182" t="b">
        <v>0</v>
      </c>
      <c r="R1182" t="s">
        <v>8284</v>
      </c>
      <c r="S1182" s="7">
        <f>E1182/D1182</f>
        <v>0.11749999999999999</v>
      </c>
      <c r="T1182" s="8">
        <f>E1182/P1182</f>
        <v>69.117647058823536</v>
      </c>
      <c r="U1182" t="str">
        <f t="shared" si="112"/>
        <v>food</v>
      </c>
      <c r="V1182" t="str">
        <f t="shared" si="113"/>
        <v>food trucks</v>
      </c>
    </row>
    <row r="1183" spans="1:22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5">
        <f t="shared" si="108"/>
        <v>42034.339363425926</v>
      </c>
      <c r="L1183" s="15">
        <f t="shared" si="109"/>
        <v>42064.339363425926</v>
      </c>
      <c r="M1183" s="13" t="str">
        <f t="shared" si="110"/>
        <v>Jan</v>
      </c>
      <c r="N1183" s="11">
        <f t="shared" si="111"/>
        <v>2015</v>
      </c>
      <c r="O1183" t="b">
        <v>0</v>
      </c>
      <c r="P1183">
        <v>3</v>
      </c>
      <c r="Q1183" t="b">
        <v>0</v>
      </c>
      <c r="R1183" t="s">
        <v>8284</v>
      </c>
      <c r="S1183" s="7">
        <f>E1183/D1183</f>
        <v>8.0000000000000007E-5</v>
      </c>
      <c r="T1183" s="8">
        <f>E1183/P1183</f>
        <v>1.3333333333333333</v>
      </c>
      <c r="U1183" t="str">
        <f t="shared" si="112"/>
        <v>food</v>
      </c>
      <c r="V1183" t="str">
        <f t="shared" si="113"/>
        <v>food trucks</v>
      </c>
    </row>
    <row r="1184" spans="1:22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5">
        <f t="shared" si="108"/>
        <v>42728.827407407407</v>
      </c>
      <c r="L1184" s="15">
        <f t="shared" si="109"/>
        <v>42747.695833333331</v>
      </c>
      <c r="M1184" s="13" t="str">
        <f t="shared" si="110"/>
        <v>Dec</v>
      </c>
      <c r="N1184" s="11">
        <f t="shared" si="111"/>
        <v>2016</v>
      </c>
      <c r="O1184" t="b">
        <v>0</v>
      </c>
      <c r="P1184">
        <v>4</v>
      </c>
      <c r="Q1184" t="b">
        <v>0</v>
      </c>
      <c r="R1184" t="s">
        <v>8284</v>
      </c>
      <c r="S1184" s="7">
        <f>E1184/D1184</f>
        <v>4.2000000000000003E-2</v>
      </c>
      <c r="T1184" s="8">
        <f>E1184/P1184</f>
        <v>10.5</v>
      </c>
      <c r="U1184" t="str">
        <f t="shared" si="112"/>
        <v>food</v>
      </c>
      <c r="V1184" t="str">
        <f t="shared" si="113"/>
        <v>food trucks</v>
      </c>
    </row>
    <row r="1185" spans="1:22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5">
        <f t="shared" si="108"/>
        <v>42656.86137731481</v>
      </c>
      <c r="L1185" s="15">
        <f t="shared" si="109"/>
        <v>42676.165972222225</v>
      </c>
      <c r="M1185" s="13" t="str">
        <f t="shared" si="110"/>
        <v>Oct</v>
      </c>
      <c r="N1185" s="11">
        <f t="shared" si="111"/>
        <v>2016</v>
      </c>
      <c r="O1185" t="b">
        <v>0</v>
      </c>
      <c r="P1185">
        <v>3</v>
      </c>
      <c r="Q1185" t="b">
        <v>0</v>
      </c>
      <c r="R1185" t="s">
        <v>8284</v>
      </c>
      <c r="S1185" s="7">
        <f>E1185/D1185</f>
        <v>0.04</v>
      </c>
      <c r="T1185" s="8">
        <f>E1185/P1185</f>
        <v>33.333333333333336</v>
      </c>
      <c r="U1185" t="str">
        <f t="shared" si="112"/>
        <v>food</v>
      </c>
      <c r="V1185" t="str">
        <f t="shared" si="113"/>
        <v>food trucks</v>
      </c>
    </row>
    <row r="1186" spans="1:22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5">
        <f t="shared" si="108"/>
        <v>42741.599664351852</v>
      </c>
      <c r="L1186" s="15">
        <f t="shared" si="109"/>
        <v>42772.599664351852</v>
      </c>
      <c r="M1186" s="13" t="str">
        <f t="shared" si="110"/>
        <v>Jan</v>
      </c>
      <c r="N1186" s="11">
        <f t="shared" si="111"/>
        <v>2017</v>
      </c>
      <c r="O1186" t="b">
        <v>0</v>
      </c>
      <c r="P1186">
        <v>375</v>
      </c>
      <c r="Q1186" t="b">
        <v>1</v>
      </c>
      <c r="R1186" t="s">
        <v>8285</v>
      </c>
      <c r="S1186" s="7">
        <f>E1186/D1186</f>
        <v>1.0493636363636363</v>
      </c>
      <c r="T1186" s="8">
        <f>E1186/P1186</f>
        <v>61.562666666666665</v>
      </c>
      <c r="U1186" t="str">
        <f t="shared" si="112"/>
        <v>photography</v>
      </c>
      <c r="V1186" t="str">
        <f t="shared" si="113"/>
        <v>photobooks</v>
      </c>
    </row>
    <row r="1187" spans="1:22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5">
        <f t="shared" si="108"/>
        <v>42130.865150462967</v>
      </c>
      <c r="L1187" s="15">
        <f t="shared" si="109"/>
        <v>42163.166666666672</v>
      </c>
      <c r="M1187" s="13" t="str">
        <f t="shared" si="110"/>
        <v>May</v>
      </c>
      <c r="N1187" s="11">
        <f t="shared" si="111"/>
        <v>2015</v>
      </c>
      <c r="O1187" t="b">
        <v>0</v>
      </c>
      <c r="P1187">
        <v>111</v>
      </c>
      <c r="Q1187" t="b">
        <v>1</v>
      </c>
      <c r="R1187" t="s">
        <v>8285</v>
      </c>
      <c r="S1187" s="7">
        <f>E1187/D1187</f>
        <v>1.0544</v>
      </c>
      <c r="T1187" s="8">
        <f>E1187/P1187</f>
        <v>118.73873873873873</v>
      </c>
      <c r="U1187" t="str">
        <f t="shared" si="112"/>
        <v>photography</v>
      </c>
      <c r="V1187" t="str">
        <f t="shared" si="113"/>
        <v>photobooks</v>
      </c>
    </row>
    <row r="1188" spans="1:22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5">
        <f t="shared" si="108"/>
        <v>42123.86336805555</v>
      </c>
      <c r="L1188" s="15">
        <f t="shared" si="109"/>
        <v>42156.945833333331</v>
      </c>
      <c r="M1188" s="13" t="str">
        <f t="shared" si="110"/>
        <v>Apr</v>
      </c>
      <c r="N1188" s="11">
        <f t="shared" si="111"/>
        <v>2015</v>
      </c>
      <c r="O1188" t="b">
        <v>0</v>
      </c>
      <c r="P1188">
        <v>123</v>
      </c>
      <c r="Q1188" t="b">
        <v>1</v>
      </c>
      <c r="R1188" t="s">
        <v>8285</v>
      </c>
      <c r="S1188" s="7">
        <f>E1188/D1188</f>
        <v>1.0673333333333332</v>
      </c>
      <c r="T1188" s="8">
        <f>E1188/P1188</f>
        <v>65.081300813008127</v>
      </c>
      <c r="U1188" t="str">
        <f t="shared" si="112"/>
        <v>photography</v>
      </c>
      <c r="V1188" t="str">
        <f t="shared" si="113"/>
        <v>photobooks</v>
      </c>
    </row>
    <row r="1189" spans="1:22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5">
        <f t="shared" si="108"/>
        <v>42109.894942129627</v>
      </c>
      <c r="L1189" s="15">
        <f t="shared" si="109"/>
        <v>42141.75</v>
      </c>
      <c r="M1189" s="13" t="str">
        <f t="shared" si="110"/>
        <v>Apr</v>
      </c>
      <c r="N1189" s="11">
        <f t="shared" si="111"/>
        <v>2015</v>
      </c>
      <c r="O1189" t="b">
        <v>0</v>
      </c>
      <c r="P1189">
        <v>70</v>
      </c>
      <c r="Q1189" t="b">
        <v>1</v>
      </c>
      <c r="R1189" t="s">
        <v>8285</v>
      </c>
      <c r="S1189" s="7">
        <f>E1189/D1189</f>
        <v>1.0412571428571429</v>
      </c>
      <c r="T1189" s="8">
        <f>E1189/P1189</f>
        <v>130.15714285714284</v>
      </c>
      <c r="U1189" t="str">
        <f t="shared" si="112"/>
        <v>photography</v>
      </c>
      <c r="V1189" t="str">
        <f t="shared" si="113"/>
        <v>photobooks</v>
      </c>
    </row>
    <row r="1190" spans="1:22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5">
        <f t="shared" si="108"/>
        <v>42711.700694444444</v>
      </c>
      <c r="L1190" s="15">
        <f t="shared" si="109"/>
        <v>42732.700694444444</v>
      </c>
      <c r="M1190" s="13" t="str">
        <f t="shared" si="110"/>
        <v>Dec</v>
      </c>
      <c r="N1190" s="11">
        <f t="shared" si="111"/>
        <v>2016</v>
      </c>
      <c r="O1190" t="b">
        <v>0</v>
      </c>
      <c r="P1190">
        <v>85</v>
      </c>
      <c r="Q1190" t="b">
        <v>1</v>
      </c>
      <c r="R1190" t="s">
        <v>8285</v>
      </c>
      <c r="S1190" s="7">
        <f>E1190/D1190</f>
        <v>1.6054999999999999</v>
      </c>
      <c r="T1190" s="8">
        <f>E1190/P1190</f>
        <v>37.776470588235291</v>
      </c>
      <c r="U1190" t="str">
        <f t="shared" si="112"/>
        <v>photography</v>
      </c>
      <c r="V1190" t="str">
        <f t="shared" si="113"/>
        <v>photobooks</v>
      </c>
    </row>
    <row r="1191" spans="1:22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5">
        <f t="shared" si="108"/>
        <v>42529.979108796295</v>
      </c>
      <c r="L1191" s="15">
        <f t="shared" si="109"/>
        <v>42550.979108796295</v>
      </c>
      <c r="M1191" s="13" t="str">
        <f t="shared" si="110"/>
        <v>Jun</v>
      </c>
      <c r="N1191" s="11">
        <f t="shared" si="111"/>
        <v>2016</v>
      </c>
      <c r="O1191" t="b">
        <v>0</v>
      </c>
      <c r="P1191">
        <v>86</v>
      </c>
      <c r="Q1191" t="b">
        <v>1</v>
      </c>
      <c r="R1191" t="s">
        <v>8285</v>
      </c>
      <c r="S1191" s="7">
        <f>E1191/D1191</f>
        <v>1.0777777777777777</v>
      </c>
      <c r="T1191" s="8">
        <f>E1191/P1191</f>
        <v>112.79069767441861</v>
      </c>
      <c r="U1191" t="str">
        <f t="shared" si="112"/>
        <v>photography</v>
      </c>
      <c r="V1191" t="str">
        <f t="shared" si="113"/>
        <v>photobooks</v>
      </c>
    </row>
    <row r="1192" spans="1:22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5">
        <f t="shared" si="108"/>
        <v>41852.665798611109</v>
      </c>
      <c r="L1192" s="15">
        <f t="shared" si="109"/>
        <v>41882.665798611109</v>
      </c>
      <c r="M1192" s="13" t="str">
        <f t="shared" si="110"/>
        <v>Aug</v>
      </c>
      <c r="N1192" s="11">
        <f t="shared" si="111"/>
        <v>2014</v>
      </c>
      <c r="O1192" t="b">
        <v>0</v>
      </c>
      <c r="P1192">
        <v>13</v>
      </c>
      <c r="Q1192" t="b">
        <v>1</v>
      </c>
      <c r="R1192" t="s">
        <v>8285</v>
      </c>
      <c r="S1192" s="7">
        <f>E1192/D1192</f>
        <v>1.35</v>
      </c>
      <c r="T1192" s="8">
        <f>E1192/P1192</f>
        <v>51.92307692307692</v>
      </c>
      <c r="U1192" t="str">
        <f t="shared" si="112"/>
        <v>photography</v>
      </c>
      <c r="V1192" t="str">
        <f t="shared" si="113"/>
        <v>photobooks</v>
      </c>
    </row>
    <row r="1193" spans="1:22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5">
        <f t="shared" si="108"/>
        <v>42419.603703703702</v>
      </c>
      <c r="L1193" s="15">
        <f t="shared" si="109"/>
        <v>42449.562037037031</v>
      </c>
      <c r="M1193" s="13" t="str">
        <f t="shared" si="110"/>
        <v>Feb</v>
      </c>
      <c r="N1193" s="11">
        <f t="shared" si="111"/>
        <v>2016</v>
      </c>
      <c r="O1193" t="b">
        <v>0</v>
      </c>
      <c r="P1193">
        <v>33</v>
      </c>
      <c r="Q1193" t="b">
        <v>1</v>
      </c>
      <c r="R1193" t="s">
        <v>8285</v>
      </c>
      <c r="S1193" s="7">
        <f>E1193/D1193</f>
        <v>1.0907407407407408</v>
      </c>
      <c r="T1193" s="8">
        <f>E1193/P1193</f>
        <v>89.242424242424249</v>
      </c>
      <c r="U1193" t="str">
        <f t="shared" si="112"/>
        <v>photography</v>
      </c>
      <c r="V1193" t="str">
        <f t="shared" si="113"/>
        <v>photobooks</v>
      </c>
    </row>
    <row r="1194" spans="1:22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5">
        <f t="shared" si="108"/>
        <v>42747.506689814814</v>
      </c>
      <c r="L1194" s="15">
        <f t="shared" si="109"/>
        <v>42777.506689814814</v>
      </c>
      <c r="M1194" s="13" t="str">
        <f t="shared" si="110"/>
        <v>Jan</v>
      </c>
      <c r="N1194" s="11">
        <f t="shared" si="111"/>
        <v>2017</v>
      </c>
      <c r="O1194" t="b">
        <v>0</v>
      </c>
      <c r="P1194">
        <v>15</v>
      </c>
      <c r="Q1194" t="b">
        <v>1</v>
      </c>
      <c r="R1194" t="s">
        <v>8285</v>
      </c>
      <c r="S1194" s="7">
        <f>E1194/D1194</f>
        <v>2.9</v>
      </c>
      <c r="T1194" s="8">
        <f>E1194/P1194</f>
        <v>19.333333333333332</v>
      </c>
      <c r="U1194" t="str">
        <f t="shared" si="112"/>
        <v>photography</v>
      </c>
      <c r="V1194" t="str">
        <f t="shared" si="113"/>
        <v>photobooks</v>
      </c>
    </row>
    <row r="1195" spans="1:22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5">
        <f t="shared" si="108"/>
        <v>42409.776076388895</v>
      </c>
      <c r="L1195" s="15">
        <f t="shared" si="109"/>
        <v>42469.734409722223</v>
      </c>
      <c r="M1195" s="13" t="str">
        <f t="shared" si="110"/>
        <v>Feb</v>
      </c>
      <c r="N1195" s="11">
        <f t="shared" si="111"/>
        <v>2016</v>
      </c>
      <c r="O1195" t="b">
        <v>0</v>
      </c>
      <c r="P1195">
        <v>273</v>
      </c>
      <c r="Q1195" t="b">
        <v>1</v>
      </c>
      <c r="R1195" t="s">
        <v>8285</v>
      </c>
      <c r="S1195" s="7">
        <f>E1195/D1195</f>
        <v>1.0395714285714286</v>
      </c>
      <c r="T1195" s="8">
        <f>E1195/P1195</f>
        <v>79.967032967032964</v>
      </c>
      <c r="U1195" t="str">
        <f t="shared" si="112"/>
        <v>photography</v>
      </c>
      <c r="V1195" t="str">
        <f t="shared" si="113"/>
        <v>photobooks</v>
      </c>
    </row>
    <row r="1196" spans="1:22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5">
        <f t="shared" si="108"/>
        <v>42072.488182870366</v>
      </c>
      <c r="L1196" s="15">
        <f t="shared" si="109"/>
        <v>42102.488182870366</v>
      </c>
      <c r="M1196" s="13" t="str">
        <f t="shared" si="110"/>
        <v>Mar</v>
      </c>
      <c r="N1196" s="11">
        <f t="shared" si="111"/>
        <v>2015</v>
      </c>
      <c r="O1196" t="b">
        <v>0</v>
      </c>
      <c r="P1196">
        <v>714</v>
      </c>
      <c r="Q1196" t="b">
        <v>1</v>
      </c>
      <c r="R1196" t="s">
        <v>8285</v>
      </c>
      <c r="S1196" s="7">
        <f>E1196/D1196</f>
        <v>3.2223999999999999</v>
      </c>
      <c r="T1196" s="8">
        <f>E1196/P1196</f>
        <v>56.414565826330531</v>
      </c>
      <c r="U1196" t="str">
        <f t="shared" si="112"/>
        <v>photography</v>
      </c>
      <c r="V1196" t="str">
        <f t="shared" si="113"/>
        <v>photobooks</v>
      </c>
    </row>
    <row r="1197" spans="1:22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5">
        <f t="shared" si="108"/>
        <v>42298.34783564815</v>
      </c>
      <c r="L1197" s="15">
        <f t="shared" si="109"/>
        <v>42358.375</v>
      </c>
      <c r="M1197" s="13" t="str">
        <f t="shared" si="110"/>
        <v>Oct</v>
      </c>
      <c r="N1197" s="11">
        <f t="shared" si="111"/>
        <v>2015</v>
      </c>
      <c r="O1197" t="b">
        <v>0</v>
      </c>
      <c r="P1197">
        <v>170</v>
      </c>
      <c r="Q1197" t="b">
        <v>1</v>
      </c>
      <c r="R1197" t="s">
        <v>8285</v>
      </c>
      <c r="S1197" s="7">
        <f>E1197/D1197</f>
        <v>1.35</v>
      </c>
      <c r="T1197" s="8">
        <f>E1197/P1197</f>
        <v>79.411764705882348</v>
      </c>
      <c r="U1197" t="str">
        <f t="shared" si="112"/>
        <v>photography</v>
      </c>
      <c r="V1197" t="str">
        <f t="shared" si="113"/>
        <v>photobooks</v>
      </c>
    </row>
    <row r="1198" spans="1:22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5">
        <f t="shared" si="108"/>
        <v>42326.818738425922</v>
      </c>
      <c r="L1198" s="15">
        <f t="shared" si="109"/>
        <v>42356.818738425922</v>
      </c>
      <c r="M1198" s="13" t="str">
        <f t="shared" si="110"/>
        <v>Nov</v>
      </c>
      <c r="N1198" s="11">
        <f t="shared" si="111"/>
        <v>2015</v>
      </c>
      <c r="O1198" t="b">
        <v>0</v>
      </c>
      <c r="P1198">
        <v>512</v>
      </c>
      <c r="Q1198" t="b">
        <v>1</v>
      </c>
      <c r="R1198" t="s">
        <v>8285</v>
      </c>
      <c r="S1198" s="7">
        <f>E1198/D1198</f>
        <v>2.6991034482758622</v>
      </c>
      <c r="T1198" s="8">
        <f>E1198/P1198</f>
        <v>76.439453125</v>
      </c>
      <c r="U1198" t="str">
        <f t="shared" si="112"/>
        <v>photography</v>
      </c>
      <c r="V1198" t="str">
        <f t="shared" si="113"/>
        <v>photobooks</v>
      </c>
    </row>
    <row r="1199" spans="1:22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5">
        <f t="shared" si="108"/>
        <v>42503.66474537037</v>
      </c>
      <c r="L1199" s="15">
        <f t="shared" si="109"/>
        <v>42534.249305555553</v>
      </c>
      <c r="M1199" s="13" t="str">
        <f t="shared" si="110"/>
        <v>May</v>
      </c>
      <c r="N1199" s="11">
        <f t="shared" si="111"/>
        <v>2016</v>
      </c>
      <c r="O1199" t="b">
        <v>0</v>
      </c>
      <c r="P1199">
        <v>314</v>
      </c>
      <c r="Q1199" t="b">
        <v>1</v>
      </c>
      <c r="R1199" t="s">
        <v>8285</v>
      </c>
      <c r="S1199" s="7">
        <f>E1199/D1199</f>
        <v>2.5329333333333333</v>
      </c>
      <c r="T1199" s="8">
        <f>E1199/P1199</f>
        <v>121</v>
      </c>
      <c r="U1199" t="str">
        <f t="shared" si="112"/>
        <v>photography</v>
      </c>
      <c r="V1199" t="str">
        <f t="shared" si="113"/>
        <v>photobooks</v>
      </c>
    </row>
    <row r="1200" spans="1:22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5">
        <f t="shared" si="108"/>
        <v>42333.619050925925</v>
      </c>
      <c r="L1200" s="15">
        <f t="shared" si="109"/>
        <v>42369.125</v>
      </c>
      <c r="M1200" s="13" t="str">
        <f t="shared" si="110"/>
        <v>Nov</v>
      </c>
      <c r="N1200" s="11">
        <f t="shared" si="111"/>
        <v>2015</v>
      </c>
      <c r="O1200" t="b">
        <v>0</v>
      </c>
      <c r="P1200">
        <v>167</v>
      </c>
      <c r="Q1200" t="b">
        <v>1</v>
      </c>
      <c r="R1200" t="s">
        <v>8285</v>
      </c>
      <c r="S1200" s="7">
        <f>E1200/D1200</f>
        <v>2.6059999999999999</v>
      </c>
      <c r="T1200" s="8">
        <f>E1200/P1200</f>
        <v>54.616766467065865</v>
      </c>
      <c r="U1200" t="str">
        <f t="shared" si="112"/>
        <v>photography</v>
      </c>
      <c r="V1200" t="str">
        <f t="shared" si="113"/>
        <v>photobooks</v>
      </c>
    </row>
    <row r="1201" spans="1:22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5">
        <f t="shared" si="108"/>
        <v>42161.770833333328</v>
      </c>
      <c r="L1201" s="15">
        <f t="shared" si="109"/>
        <v>42193.770833333328</v>
      </c>
      <c r="M1201" s="13" t="str">
        <f t="shared" si="110"/>
        <v>Jun</v>
      </c>
      <c r="N1201" s="11">
        <f t="shared" si="111"/>
        <v>2015</v>
      </c>
      <c r="O1201" t="b">
        <v>0</v>
      </c>
      <c r="P1201">
        <v>9</v>
      </c>
      <c r="Q1201" t="b">
        <v>1</v>
      </c>
      <c r="R1201" t="s">
        <v>8285</v>
      </c>
      <c r="S1201" s="7">
        <f>E1201/D1201</f>
        <v>1.0131677953348381</v>
      </c>
      <c r="T1201" s="8">
        <f>E1201/P1201</f>
        <v>299.22222222222223</v>
      </c>
      <c r="U1201" t="str">
        <f t="shared" si="112"/>
        <v>photography</v>
      </c>
      <c r="V1201" t="str">
        <f t="shared" si="113"/>
        <v>photobooks</v>
      </c>
    </row>
    <row r="1202" spans="1:22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5">
        <f t="shared" si="108"/>
        <v>42089.477500000001</v>
      </c>
      <c r="L1202" s="15">
        <f t="shared" si="109"/>
        <v>42110.477500000001</v>
      </c>
      <c r="M1202" s="13" t="str">
        <f t="shared" si="110"/>
        <v>Mar</v>
      </c>
      <c r="N1202" s="11">
        <f t="shared" si="111"/>
        <v>2015</v>
      </c>
      <c r="O1202" t="b">
        <v>0</v>
      </c>
      <c r="P1202">
        <v>103</v>
      </c>
      <c r="Q1202" t="b">
        <v>1</v>
      </c>
      <c r="R1202" t="s">
        <v>8285</v>
      </c>
      <c r="S1202" s="7">
        <f>E1202/D1202</f>
        <v>1.2560416666666667</v>
      </c>
      <c r="T1202" s="8">
        <f>E1202/P1202</f>
        <v>58.533980582524272</v>
      </c>
      <c r="U1202" t="str">
        <f t="shared" si="112"/>
        <v>photography</v>
      </c>
      <c r="V1202" t="str">
        <f t="shared" si="113"/>
        <v>photobooks</v>
      </c>
    </row>
    <row r="1203" spans="1:22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5">
        <f t="shared" si="108"/>
        <v>42536.60701388889</v>
      </c>
      <c r="L1203" s="15">
        <f t="shared" si="109"/>
        <v>42566.60701388889</v>
      </c>
      <c r="M1203" s="13" t="str">
        <f t="shared" si="110"/>
        <v>Jun</v>
      </c>
      <c r="N1203" s="11">
        <f t="shared" si="111"/>
        <v>2016</v>
      </c>
      <c r="O1203" t="b">
        <v>0</v>
      </c>
      <c r="P1203">
        <v>111</v>
      </c>
      <c r="Q1203" t="b">
        <v>1</v>
      </c>
      <c r="R1203" t="s">
        <v>8285</v>
      </c>
      <c r="S1203" s="7">
        <f>E1203/D1203</f>
        <v>1.0243783333333334</v>
      </c>
      <c r="T1203" s="8">
        <f>E1203/P1203</f>
        <v>55.371801801801809</v>
      </c>
      <c r="U1203" t="str">
        <f t="shared" si="112"/>
        <v>photography</v>
      </c>
      <c r="V1203" t="str">
        <f t="shared" si="113"/>
        <v>photobooks</v>
      </c>
    </row>
    <row r="1204" spans="1:22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5">
        <f t="shared" si="108"/>
        <v>42152.288819444439</v>
      </c>
      <c r="L1204" s="15">
        <f t="shared" si="109"/>
        <v>42182.288819444439</v>
      </c>
      <c r="M1204" s="13" t="str">
        <f t="shared" si="110"/>
        <v>May</v>
      </c>
      <c r="N1204" s="11">
        <f t="shared" si="111"/>
        <v>2015</v>
      </c>
      <c r="O1204" t="b">
        <v>0</v>
      </c>
      <c r="P1204">
        <v>271</v>
      </c>
      <c r="Q1204" t="b">
        <v>1</v>
      </c>
      <c r="R1204" t="s">
        <v>8285</v>
      </c>
      <c r="S1204" s="7">
        <f>E1204/D1204</f>
        <v>1.99244</v>
      </c>
      <c r="T1204" s="8">
        <f>E1204/P1204</f>
        <v>183.80442804428046</v>
      </c>
      <c r="U1204" t="str">
        <f t="shared" si="112"/>
        <v>photography</v>
      </c>
      <c r="V1204" t="str">
        <f t="shared" si="113"/>
        <v>photobooks</v>
      </c>
    </row>
    <row r="1205" spans="1:22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5">
        <f t="shared" si="108"/>
        <v>42125.614895833336</v>
      </c>
      <c r="L1205" s="15">
        <f t="shared" si="109"/>
        <v>42155.614895833336</v>
      </c>
      <c r="M1205" s="13" t="str">
        <f t="shared" si="110"/>
        <v>May</v>
      </c>
      <c r="N1205" s="11">
        <f t="shared" si="111"/>
        <v>2015</v>
      </c>
      <c r="O1205" t="b">
        <v>0</v>
      </c>
      <c r="P1205">
        <v>101</v>
      </c>
      <c r="Q1205" t="b">
        <v>1</v>
      </c>
      <c r="R1205" t="s">
        <v>8285</v>
      </c>
      <c r="S1205" s="7">
        <f>E1205/D1205</f>
        <v>1.0245398773006136</v>
      </c>
      <c r="T1205" s="8">
        <f>E1205/P1205</f>
        <v>165.34653465346534</v>
      </c>
      <c r="U1205" t="str">
        <f t="shared" si="112"/>
        <v>photography</v>
      </c>
      <c r="V1205" t="str">
        <f t="shared" si="113"/>
        <v>photobooks</v>
      </c>
    </row>
    <row r="1206" spans="1:22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5">
        <f t="shared" si="108"/>
        <v>42297.748067129629</v>
      </c>
      <c r="L1206" s="15">
        <f t="shared" si="109"/>
        <v>42342.208333333328</v>
      </c>
      <c r="M1206" s="13" t="str">
        <f t="shared" si="110"/>
        <v>Oct</v>
      </c>
      <c r="N1206" s="11">
        <f t="shared" si="111"/>
        <v>2015</v>
      </c>
      <c r="O1206" t="b">
        <v>0</v>
      </c>
      <c r="P1206">
        <v>57</v>
      </c>
      <c r="Q1206" t="b">
        <v>1</v>
      </c>
      <c r="R1206" t="s">
        <v>8285</v>
      </c>
      <c r="S1206" s="7">
        <f>E1206/D1206</f>
        <v>1.0294615384615384</v>
      </c>
      <c r="T1206" s="8">
        <f>E1206/P1206</f>
        <v>234.78947368421052</v>
      </c>
      <c r="U1206" t="str">
        <f t="shared" si="112"/>
        <v>photography</v>
      </c>
      <c r="V1206" t="str">
        <f t="shared" si="113"/>
        <v>photobooks</v>
      </c>
    </row>
    <row r="1207" spans="1:22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5">
        <f t="shared" si="108"/>
        <v>42138.506377314814</v>
      </c>
      <c r="L1207" s="15">
        <f t="shared" si="109"/>
        <v>42168.506377314814</v>
      </c>
      <c r="M1207" s="13" t="str">
        <f t="shared" si="110"/>
        <v>May</v>
      </c>
      <c r="N1207" s="11">
        <f t="shared" si="111"/>
        <v>2015</v>
      </c>
      <c r="O1207" t="b">
        <v>0</v>
      </c>
      <c r="P1207">
        <v>62</v>
      </c>
      <c r="Q1207" t="b">
        <v>1</v>
      </c>
      <c r="R1207" t="s">
        <v>8285</v>
      </c>
      <c r="S1207" s="7">
        <f>E1207/D1207</f>
        <v>1.0086153846153847</v>
      </c>
      <c r="T1207" s="8">
        <f>E1207/P1207</f>
        <v>211.48387096774192</v>
      </c>
      <c r="U1207" t="str">
        <f t="shared" si="112"/>
        <v>photography</v>
      </c>
      <c r="V1207" t="str">
        <f t="shared" si="113"/>
        <v>photobooks</v>
      </c>
    </row>
    <row r="1208" spans="1:22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5">
        <f t="shared" si="108"/>
        <v>42772.776076388895</v>
      </c>
      <c r="L1208" s="15">
        <f t="shared" si="109"/>
        <v>42805.561805555553</v>
      </c>
      <c r="M1208" s="13" t="str">
        <f t="shared" si="110"/>
        <v>Feb</v>
      </c>
      <c r="N1208" s="11">
        <f t="shared" si="111"/>
        <v>2017</v>
      </c>
      <c r="O1208" t="b">
        <v>0</v>
      </c>
      <c r="P1208">
        <v>32</v>
      </c>
      <c r="Q1208" t="b">
        <v>1</v>
      </c>
      <c r="R1208" t="s">
        <v>8285</v>
      </c>
      <c r="S1208" s="7">
        <f>E1208/D1208</f>
        <v>1.1499999999999999</v>
      </c>
      <c r="T1208" s="8">
        <f>E1208/P1208</f>
        <v>32.34375</v>
      </c>
      <c r="U1208" t="str">
        <f t="shared" si="112"/>
        <v>photography</v>
      </c>
      <c r="V1208" t="str">
        <f t="shared" si="113"/>
        <v>photobooks</v>
      </c>
    </row>
    <row r="1209" spans="1:22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5">
        <f t="shared" si="108"/>
        <v>42430.430243055554</v>
      </c>
      <c r="L1209" s="15">
        <f t="shared" si="109"/>
        <v>42460.416666666672</v>
      </c>
      <c r="M1209" s="13" t="str">
        <f t="shared" si="110"/>
        <v>Mar</v>
      </c>
      <c r="N1209" s="11">
        <f t="shared" si="111"/>
        <v>2016</v>
      </c>
      <c r="O1209" t="b">
        <v>0</v>
      </c>
      <c r="P1209">
        <v>141</v>
      </c>
      <c r="Q1209" t="b">
        <v>1</v>
      </c>
      <c r="R1209" t="s">
        <v>8285</v>
      </c>
      <c r="S1209" s="7">
        <f>E1209/D1209</f>
        <v>1.0416766467065868</v>
      </c>
      <c r="T1209" s="8">
        <f>E1209/P1209</f>
        <v>123.37588652482269</v>
      </c>
      <c r="U1209" t="str">
        <f t="shared" si="112"/>
        <v>photography</v>
      </c>
      <c r="V1209" t="str">
        <f t="shared" si="113"/>
        <v>photobooks</v>
      </c>
    </row>
    <row r="1210" spans="1:22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5">
        <f t="shared" si="108"/>
        <v>42423.709074074075</v>
      </c>
      <c r="L1210" s="15">
        <f t="shared" si="109"/>
        <v>42453.667407407411</v>
      </c>
      <c r="M1210" s="13" t="str">
        <f t="shared" si="110"/>
        <v>Feb</v>
      </c>
      <c r="N1210" s="11">
        <f t="shared" si="111"/>
        <v>2016</v>
      </c>
      <c r="O1210" t="b">
        <v>0</v>
      </c>
      <c r="P1210">
        <v>75</v>
      </c>
      <c r="Q1210" t="b">
        <v>1</v>
      </c>
      <c r="R1210" t="s">
        <v>8285</v>
      </c>
      <c r="S1210" s="7">
        <f>E1210/D1210</f>
        <v>1.5529999999999999</v>
      </c>
      <c r="T1210" s="8">
        <f>E1210/P1210</f>
        <v>207.06666666666666</v>
      </c>
      <c r="U1210" t="str">
        <f t="shared" si="112"/>
        <v>photography</v>
      </c>
      <c r="V1210" t="str">
        <f t="shared" si="113"/>
        <v>photobooks</v>
      </c>
    </row>
    <row r="1211" spans="1:22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5">
        <f t="shared" si="108"/>
        <v>42761.846122685187</v>
      </c>
      <c r="L1211" s="15">
        <f t="shared" si="109"/>
        <v>42791.846122685187</v>
      </c>
      <c r="M1211" s="13" t="str">
        <f t="shared" si="110"/>
        <v>Jan</v>
      </c>
      <c r="N1211" s="11">
        <f t="shared" si="111"/>
        <v>2017</v>
      </c>
      <c r="O1211" t="b">
        <v>0</v>
      </c>
      <c r="P1211">
        <v>46</v>
      </c>
      <c r="Q1211" t="b">
        <v>1</v>
      </c>
      <c r="R1211" t="s">
        <v>8285</v>
      </c>
      <c r="S1211" s="7">
        <f>E1211/D1211</f>
        <v>1.06</v>
      </c>
      <c r="T1211" s="8">
        <f>E1211/P1211</f>
        <v>138.2608695652174</v>
      </c>
      <c r="U1211" t="str">
        <f t="shared" si="112"/>
        <v>photography</v>
      </c>
      <c r="V1211" t="str">
        <f t="shared" si="113"/>
        <v>photobooks</v>
      </c>
    </row>
    <row r="1212" spans="1:22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5">
        <f t="shared" si="108"/>
        <v>42132.941805555558</v>
      </c>
      <c r="L1212" s="15">
        <f t="shared" si="109"/>
        <v>42155.875</v>
      </c>
      <c r="M1212" s="13" t="str">
        <f t="shared" si="110"/>
        <v>May</v>
      </c>
      <c r="N1212" s="11">
        <f t="shared" si="111"/>
        <v>2015</v>
      </c>
      <c r="O1212" t="b">
        <v>0</v>
      </c>
      <c r="P1212">
        <v>103</v>
      </c>
      <c r="Q1212" t="b">
        <v>1</v>
      </c>
      <c r="R1212" t="s">
        <v>8285</v>
      </c>
      <c r="S1212" s="7">
        <f>E1212/D1212</f>
        <v>2.5431499999999998</v>
      </c>
      <c r="T1212" s="8">
        <f>E1212/P1212</f>
        <v>493.81553398058253</v>
      </c>
      <c r="U1212" t="str">
        <f t="shared" si="112"/>
        <v>photography</v>
      </c>
      <c r="V1212" t="str">
        <f t="shared" si="113"/>
        <v>photobooks</v>
      </c>
    </row>
    <row r="1213" spans="1:22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5">
        <f t="shared" si="108"/>
        <v>42515.866446759261</v>
      </c>
      <c r="L1213" s="15">
        <f t="shared" si="109"/>
        <v>42530.866446759261</v>
      </c>
      <c r="M1213" s="13" t="str">
        <f t="shared" si="110"/>
        <v>May</v>
      </c>
      <c r="N1213" s="11">
        <f t="shared" si="111"/>
        <v>2016</v>
      </c>
      <c r="O1213" t="b">
        <v>0</v>
      </c>
      <c r="P1213">
        <v>6</v>
      </c>
      <c r="Q1213" t="b">
        <v>1</v>
      </c>
      <c r="R1213" t="s">
        <v>8285</v>
      </c>
      <c r="S1213" s="7">
        <f>E1213/D1213</f>
        <v>1.0109999999999999</v>
      </c>
      <c r="T1213" s="8">
        <f>E1213/P1213</f>
        <v>168.5</v>
      </c>
      <c r="U1213" t="str">
        <f t="shared" si="112"/>
        <v>photography</v>
      </c>
      <c r="V1213" t="str">
        <f t="shared" si="113"/>
        <v>photobooks</v>
      </c>
    </row>
    <row r="1214" spans="1:22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5">
        <f t="shared" si="108"/>
        <v>42318.950173611112</v>
      </c>
      <c r="L1214" s="15">
        <f t="shared" si="109"/>
        <v>42335.041666666672</v>
      </c>
      <c r="M1214" s="13" t="str">
        <f t="shared" si="110"/>
        <v>Nov</v>
      </c>
      <c r="N1214" s="11">
        <f t="shared" si="111"/>
        <v>2015</v>
      </c>
      <c r="O1214" t="b">
        <v>0</v>
      </c>
      <c r="P1214">
        <v>83</v>
      </c>
      <c r="Q1214" t="b">
        <v>1</v>
      </c>
      <c r="R1214" t="s">
        <v>8285</v>
      </c>
      <c r="S1214" s="7">
        <f>E1214/D1214</f>
        <v>1.2904</v>
      </c>
      <c r="T1214" s="8">
        <f>E1214/P1214</f>
        <v>38.867469879518069</v>
      </c>
      <c r="U1214" t="str">
        <f t="shared" si="112"/>
        <v>photography</v>
      </c>
      <c r="V1214" t="str">
        <f t="shared" si="113"/>
        <v>photobooks</v>
      </c>
    </row>
    <row r="1215" spans="1:22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5">
        <f t="shared" si="108"/>
        <v>42731.755787037036</v>
      </c>
      <c r="L1215" s="15">
        <f t="shared" si="109"/>
        <v>42766.755787037036</v>
      </c>
      <c r="M1215" s="13" t="str">
        <f t="shared" si="110"/>
        <v>Dec</v>
      </c>
      <c r="N1215" s="11">
        <f t="shared" si="111"/>
        <v>2016</v>
      </c>
      <c r="O1215" t="b">
        <v>0</v>
      </c>
      <c r="P1215">
        <v>108</v>
      </c>
      <c r="Q1215" t="b">
        <v>1</v>
      </c>
      <c r="R1215" t="s">
        <v>8285</v>
      </c>
      <c r="S1215" s="7">
        <f>E1215/D1215</f>
        <v>1.0223076923076924</v>
      </c>
      <c r="T1215" s="8">
        <f>E1215/P1215</f>
        <v>61.527777777777779</v>
      </c>
      <c r="U1215" t="str">
        <f t="shared" si="112"/>
        <v>photography</v>
      </c>
      <c r="V1215" t="str">
        <f t="shared" si="113"/>
        <v>photobooks</v>
      </c>
    </row>
    <row r="1216" spans="1:22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5">
        <f t="shared" si="108"/>
        <v>42104.840335648143</v>
      </c>
      <c r="L1216" s="15">
        <f t="shared" si="109"/>
        <v>42164.840335648143</v>
      </c>
      <c r="M1216" s="13" t="str">
        <f t="shared" si="110"/>
        <v>Apr</v>
      </c>
      <c r="N1216" s="11">
        <f t="shared" si="111"/>
        <v>2015</v>
      </c>
      <c r="O1216" t="b">
        <v>0</v>
      </c>
      <c r="P1216">
        <v>25</v>
      </c>
      <c r="Q1216" t="b">
        <v>1</v>
      </c>
      <c r="R1216" t="s">
        <v>8285</v>
      </c>
      <c r="S1216" s="7">
        <f>E1216/D1216</f>
        <v>1.3180000000000001</v>
      </c>
      <c r="T1216" s="8">
        <f>E1216/P1216</f>
        <v>105.44</v>
      </c>
      <c r="U1216" t="str">
        <f t="shared" si="112"/>
        <v>photography</v>
      </c>
      <c r="V1216" t="str">
        <f t="shared" si="113"/>
        <v>photobooks</v>
      </c>
    </row>
    <row r="1217" spans="1:22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5">
        <f t="shared" si="108"/>
        <v>41759.923101851848</v>
      </c>
      <c r="L1217" s="15">
        <f t="shared" si="109"/>
        <v>41789.923101851848</v>
      </c>
      <c r="M1217" s="13" t="str">
        <f t="shared" si="110"/>
        <v>Apr</v>
      </c>
      <c r="N1217" s="11">
        <f t="shared" si="111"/>
        <v>2014</v>
      </c>
      <c r="O1217" t="b">
        <v>0</v>
      </c>
      <c r="P1217">
        <v>549</v>
      </c>
      <c r="Q1217" t="b">
        <v>1</v>
      </c>
      <c r="R1217" t="s">
        <v>8285</v>
      </c>
      <c r="S1217" s="7">
        <f>E1217/D1217</f>
        <v>7.8608020000000005</v>
      </c>
      <c r="T1217" s="8">
        <f>E1217/P1217</f>
        <v>71.592003642987251</v>
      </c>
      <c r="U1217" t="str">
        <f t="shared" si="112"/>
        <v>photography</v>
      </c>
      <c r="V1217" t="str">
        <f t="shared" si="113"/>
        <v>photobooks</v>
      </c>
    </row>
    <row r="1218" spans="1:22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5">
        <f t="shared" si="108"/>
        <v>42247.616400462968</v>
      </c>
      <c r="L1218" s="15">
        <f t="shared" si="109"/>
        <v>42279.960416666669</v>
      </c>
      <c r="M1218" s="13" t="str">
        <f t="shared" si="110"/>
        <v>Aug</v>
      </c>
      <c r="N1218" s="11">
        <f t="shared" si="111"/>
        <v>2015</v>
      </c>
      <c r="O1218" t="b">
        <v>0</v>
      </c>
      <c r="P1218">
        <v>222</v>
      </c>
      <c r="Q1218" t="b">
        <v>1</v>
      </c>
      <c r="R1218" t="s">
        <v>8285</v>
      </c>
      <c r="S1218" s="7">
        <f>E1218/D1218</f>
        <v>1.4570000000000001</v>
      </c>
      <c r="T1218" s="8">
        <f>E1218/P1218</f>
        <v>91.882882882882882</v>
      </c>
      <c r="U1218" t="str">
        <f t="shared" si="112"/>
        <v>photography</v>
      </c>
      <c r="V1218" t="str">
        <f t="shared" si="113"/>
        <v>photobooks</v>
      </c>
    </row>
    <row r="1219" spans="1:22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5">
        <f t="shared" ref="K1219:K1282" si="114">(((J1219/60)/60)/24+DATE(1970,1,1))</f>
        <v>42535.809490740736</v>
      </c>
      <c r="L1219" s="15">
        <f t="shared" ref="L1219:L1282" si="115">(((I1219/60)/60)/24+DATE(1970,1,1))</f>
        <v>42565.809490740736</v>
      </c>
      <c r="M1219" s="13" t="str">
        <f t="shared" ref="M1219:M1282" si="116">TEXT(K1219,"mmm")</f>
        <v>Jun</v>
      </c>
      <c r="N1219" s="11">
        <f t="shared" ref="N1219:N1282" si="117">YEAR(K1219)</f>
        <v>2016</v>
      </c>
      <c r="O1219" t="b">
        <v>0</v>
      </c>
      <c r="P1219">
        <v>183</v>
      </c>
      <c r="Q1219" t="b">
        <v>1</v>
      </c>
      <c r="R1219" t="s">
        <v>8285</v>
      </c>
      <c r="S1219" s="7">
        <f>E1219/D1219</f>
        <v>1.026</v>
      </c>
      <c r="T1219" s="8">
        <f>E1219/P1219</f>
        <v>148.57377049180329</v>
      </c>
      <c r="U1219" t="str">
        <f t="shared" ref="U1219:U1282" si="118">LEFT(R1219,(FIND("/",R1219,1)-1))</f>
        <v>photography</v>
      </c>
      <c r="V1219" t="str">
        <f t="shared" ref="V1219:V1282" si="119">MID(R1219,FIND("/",R1219)+1,256)</f>
        <v>photobooks</v>
      </c>
    </row>
    <row r="1220" spans="1:22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5">
        <f t="shared" si="114"/>
        <v>42278.662037037036</v>
      </c>
      <c r="L1220" s="15">
        <f t="shared" si="115"/>
        <v>42309.125</v>
      </c>
      <c r="M1220" s="13" t="str">
        <f t="shared" si="116"/>
        <v>Oct</v>
      </c>
      <c r="N1220" s="11">
        <f t="shared" si="117"/>
        <v>2015</v>
      </c>
      <c r="O1220" t="b">
        <v>0</v>
      </c>
      <c r="P1220">
        <v>89</v>
      </c>
      <c r="Q1220" t="b">
        <v>1</v>
      </c>
      <c r="R1220" t="s">
        <v>8285</v>
      </c>
      <c r="S1220" s="7">
        <f>E1220/D1220</f>
        <v>1.7227777777777777</v>
      </c>
      <c r="T1220" s="8">
        <f>E1220/P1220</f>
        <v>174.2134831460674</v>
      </c>
      <c r="U1220" t="str">
        <f t="shared" si="118"/>
        <v>photography</v>
      </c>
      <c r="V1220" t="str">
        <f t="shared" si="119"/>
        <v>photobooks</v>
      </c>
    </row>
    <row r="1221" spans="1:22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5">
        <f t="shared" si="114"/>
        <v>42633.461956018517</v>
      </c>
      <c r="L1221" s="15">
        <f t="shared" si="115"/>
        <v>42663.461956018517</v>
      </c>
      <c r="M1221" s="13" t="str">
        <f t="shared" si="116"/>
        <v>Sep</v>
      </c>
      <c r="N1221" s="11">
        <f t="shared" si="117"/>
        <v>2016</v>
      </c>
      <c r="O1221" t="b">
        <v>0</v>
      </c>
      <c r="P1221">
        <v>253</v>
      </c>
      <c r="Q1221" t="b">
        <v>1</v>
      </c>
      <c r="R1221" t="s">
        <v>8285</v>
      </c>
      <c r="S1221" s="7">
        <f>E1221/D1221</f>
        <v>1.5916819571865444</v>
      </c>
      <c r="T1221" s="8">
        <f>E1221/P1221</f>
        <v>102.86166007905139</v>
      </c>
      <c r="U1221" t="str">
        <f t="shared" si="118"/>
        <v>photography</v>
      </c>
      <c r="V1221" t="str">
        <f t="shared" si="119"/>
        <v>photobooks</v>
      </c>
    </row>
    <row r="1222" spans="1:22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5">
        <f t="shared" si="114"/>
        <v>42211.628611111111</v>
      </c>
      <c r="L1222" s="15">
        <f t="shared" si="115"/>
        <v>42241.628611111111</v>
      </c>
      <c r="M1222" s="13" t="str">
        <f t="shared" si="116"/>
        <v>Jul</v>
      </c>
      <c r="N1222" s="11">
        <f t="shared" si="117"/>
        <v>2015</v>
      </c>
      <c r="O1222" t="b">
        <v>0</v>
      </c>
      <c r="P1222">
        <v>140</v>
      </c>
      <c r="Q1222" t="b">
        <v>1</v>
      </c>
      <c r="R1222" t="s">
        <v>8285</v>
      </c>
      <c r="S1222" s="7">
        <f>E1222/D1222</f>
        <v>1.0376666666666667</v>
      </c>
      <c r="T1222" s="8">
        <f>E1222/P1222</f>
        <v>111.17857142857143</v>
      </c>
      <c r="U1222" t="str">
        <f t="shared" si="118"/>
        <v>photography</v>
      </c>
      <c r="V1222" t="str">
        <f t="shared" si="119"/>
        <v>photobooks</v>
      </c>
    </row>
    <row r="1223" spans="1:22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5">
        <f t="shared" si="114"/>
        <v>42680.47555555556</v>
      </c>
      <c r="L1223" s="15">
        <f t="shared" si="115"/>
        <v>42708</v>
      </c>
      <c r="M1223" s="13" t="str">
        <f t="shared" si="116"/>
        <v>Nov</v>
      </c>
      <c r="N1223" s="11">
        <f t="shared" si="117"/>
        <v>2016</v>
      </c>
      <c r="O1223" t="b">
        <v>0</v>
      </c>
      <c r="P1223">
        <v>103</v>
      </c>
      <c r="Q1223" t="b">
        <v>1</v>
      </c>
      <c r="R1223" t="s">
        <v>8285</v>
      </c>
      <c r="S1223" s="7">
        <f>E1223/D1223</f>
        <v>1.1140954545454547</v>
      </c>
      <c r="T1223" s="8">
        <f>E1223/P1223</f>
        <v>23.796213592233013</v>
      </c>
      <c r="U1223" t="str">
        <f t="shared" si="118"/>
        <v>photography</v>
      </c>
      <c r="V1223" t="str">
        <f t="shared" si="119"/>
        <v>photobooks</v>
      </c>
    </row>
    <row r="1224" spans="1:22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5">
        <f t="shared" si="114"/>
        <v>42430.720451388886</v>
      </c>
      <c r="L1224" s="15">
        <f t="shared" si="115"/>
        <v>42461.166666666672</v>
      </c>
      <c r="M1224" s="13" t="str">
        <f t="shared" si="116"/>
        <v>Mar</v>
      </c>
      <c r="N1224" s="11">
        <f t="shared" si="117"/>
        <v>2016</v>
      </c>
      <c r="O1224" t="b">
        <v>0</v>
      </c>
      <c r="P1224">
        <v>138</v>
      </c>
      <c r="Q1224" t="b">
        <v>1</v>
      </c>
      <c r="R1224" t="s">
        <v>8285</v>
      </c>
      <c r="S1224" s="7">
        <f>E1224/D1224</f>
        <v>2.80375</v>
      </c>
      <c r="T1224" s="8">
        <f>E1224/P1224</f>
        <v>81.268115942028984</v>
      </c>
      <c r="U1224" t="str">
        <f t="shared" si="118"/>
        <v>photography</v>
      </c>
      <c r="V1224" t="str">
        <f t="shared" si="119"/>
        <v>photobooks</v>
      </c>
    </row>
    <row r="1225" spans="1:22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5">
        <f t="shared" si="114"/>
        <v>42654.177187499998</v>
      </c>
      <c r="L1225" s="15">
        <f t="shared" si="115"/>
        <v>42684.218854166669</v>
      </c>
      <c r="M1225" s="13" t="str">
        <f t="shared" si="116"/>
        <v>Oct</v>
      </c>
      <c r="N1225" s="11">
        <f t="shared" si="117"/>
        <v>2016</v>
      </c>
      <c r="O1225" t="b">
        <v>0</v>
      </c>
      <c r="P1225">
        <v>191</v>
      </c>
      <c r="Q1225" t="b">
        <v>1</v>
      </c>
      <c r="R1225" t="s">
        <v>8285</v>
      </c>
      <c r="S1225" s="7">
        <f>E1225/D1225</f>
        <v>1.1210606060606061</v>
      </c>
      <c r="T1225" s="8">
        <f>E1225/P1225</f>
        <v>116.21465968586388</v>
      </c>
      <c r="U1225" t="str">
        <f t="shared" si="118"/>
        <v>photography</v>
      </c>
      <c r="V1225" t="str">
        <f t="shared" si="119"/>
        <v>photobooks</v>
      </c>
    </row>
    <row r="1226" spans="1:22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5">
        <f t="shared" si="114"/>
        <v>41736.549791666665</v>
      </c>
      <c r="L1226" s="15">
        <f t="shared" si="115"/>
        <v>41796.549791666665</v>
      </c>
      <c r="M1226" s="13" t="str">
        <f t="shared" si="116"/>
        <v>Apr</v>
      </c>
      <c r="N1226" s="11">
        <f t="shared" si="117"/>
        <v>2014</v>
      </c>
      <c r="O1226" t="b">
        <v>0</v>
      </c>
      <c r="P1226">
        <v>18</v>
      </c>
      <c r="Q1226" t="b">
        <v>0</v>
      </c>
      <c r="R1226" t="s">
        <v>8286</v>
      </c>
      <c r="S1226" s="7">
        <f>E1226/D1226</f>
        <v>7.0666666666666669E-2</v>
      </c>
      <c r="T1226" s="8">
        <f>E1226/P1226</f>
        <v>58.888888888888886</v>
      </c>
      <c r="U1226" t="str">
        <f t="shared" si="118"/>
        <v>music</v>
      </c>
      <c r="V1226" t="str">
        <f t="shared" si="119"/>
        <v>world music</v>
      </c>
    </row>
    <row r="1227" spans="1:22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5">
        <f t="shared" si="114"/>
        <v>41509.905995370369</v>
      </c>
      <c r="L1227" s="15">
        <f t="shared" si="115"/>
        <v>41569.905995370369</v>
      </c>
      <c r="M1227" s="13" t="str">
        <f t="shared" si="116"/>
        <v>Aug</v>
      </c>
      <c r="N1227" s="11">
        <f t="shared" si="117"/>
        <v>2013</v>
      </c>
      <c r="O1227" t="b">
        <v>0</v>
      </c>
      <c r="P1227">
        <v>3</v>
      </c>
      <c r="Q1227" t="b">
        <v>0</v>
      </c>
      <c r="R1227" t="s">
        <v>8286</v>
      </c>
      <c r="S1227" s="7">
        <f>E1227/D1227</f>
        <v>4.3999999999999997E-2</v>
      </c>
      <c r="T1227" s="8">
        <f>E1227/P1227</f>
        <v>44</v>
      </c>
      <c r="U1227" t="str">
        <f t="shared" si="118"/>
        <v>music</v>
      </c>
      <c r="V1227" t="str">
        <f t="shared" si="119"/>
        <v>world music</v>
      </c>
    </row>
    <row r="1228" spans="1:22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5">
        <f t="shared" si="114"/>
        <v>41715.874780092592</v>
      </c>
      <c r="L1228" s="15">
        <f t="shared" si="115"/>
        <v>41750.041666666664</v>
      </c>
      <c r="M1228" s="13" t="str">
        <f t="shared" si="116"/>
        <v>Mar</v>
      </c>
      <c r="N1228" s="11">
        <f t="shared" si="117"/>
        <v>2014</v>
      </c>
      <c r="O1228" t="b">
        <v>0</v>
      </c>
      <c r="P1228">
        <v>40</v>
      </c>
      <c r="Q1228" t="b">
        <v>0</v>
      </c>
      <c r="R1228" t="s">
        <v>8286</v>
      </c>
      <c r="S1228" s="7">
        <f>E1228/D1228</f>
        <v>3.8739999999999997E-2</v>
      </c>
      <c r="T1228" s="8">
        <f>E1228/P1228</f>
        <v>48.424999999999997</v>
      </c>
      <c r="U1228" t="str">
        <f t="shared" si="118"/>
        <v>music</v>
      </c>
      <c r="V1228" t="str">
        <f t="shared" si="119"/>
        <v>world music</v>
      </c>
    </row>
    <row r="1229" spans="1:22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5">
        <f t="shared" si="114"/>
        <v>41827.919166666667</v>
      </c>
      <c r="L1229" s="15">
        <f t="shared" si="115"/>
        <v>41858.291666666664</v>
      </c>
      <c r="M1229" s="13" t="str">
        <f t="shared" si="116"/>
        <v>Jul</v>
      </c>
      <c r="N1229" s="11">
        <f t="shared" si="117"/>
        <v>2014</v>
      </c>
      <c r="O1229" t="b">
        <v>0</v>
      </c>
      <c r="P1229">
        <v>0</v>
      </c>
      <c r="Q1229" t="b">
        <v>0</v>
      </c>
      <c r="R1229" t="s">
        <v>8286</v>
      </c>
      <c r="S1229" s="7">
        <f>E1229/D1229</f>
        <v>0</v>
      </c>
      <c r="T1229" s="8" t="e">
        <f>E1229/P1229</f>
        <v>#DIV/0!</v>
      </c>
      <c r="U1229" t="str">
        <f t="shared" si="118"/>
        <v>music</v>
      </c>
      <c r="V1229" t="str">
        <f t="shared" si="119"/>
        <v>world music</v>
      </c>
    </row>
    <row r="1230" spans="1:22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5">
        <f t="shared" si="114"/>
        <v>40754.729259259257</v>
      </c>
      <c r="L1230" s="15">
        <f t="shared" si="115"/>
        <v>40814.729259259257</v>
      </c>
      <c r="M1230" s="13" t="str">
        <f t="shared" si="116"/>
        <v>Jul</v>
      </c>
      <c r="N1230" s="11">
        <f t="shared" si="117"/>
        <v>2011</v>
      </c>
      <c r="O1230" t="b">
        <v>0</v>
      </c>
      <c r="P1230">
        <v>24</v>
      </c>
      <c r="Q1230" t="b">
        <v>0</v>
      </c>
      <c r="R1230" t="s">
        <v>8286</v>
      </c>
      <c r="S1230" s="7">
        <f>E1230/D1230</f>
        <v>0.29299999999999998</v>
      </c>
      <c r="T1230" s="8">
        <f>E1230/P1230</f>
        <v>61.041666666666664</v>
      </c>
      <c r="U1230" t="str">
        <f t="shared" si="118"/>
        <v>music</v>
      </c>
      <c r="V1230" t="str">
        <f t="shared" si="119"/>
        <v>world music</v>
      </c>
    </row>
    <row r="1231" spans="1:22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5">
        <f t="shared" si="114"/>
        <v>40985.459803240738</v>
      </c>
      <c r="L1231" s="15">
        <f t="shared" si="115"/>
        <v>41015.666666666664</v>
      </c>
      <c r="M1231" s="13" t="str">
        <f t="shared" si="116"/>
        <v>Mar</v>
      </c>
      <c r="N1231" s="11">
        <f t="shared" si="117"/>
        <v>2012</v>
      </c>
      <c r="O1231" t="b">
        <v>0</v>
      </c>
      <c r="P1231">
        <v>1</v>
      </c>
      <c r="Q1231" t="b">
        <v>0</v>
      </c>
      <c r="R1231" t="s">
        <v>8286</v>
      </c>
      <c r="S1231" s="7">
        <f>E1231/D1231</f>
        <v>9.0909090909090905E-3</v>
      </c>
      <c r="T1231" s="8">
        <f>E1231/P1231</f>
        <v>25</v>
      </c>
      <c r="U1231" t="str">
        <f t="shared" si="118"/>
        <v>music</v>
      </c>
      <c r="V1231" t="str">
        <f t="shared" si="119"/>
        <v>world music</v>
      </c>
    </row>
    <row r="1232" spans="1:22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5">
        <f t="shared" si="114"/>
        <v>40568.972569444442</v>
      </c>
      <c r="L1232" s="15">
        <f t="shared" si="115"/>
        <v>40598.972569444442</v>
      </c>
      <c r="M1232" s="13" t="str">
        <f t="shared" si="116"/>
        <v>Jan</v>
      </c>
      <c r="N1232" s="11">
        <f t="shared" si="117"/>
        <v>2011</v>
      </c>
      <c r="O1232" t="b">
        <v>0</v>
      </c>
      <c r="P1232">
        <v>0</v>
      </c>
      <c r="Q1232" t="b">
        <v>0</v>
      </c>
      <c r="R1232" t="s">
        <v>8286</v>
      </c>
      <c r="S1232" s="7">
        <f>E1232/D1232</f>
        <v>0</v>
      </c>
      <c r="T1232" s="8" t="e">
        <f>E1232/P1232</f>
        <v>#DIV/0!</v>
      </c>
      <c r="U1232" t="str">
        <f t="shared" si="118"/>
        <v>music</v>
      </c>
      <c r="V1232" t="str">
        <f t="shared" si="119"/>
        <v>world music</v>
      </c>
    </row>
    <row r="1233" spans="1:22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5">
        <f t="shared" si="114"/>
        <v>42193.941759259258</v>
      </c>
      <c r="L1233" s="15">
        <f t="shared" si="115"/>
        <v>42244.041666666672</v>
      </c>
      <c r="M1233" s="13" t="str">
        <f t="shared" si="116"/>
        <v>Jul</v>
      </c>
      <c r="N1233" s="11">
        <f t="shared" si="117"/>
        <v>2015</v>
      </c>
      <c r="O1233" t="b">
        <v>0</v>
      </c>
      <c r="P1233">
        <v>0</v>
      </c>
      <c r="Q1233" t="b">
        <v>0</v>
      </c>
      <c r="R1233" t="s">
        <v>8286</v>
      </c>
      <c r="S1233" s="7">
        <f>E1233/D1233</f>
        <v>0</v>
      </c>
      <c r="T1233" s="8" t="e">
        <f>E1233/P1233</f>
        <v>#DIV/0!</v>
      </c>
      <c r="U1233" t="str">
        <f t="shared" si="118"/>
        <v>music</v>
      </c>
      <c r="V1233" t="str">
        <f t="shared" si="119"/>
        <v>world music</v>
      </c>
    </row>
    <row r="1234" spans="1:22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5">
        <f t="shared" si="114"/>
        <v>41506.848032407412</v>
      </c>
      <c r="L1234" s="15">
        <f t="shared" si="115"/>
        <v>41553.848032407412</v>
      </c>
      <c r="M1234" s="13" t="str">
        <f t="shared" si="116"/>
        <v>Aug</v>
      </c>
      <c r="N1234" s="11">
        <f t="shared" si="117"/>
        <v>2013</v>
      </c>
      <c r="O1234" t="b">
        <v>0</v>
      </c>
      <c r="P1234">
        <v>1</v>
      </c>
      <c r="Q1234" t="b">
        <v>0</v>
      </c>
      <c r="R1234" t="s">
        <v>8286</v>
      </c>
      <c r="S1234" s="7">
        <f>E1234/D1234</f>
        <v>8.0000000000000002E-3</v>
      </c>
      <c r="T1234" s="8">
        <f>E1234/P1234</f>
        <v>40</v>
      </c>
      <c r="U1234" t="str">
        <f t="shared" si="118"/>
        <v>music</v>
      </c>
      <c r="V1234" t="str">
        <f t="shared" si="119"/>
        <v>world music</v>
      </c>
    </row>
    <row r="1235" spans="1:22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5">
        <f t="shared" si="114"/>
        <v>40939.948773148149</v>
      </c>
      <c r="L1235" s="15">
        <f t="shared" si="115"/>
        <v>40960.948773148149</v>
      </c>
      <c r="M1235" s="13" t="str">
        <f t="shared" si="116"/>
        <v>Jan</v>
      </c>
      <c r="N1235" s="11">
        <f t="shared" si="117"/>
        <v>2012</v>
      </c>
      <c r="O1235" t="b">
        <v>0</v>
      </c>
      <c r="P1235">
        <v>6</v>
      </c>
      <c r="Q1235" t="b">
        <v>0</v>
      </c>
      <c r="R1235" t="s">
        <v>8286</v>
      </c>
      <c r="S1235" s="7">
        <f>E1235/D1235</f>
        <v>0.11600000000000001</v>
      </c>
      <c r="T1235" s="8">
        <f>E1235/P1235</f>
        <v>19.333333333333332</v>
      </c>
      <c r="U1235" t="str">
        <f t="shared" si="118"/>
        <v>music</v>
      </c>
      <c r="V1235" t="str">
        <f t="shared" si="119"/>
        <v>world music</v>
      </c>
    </row>
    <row r="1236" spans="1:22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5">
        <f t="shared" si="114"/>
        <v>42007.788680555561</v>
      </c>
      <c r="L1236" s="15">
        <f t="shared" si="115"/>
        <v>42037.788680555561</v>
      </c>
      <c r="M1236" s="13" t="str">
        <f t="shared" si="116"/>
        <v>Jan</v>
      </c>
      <c r="N1236" s="11">
        <f t="shared" si="117"/>
        <v>2015</v>
      </c>
      <c r="O1236" t="b">
        <v>0</v>
      </c>
      <c r="P1236">
        <v>0</v>
      </c>
      <c r="Q1236" t="b">
        <v>0</v>
      </c>
      <c r="R1236" t="s">
        <v>8286</v>
      </c>
      <c r="S1236" s="7">
        <f>E1236/D1236</f>
        <v>0</v>
      </c>
      <c r="T1236" s="8" t="e">
        <f>E1236/P1236</f>
        <v>#DIV/0!</v>
      </c>
      <c r="U1236" t="str">
        <f t="shared" si="118"/>
        <v>music</v>
      </c>
      <c r="V1236" t="str">
        <f t="shared" si="119"/>
        <v>world music</v>
      </c>
    </row>
    <row r="1237" spans="1:22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5">
        <f t="shared" si="114"/>
        <v>41583.135405092595</v>
      </c>
      <c r="L1237" s="15">
        <f t="shared" si="115"/>
        <v>41623.135405092595</v>
      </c>
      <c r="M1237" s="13" t="str">
        <f t="shared" si="116"/>
        <v>Nov</v>
      </c>
      <c r="N1237" s="11">
        <f t="shared" si="117"/>
        <v>2013</v>
      </c>
      <c r="O1237" t="b">
        <v>0</v>
      </c>
      <c r="P1237">
        <v>6</v>
      </c>
      <c r="Q1237" t="b">
        <v>0</v>
      </c>
      <c r="R1237" t="s">
        <v>8286</v>
      </c>
      <c r="S1237" s="7">
        <f>E1237/D1237</f>
        <v>2.787363950092912E-2</v>
      </c>
      <c r="T1237" s="8">
        <f>E1237/P1237</f>
        <v>35</v>
      </c>
      <c r="U1237" t="str">
        <f t="shared" si="118"/>
        <v>music</v>
      </c>
      <c r="V1237" t="str">
        <f t="shared" si="119"/>
        <v>world music</v>
      </c>
    </row>
    <row r="1238" spans="1:2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5">
        <f t="shared" si="114"/>
        <v>41110.680138888885</v>
      </c>
      <c r="L1238" s="15">
        <f t="shared" si="115"/>
        <v>41118.666666666664</v>
      </c>
      <c r="M1238" s="13" t="str">
        <f t="shared" si="116"/>
        <v>Jul</v>
      </c>
      <c r="N1238" s="11">
        <f t="shared" si="117"/>
        <v>2012</v>
      </c>
      <c r="O1238" t="b">
        <v>0</v>
      </c>
      <c r="P1238">
        <v>0</v>
      </c>
      <c r="Q1238" t="b">
        <v>0</v>
      </c>
      <c r="R1238" t="s">
        <v>8286</v>
      </c>
      <c r="S1238" s="7">
        <f>E1238/D1238</f>
        <v>0</v>
      </c>
      <c r="T1238" s="8" t="e">
        <f>E1238/P1238</f>
        <v>#DIV/0!</v>
      </c>
      <c r="U1238" t="str">
        <f t="shared" si="118"/>
        <v>music</v>
      </c>
      <c r="V1238" t="str">
        <f t="shared" si="119"/>
        <v>world music</v>
      </c>
    </row>
    <row r="1239" spans="1:22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5">
        <f t="shared" si="114"/>
        <v>41125.283159722225</v>
      </c>
      <c r="L1239" s="15">
        <f t="shared" si="115"/>
        <v>41145.283159722225</v>
      </c>
      <c r="M1239" s="13" t="str">
        <f t="shared" si="116"/>
        <v>Aug</v>
      </c>
      <c r="N1239" s="11">
        <f t="shared" si="117"/>
        <v>2012</v>
      </c>
      <c r="O1239" t="b">
        <v>0</v>
      </c>
      <c r="P1239">
        <v>0</v>
      </c>
      <c r="Q1239" t="b">
        <v>0</v>
      </c>
      <c r="R1239" t="s">
        <v>8286</v>
      </c>
      <c r="S1239" s="7">
        <f>E1239/D1239</f>
        <v>0</v>
      </c>
      <c r="T1239" s="8" t="e">
        <f>E1239/P1239</f>
        <v>#DIV/0!</v>
      </c>
      <c r="U1239" t="str">
        <f t="shared" si="118"/>
        <v>music</v>
      </c>
      <c r="V1239" t="str">
        <f t="shared" si="119"/>
        <v>world music</v>
      </c>
    </row>
    <row r="1240" spans="1:22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5">
        <f t="shared" si="114"/>
        <v>40731.61037037037</v>
      </c>
      <c r="L1240" s="15">
        <f t="shared" si="115"/>
        <v>40761.61037037037</v>
      </c>
      <c r="M1240" s="13" t="str">
        <f t="shared" si="116"/>
        <v>Jul</v>
      </c>
      <c r="N1240" s="11">
        <f t="shared" si="117"/>
        <v>2011</v>
      </c>
      <c r="O1240" t="b">
        <v>0</v>
      </c>
      <c r="P1240">
        <v>3</v>
      </c>
      <c r="Q1240" t="b">
        <v>0</v>
      </c>
      <c r="R1240" t="s">
        <v>8286</v>
      </c>
      <c r="S1240" s="7">
        <f>E1240/D1240</f>
        <v>0.17799999999999999</v>
      </c>
      <c r="T1240" s="8">
        <f>E1240/P1240</f>
        <v>59.333333333333336</v>
      </c>
      <c r="U1240" t="str">
        <f t="shared" si="118"/>
        <v>music</v>
      </c>
      <c r="V1240" t="str">
        <f t="shared" si="119"/>
        <v>world music</v>
      </c>
    </row>
    <row r="1241" spans="1:22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5">
        <f t="shared" si="114"/>
        <v>40883.962581018517</v>
      </c>
      <c r="L1241" s="15">
        <f t="shared" si="115"/>
        <v>40913.962581018517</v>
      </c>
      <c r="M1241" s="13" t="str">
        <f t="shared" si="116"/>
        <v>Dec</v>
      </c>
      <c r="N1241" s="11">
        <f t="shared" si="117"/>
        <v>2011</v>
      </c>
      <c r="O1241" t="b">
        <v>0</v>
      </c>
      <c r="P1241">
        <v>0</v>
      </c>
      <c r="Q1241" t="b">
        <v>0</v>
      </c>
      <c r="R1241" t="s">
        <v>8286</v>
      </c>
      <c r="S1241" s="7">
        <f>E1241/D1241</f>
        <v>0</v>
      </c>
      <c r="T1241" s="8" t="e">
        <f>E1241/P1241</f>
        <v>#DIV/0!</v>
      </c>
      <c r="U1241" t="str">
        <f t="shared" si="118"/>
        <v>music</v>
      </c>
      <c r="V1241" t="str">
        <f t="shared" si="119"/>
        <v>world music</v>
      </c>
    </row>
    <row r="1242" spans="1:22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5">
        <f t="shared" si="114"/>
        <v>41409.040011574078</v>
      </c>
      <c r="L1242" s="15">
        <f t="shared" si="115"/>
        <v>41467.910416666666</v>
      </c>
      <c r="M1242" s="13" t="str">
        <f t="shared" si="116"/>
        <v>May</v>
      </c>
      <c r="N1242" s="11">
        <f t="shared" si="117"/>
        <v>2013</v>
      </c>
      <c r="O1242" t="b">
        <v>0</v>
      </c>
      <c r="P1242">
        <v>8</v>
      </c>
      <c r="Q1242" t="b">
        <v>0</v>
      </c>
      <c r="R1242" t="s">
        <v>8286</v>
      </c>
      <c r="S1242" s="7">
        <f>E1242/D1242</f>
        <v>3.0124999999999999E-2</v>
      </c>
      <c r="T1242" s="8">
        <f>E1242/P1242</f>
        <v>30.125</v>
      </c>
      <c r="U1242" t="str">
        <f t="shared" si="118"/>
        <v>music</v>
      </c>
      <c r="V1242" t="str">
        <f t="shared" si="119"/>
        <v>world music</v>
      </c>
    </row>
    <row r="1243" spans="1:22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5">
        <f t="shared" si="114"/>
        <v>41923.837731481479</v>
      </c>
      <c r="L1243" s="15">
        <f t="shared" si="115"/>
        <v>41946.249305555553</v>
      </c>
      <c r="M1243" s="13" t="str">
        <f t="shared" si="116"/>
        <v>Oct</v>
      </c>
      <c r="N1243" s="11">
        <f t="shared" si="117"/>
        <v>2014</v>
      </c>
      <c r="O1243" t="b">
        <v>0</v>
      </c>
      <c r="P1243">
        <v>34</v>
      </c>
      <c r="Q1243" t="b">
        <v>0</v>
      </c>
      <c r="R1243" t="s">
        <v>8286</v>
      </c>
      <c r="S1243" s="7">
        <f>E1243/D1243</f>
        <v>0.50739999999999996</v>
      </c>
      <c r="T1243" s="8">
        <f>E1243/P1243</f>
        <v>74.617647058823536</v>
      </c>
      <c r="U1243" t="str">
        <f t="shared" si="118"/>
        <v>music</v>
      </c>
      <c r="V1243" t="str">
        <f t="shared" si="119"/>
        <v>world music</v>
      </c>
    </row>
    <row r="1244" spans="1:22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5">
        <f t="shared" si="114"/>
        <v>40782.165532407409</v>
      </c>
      <c r="L1244" s="15">
        <f t="shared" si="115"/>
        <v>40797.554166666669</v>
      </c>
      <c r="M1244" s="13" t="str">
        <f t="shared" si="116"/>
        <v>Aug</v>
      </c>
      <c r="N1244" s="11">
        <f t="shared" si="117"/>
        <v>2011</v>
      </c>
      <c r="O1244" t="b">
        <v>0</v>
      </c>
      <c r="P1244">
        <v>1</v>
      </c>
      <c r="Q1244" t="b">
        <v>0</v>
      </c>
      <c r="R1244" t="s">
        <v>8286</v>
      </c>
      <c r="S1244" s="7">
        <f>E1244/D1244</f>
        <v>5.4884742041712408E-3</v>
      </c>
      <c r="T1244" s="8">
        <f>E1244/P1244</f>
        <v>5</v>
      </c>
      <c r="U1244" t="str">
        <f t="shared" si="118"/>
        <v>music</v>
      </c>
      <c r="V1244" t="str">
        <f t="shared" si="119"/>
        <v>world music</v>
      </c>
    </row>
    <row r="1245" spans="1:22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5">
        <f t="shared" si="114"/>
        <v>40671.879293981481</v>
      </c>
      <c r="L1245" s="15">
        <f t="shared" si="115"/>
        <v>40732.875</v>
      </c>
      <c r="M1245" s="13" t="str">
        <f t="shared" si="116"/>
        <v>May</v>
      </c>
      <c r="N1245" s="11">
        <f t="shared" si="117"/>
        <v>2011</v>
      </c>
      <c r="O1245" t="b">
        <v>0</v>
      </c>
      <c r="P1245">
        <v>38</v>
      </c>
      <c r="Q1245" t="b">
        <v>0</v>
      </c>
      <c r="R1245" t="s">
        <v>8286</v>
      </c>
      <c r="S1245" s="7">
        <f>E1245/D1245</f>
        <v>0.14091666666666666</v>
      </c>
      <c r="T1245" s="8">
        <f>E1245/P1245</f>
        <v>44.5</v>
      </c>
      <c r="U1245" t="str">
        <f t="shared" si="118"/>
        <v>music</v>
      </c>
      <c r="V1245" t="str">
        <f t="shared" si="119"/>
        <v>world music</v>
      </c>
    </row>
    <row r="1246" spans="1:22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5">
        <f t="shared" si="114"/>
        <v>41355.825497685182</v>
      </c>
      <c r="L1246" s="15">
        <f t="shared" si="115"/>
        <v>41386.875</v>
      </c>
      <c r="M1246" s="13" t="str">
        <f t="shared" si="116"/>
        <v>Mar</v>
      </c>
      <c r="N1246" s="11">
        <f t="shared" si="117"/>
        <v>2013</v>
      </c>
      <c r="O1246" t="b">
        <v>1</v>
      </c>
      <c r="P1246">
        <v>45</v>
      </c>
      <c r="Q1246" t="b">
        <v>1</v>
      </c>
      <c r="R1246" t="s">
        <v>8276</v>
      </c>
      <c r="S1246" s="7">
        <f>E1246/D1246</f>
        <v>1.038</v>
      </c>
      <c r="T1246" s="8">
        <f>E1246/P1246</f>
        <v>46.133333333333333</v>
      </c>
      <c r="U1246" t="str">
        <f t="shared" si="118"/>
        <v>music</v>
      </c>
      <c r="V1246" t="str">
        <f t="shared" si="119"/>
        <v>rock</v>
      </c>
    </row>
    <row r="1247" spans="1:22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5">
        <f t="shared" si="114"/>
        <v>41774.599930555552</v>
      </c>
      <c r="L1247" s="15">
        <f t="shared" si="115"/>
        <v>41804.599930555552</v>
      </c>
      <c r="M1247" s="13" t="str">
        <f t="shared" si="116"/>
        <v>May</v>
      </c>
      <c r="N1247" s="11">
        <f t="shared" si="117"/>
        <v>2014</v>
      </c>
      <c r="O1247" t="b">
        <v>1</v>
      </c>
      <c r="P1247">
        <v>17</v>
      </c>
      <c r="Q1247" t="b">
        <v>1</v>
      </c>
      <c r="R1247" t="s">
        <v>8276</v>
      </c>
      <c r="S1247" s="7">
        <f>E1247/D1247</f>
        <v>1.2024999999999999</v>
      </c>
      <c r="T1247" s="8">
        <f>E1247/P1247</f>
        <v>141.47058823529412</v>
      </c>
      <c r="U1247" t="str">
        <f t="shared" si="118"/>
        <v>music</v>
      </c>
      <c r="V1247" t="str">
        <f t="shared" si="119"/>
        <v>rock</v>
      </c>
    </row>
    <row r="1248" spans="1:22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5">
        <f t="shared" si="114"/>
        <v>40838.043391203704</v>
      </c>
      <c r="L1248" s="15">
        <f t="shared" si="115"/>
        <v>40883.085057870368</v>
      </c>
      <c r="M1248" s="13" t="str">
        <f t="shared" si="116"/>
        <v>Oct</v>
      </c>
      <c r="N1248" s="11">
        <f t="shared" si="117"/>
        <v>2011</v>
      </c>
      <c r="O1248" t="b">
        <v>1</v>
      </c>
      <c r="P1248">
        <v>31</v>
      </c>
      <c r="Q1248" t="b">
        <v>1</v>
      </c>
      <c r="R1248" t="s">
        <v>8276</v>
      </c>
      <c r="S1248" s="7">
        <f>E1248/D1248</f>
        <v>1.17</v>
      </c>
      <c r="T1248" s="8">
        <f>E1248/P1248</f>
        <v>75.483870967741936</v>
      </c>
      <c r="U1248" t="str">
        <f t="shared" si="118"/>
        <v>music</v>
      </c>
      <c r="V1248" t="str">
        <f t="shared" si="119"/>
        <v>rock</v>
      </c>
    </row>
    <row r="1249" spans="1:22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5">
        <f t="shared" si="114"/>
        <v>41370.292303240742</v>
      </c>
      <c r="L1249" s="15">
        <f t="shared" si="115"/>
        <v>41400.292303240742</v>
      </c>
      <c r="M1249" s="13" t="str">
        <f t="shared" si="116"/>
        <v>Apr</v>
      </c>
      <c r="N1249" s="11">
        <f t="shared" si="117"/>
        <v>2013</v>
      </c>
      <c r="O1249" t="b">
        <v>1</v>
      </c>
      <c r="P1249">
        <v>50</v>
      </c>
      <c r="Q1249" t="b">
        <v>1</v>
      </c>
      <c r="R1249" t="s">
        <v>8276</v>
      </c>
      <c r="S1249" s="7">
        <f>E1249/D1249</f>
        <v>1.2214285714285715</v>
      </c>
      <c r="T1249" s="8">
        <f>E1249/P1249</f>
        <v>85.5</v>
      </c>
      <c r="U1249" t="str">
        <f t="shared" si="118"/>
        <v>music</v>
      </c>
      <c r="V1249" t="str">
        <f t="shared" si="119"/>
        <v>rock</v>
      </c>
    </row>
    <row r="1250" spans="1:22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5">
        <f t="shared" si="114"/>
        <v>41767.656863425924</v>
      </c>
      <c r="L1250" s="15">
        <f t="shared" si="115"/>
        <v>41803.290972222225</v>
      </c>
      <c r="M1250" s="13" t="str">
        <f t="shared" si="116"/>
        <v>May</v>
      </c>
      <c r="N1250" s="11">
        <f t="shared" si="117"/>
        <v>2014</v>
      </c>
      <c r="O1250" t="b">
        <v>1</v>
      </c>
      <c r="P1250">
        <v>59</v>
      </c>
      <c r="Q1250" t="b">
        <v>1</v>
      </c>
      <c r="R1250" t="s">
        <v>8276</v>
      </c>
      <c r="S1250" s="7">
        <f>E1250/D1250</f>
        <v>1.5164</v>
      </c>
      <c r="T1250" s="8">
        <f>E1250/P1250</f>
        <v>64.254237288135599</v>
      </c>
      <c r="U1250" t="str">
        <f t="shared" si="118"/>
        <v>music</v>
      </c>
      <c r="V1250" t="str">
        <f t="shared" si="119"/>
        <v>rock</v>
      </c>
    </row>
    <row r="1251" spans="1:22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5">
        <f t="shared" si="114"/>
        <v>41067.74086805556</v>
      </c>
      <c r="L1251" s="15">
        <f t="shared" si="115"/>
        <v>41097.74086805556</v>
      </c>
      <c r="M1251" s="13" t="str">
        <f t="shared" si="116"/>
        <v>Jun</v>
      </c>
      <c r="N1251" s="11">
        <f t="shared" si="117"/>
        <v>2012</v>
      </c>
      <c r="O1251" t="b">
        <v>1</v>
      </c>
      <c r="P1251">
        <v>81</v>
      </c>
      <c r="Q1251" t="b">
        <v>1</v>
      </c>
      <c r="R1251" t="s">
        <v>8276</v>
      </c>
      <c r="S1251" s="7">
        <f>E1251/D1251</f>
        <v>1.0444</v>
      </c>
      <c r="T1251" s="8">
        <f>E1251/P1251</f>
        <v>64.46913580246914</v>
      </c>
      <c r="U1251" t="str">
        <f t="shared" si="118"/>
        <v>music</v>
      </c>
      <c r="V1251" t="str">
        <f t="shared" si="119"/>
        <v>rock</v>
      </c>
    </row>
    <row r="1252" spans="1:22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5">
        <f t="shared" si="114"/>
        <v>41843.64271990741</v>
      </c>
      <c r="L1252" s="15">
        <f t="shared" si="115"/>
        <v>41888.64271990741</v>
      </c>
      <c r="M1252" s="13" t="str">
        <f t="shared" si="116"/>
        <v>Jul</v>
      </c>
      <c r="N1252" s="11">
        <f t="shared" si="117"/>
        <v>2014</v>
      </c>
      <c r="O1252" t="b">
        <v>1</v>
      </c>
      <c r="P1252">
        <v>508</v>
      </c>
      <c r="Q1252" t="b">
        <v>1</v>
      </c>
      <c r="R1252" t="s">
        <v>8276</v>
      </c>
      <c r="S1252" s="7">
        <f>E1252/D1252</f>
        <v>2.0015333333333332</v>
      </c>
      <c r="T1252" s="8">
        <f>E1252/P1252</f>
        <v>118.2007874015748</v>
      </c>
      <c r="U1252" t="str">
        <f t="shared" si="118"/>
        <v>music</v>
      </c>
      <c r="V1252" t="str">
        <f t="shared" si="119"/>
        <v>rock</v>
      </c>
    </row>
    <row r="1253" spans="1:22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5">
        <f t="shared" si="114"/>
        <v>40751.814432870371</v>
      </c>
      <c r="L1253" s="15">
        <f t="shared" si="115"/>
        <v>40811.814432870371</v>
      </c>
      <c r="M1253" s="13" t="str">
        <f t="shared" si="116"/>
        <v>Jul</v>
      </c>
      <c r="N1253" s="11">
        <f t="shared" si="117"/>
        <v>2011</v>
      </c>
      <c r="O1253" t="b">
        <v>1</v>
      </c>
      <c r="P1253">
        <v>74</v>
      </c>
      <c r="Q1253" t="b">
        <v>1</v>
      </c>
      <c r="R1253" t="s">
        <v>8276</v>
      </c>
      <c r="S1253" s="7">
        <f>E1253/D1253</f>
        <v>1.018</v>
      </c>
      <c r="T1253" s="8">
        <f>E1253/P1253</f>
        <v>82.540540540540547</v>
      </c>
      <c r="U1253" t="str">
        <f t="shared" si="118"/>
        <v>music</v>
      </c>
      <c r="V1253" t="str">
        <f t="shared" si="119"/>
        <v>rock</v>
      </c>
    </row>
    <row r="1254" spans="1:22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5">
        <f t="shared" si="114"/>
        <v>41543.988067129627</v>
      </c>
      <c r="L1254" s="15">
        <f t="shared" si="115"/>
        <v>41571.988067129627</v>
      </c>
      <c r="M1254" s="13" t="str">
        <f t="shared" si="116"/>
        <v>Sep</v>
      </c>
      <c r="N1254" s="11">
        <f t="shared" si="117"/>
        <v>2013</v>
      </c>
      <c r="O1254" t="b">
        <v>1</v>
      </c>
      <c r="P1254">
        <v>141</v>
      </c>
      <c r="Q1254" t="b">
        <v>1</v>
      </c>
      <c r="R1254" t="s">
        <v>8276</v>
      </c>
      <c r="S1254" s="7">
        <f>E1254/D1254</f>
        <v>1.3765714285714286</v>
      </c>
      <c r="T1254" s="8">
        <f>E1254/P1254</f>
        <v>34.170212765957444</v>
      </c>
      <c r="U1254" t="str">
        <f t="shared" si="118"/>
        <v>music</v>
      </c>
      <c r="V1254" t="str">
        <f t="shared" si="119"/>
        <v>rock</v>
      </c>
    </row>
    <row r="1255" spans="1:22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5">
        <f t="shared" si="114"/>
        <v>41855.783645833333</v>
      </c>
      <c r="L1255" s="15">
        <f t="shared" si="115"/>
        <v>41885.783645833333</v>
      </c>
      <c r="M1255" s="13" t="str">
        <f t="shared" si="116"/>
        <v>Aug</v>
      </c>
      <c r="N1255" s="11">
        <f t="shared" si="117"/>
        <v>2014</v>
      </c>
      <c r="O1255" t="b">
        <v>1</v>
      </c>
      <c r="P1255">
        <v>711</v>
      </c>
      <c r="Q1255" t="b">
        <v>1</v>
      </c>
      <c r="R1255" t="s">
        <v>8276</v>
      </c>
      <c r="S1255" s="7">
        <f>E1255/D1255</f>
        <v>3038.3319999999999</v>
      </c>
      <c r="T1255" s="8">
        <f>E1255/P1255</f>
        <v>42.73322081575246</v>
      </c>
      <c r="U1255" t="str">
        <f t="shared" si="118"/>
        <v>music</v>
      </c>
      <c r="V1255" t="str">
        <f t="shared" si="119"/>
        <v>rock</v>
      </c>
    </row>
    <row r="1256" spans="1:22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5">
        <f t="shared" si="114"/>
        <v>40487.621365740742</v>
      </c>
      <c r="L1256" s="15">
        <f t="shared" si="115"/>
        <v>40544.207638888889</v>
      </c>
      <c r="M1256" s="13" t="str">
        <f t="shared" si="116"/>
        <v>Nov</v>
      </c>
      <c r="N1256" s="11">
        <f t="shared" si="117"/>
        <v>2010</v>
      </c>
      <c r="O1256" t="b">
        <v>1</v>
      </c>
      <c r="P1256">
        <v>141</v>
      </c>
      <c r="Q1256" t="b">
        <v>1</v>
      </c>
      <c r="R1256" t="s">
        <v>8276</v>
      </c>
      <c r="S1256" s="7">
        <f>E1256/D1256</f>
        <v>1.9885074626865671</v>
      </c>
      <c r="T1256" s="8">
        <f>E1256/P1256</f>
        <v>94.489361702127653</v>
      </c>
      <c r="U1256" t="str">
        <f t="shared" si="118"/>
        <v>music</v>
      </c>
      <c r="V1256" t="str">
        <f t="shared" si="119"/>
        <v>rock</v>
      </c>
    </row>
    <row r="1257" spans="1:22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5">
        <f t="shared" si="114"/>
        <v>41579.845509259263</v>
      </c>
      <c r="L1257" s="15">
        <f t="shared" si="115"/>
        <v>41609.887175925927</v>
      </c>
      <c r="M1257" s="13" t="str">
        <f t="shared" si="116"/>
        <v>Nov</v>
      </c>
      <c r="N1257" s="11">
        <f t="shared" si="117"/>
        <v>2013</v>
      </c>
      <c r="O1257" t="b">
        <v>1</v>
      </c>
      <c r="P1257">
        <v>109</v>
      </c>
      <c r="Q1257" t="b">
        <v>1</v>
      </c>
      <c r="R1257" t="s">
        <v>8276</v>
      </c>
      <c r="S1257" s="7">
        <f>E1257/D1257</f>
        <v>2.0236666666666667</v>
      </c>
      <c r="T1257" s="8">
        <f>E1257/P1257</f>
        <v>55.697247706422019</v>
      </c>
      <c r="U1257" t="str">
        <f t="shared" si="118"/>
        <v>music</v>
      </c>
      <c r="V1257" t="str">
        <f t="shared" si="119"/>
        <v>rock</v>
      </c>
    </row>
    <row r="1258" spans="1:22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5">
        <f t="shared" si="114"/>
        <v>40921.919340277782</v>
      </c>
      <c r="L1258" s="15">
        <f t="shared" si="115"/>
        <v>40951.919340277782</v>
      </c>
      <c r="M1258" s="13" t="str">
        <f t="shared" si="116"/>
        <v>Jan</v>
      </c>
      <c r="N1258" s="11">
        <f t="shared" si="117"/>
        <v>2012</v>
      </c>
      <c r="O1258" t="b">
        <v>1</v>
      </c>
      <c r="P1258">
        <v>361</v>
      </c>
      <c r="Q1258" t="b">
        <v>1</v>
      </c>
      <c r="R1258" t="s">
        <v>8276</v>
      </c>
      <c r="S1258" s="7">
        <f>E1258/D1258</f>
        <v>1.1796376666666666</v>
      </c>
      <c r="T1258" s="8">
        <f>E1258/P1258</f>
        <v>98.030831024930734</v>
      </c>
      <c r="U1258" t="str">
        <f t="shared" si="118"/>
        <v>music</v>
      </c>
      <c r="V1258" t="str">
        <f t="shared" si="119"/>
        <v>rock</v>
      </c>
    </row>
    <row r="1259" spans="1:22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5">
        <f t="shared" si="114"/>
        <v>40587.085532407407</v>
      </c>
      <c r="L1259" s="15">
        <f t="shared" si="115"/>
        <v>40636.043865740743</v>
      </c>
      <c r="M1259" s="13" t="str">
        <f t="shared" si="116"/>
        <v>Feb</v>
      </c>
      <c r="N1259" s="11">
        <f t="shared" si="117"/>
        <v>2011</v>
      </c>
      <c r="O1259" t="b">
        <v>1</v>
      </c>
      <c r="P1259">
        <v>176</v>
      </c>
      <c r="Q1259" t="b">
        <v>1</v>
      </c>
      <c r="R1259" t="s">
        <v>8276</v>
      </c>
      <c r="S1259" s="7">
        <f>E1259/D1259</f>
        <v>2.9472727272727273</v>
      </c>
      <c r="T1259" s="8">
        <f>E1259/P1259</f>
        <v>92.102272727272734</v>
      </c>
      <c r="U1259" t="str">
        <f t="shared" si="118"/>
        <v>music</v>
      </c>
      <c r="V1259" t="str">
        <f t="shared" si="119"/>
        <v>rock</v>
      </c>
    </row>
    <row r="1260" spans="1:22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5">
        <f t="shared" si="114"/>
        <v>41487.611250000002</v>
      </c>
      <c r="L1260" s="15">
        <f t="shared" si="115"/>
        <v>41517.611250000002</v>
      </c>
      <c r="M1260" s="13" t="str">
        <f t="shared" si="116"/>
        <v>Aug</v>
      </c>
      <c r="N1260" s="11">
        <f t="shared" si="117"/>
        <v>2013</v>
      </c>
      <c r="O1260" t="b">
        <v>1</v>
      </c>
      <c r="P1260">
        <v>670</v>
      </c>
      <c r="Q1260" t="b">
        <v>1</v>
      </c>
      <c r="R1260" t="s">
        <v>8276</v>
      </c>
      <c r="S1260" s="7">
        <f>E1260/D1260</f>
        <v>2.1314633333333335</v>
      </c>
      <c r="T1260" s="8">
        <f>E1260/P1260</f>
        <v>38.175462686567165</v>
      </c>
      <c r="U1260" t="str">
        <f t="shared" si="118"/>
        <v>music</v>
      </c>
      <c r="V1260" t="str">
        <f t="shared" si="119"/>
        <v>rock</v>
      </c>
    </row>
    <row r="1261" spans="1:22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5">
        <f t="shared" si="114"/>
        <v>41766.970648148148</v>
      </c>
      <c r="L1261" s="15">
        <f t="shared" si="115"/>
        <v>41799.165972222225</v>
      </c>
      <c r="M1261" s="13" t="str">
        <f t="shared" si="116"/>
        <v>May</v>
      </c>
      <c r="N1261" s="11">
        <f t="shared" si="117"/>
        <v>2014</v>
      </c>
      <c r="O1261" t="b">
        <v>1</v>
      </c>
      <c r="P1261">
        <v>96</v>
      </c>
      <c r="Q1261" t="b">
        <v>1</v>
      </c>
      <c r="R1261" t="s">
        <v>8276</v>
      </c>
      <c r="S1261" s="7">
        <f>E1261/D1261</f>
        <v>1.0424</v>
      </c>
      <c r="T1261" s="8">
        <f>E1261/P1261</f>
        <v>27.145833333333332</v>
      </c>
      <c r="U1261" t="str">
        <f t="shared" si="118"/>
        <v>music</v>
      </c>
      <c r="V1261" t="str">
        <f t="shared" si="119"/>
        <v>rock</v>
      </c>
    </row>
    <row r="1262" spans="1:22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5">
        <f t="shared" si="114"/>
        <v>41666.842824074076</v>
      </c>
      <c r="L1262" s="15">
        <f t="shared" si="115"/>
        <v>41696.842824074076</v>
      </c>
      <c r="M1262" s="13" t="str">
        <f t="shared" si="116"/>
        <v>Jan</v>
      </c>
      <c r="N1262" s="11">
        <f t="shared" si="117"/>
        <v>2014</v>
      </c>
      <c r="O1262" t="b">
        <v>1</v>
      </c>
      <c r="P1262">
        <v>74</v>
      </c>
      <c r="Q1262" t="b">
        <v>1</v>
      </c>
      <c r="R1262" t="s">
        <v>8276</v>
      </c>
      <c r="S1262" s="7">
        <f>E1262/D1262</f>
        <v>1.1366666666666667</v>
      </c>
      <c r="T1262" s="8">
        <f>E1262/P1262</f>
        <v>50.689189189189186</v>
      </c>
      <c r="U1262" t="str">
        <f t="shared" si="118"/>
        <v>music</v>
      </c>
      <c r="V1262" t="str">
        <f t="shared" si="119"/>
        <v>rock</v>
      </c>
    </row>
    <row r="1263" spans="1:22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5">
        <f t="shared" si="114"/>
        <v>41638.342905092592</v>
      </c>
      <c r="L1263" s="15">
        <f t="shared" si="115"/>
        <v>41668.342905092592</v>
      </c>
      <c r="M1263" s="13" t="str">
        <f t="shared" si="116"/>
        <v>Dec</v>
      </c>
      <c r="N1263" s="11">
        <f t="shared" si="117"/>
        <v>2013</v>
      </c>
      <c r="O1263" t="b">
        <v>1</v>
      </c>
      <c r="P1263">
        <v>52</v>
      </c>
      <c r="Q1263" t="b">
        <v>1</v>
      </c>
      <c r="R1263" t="s">
        <v>8276</v>
      </c>
      <c r="S1263" s="7">
        <f>E1263/D1263</f>
        <v>1.0125</v>
      </c>
      <c r="T1263" s="8">
        <f>E1263/P1263</f>
        <v>38.942307692307693</v>
      </c>
      <c r="U1263" t="str">
        <f t="shared" si="118"/>
        <v>music</v>
      </c>
      <c r="V1263" t="str">
        <f t="shared" si="119"/>
        <v>rock</v>
      </c>
    </row>
    <row r="1264" spans="1:22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5">
        <f t="shared" si="114"/>
        <v>41656.762638888889</v>
      </c>
      <c r="L1264" s="15">
        <f t="shared" si="115"/>
        <v>41686.762638888889</v>
      </c>
      <c r="M1264" s="13" t="str">
        <f t="shared" si="116"/>
        <v>Jan</v>
      </c>
      <c r="N1264" s="11">
        <f t="shared" si="117"/>
        <v>2014</v>
      </c>
      <c r="O1264" t="b">
        <v>1</v>
      </c>
      <c r="P1264">
        <v>105</v>
      </c>
      <c r="Q1264" t="b">
        <v>1</v>
      </c>
      <c r="R1264" t="s">
        <v>8276</v>
      </c>
      <c r="S1264" s="7">
        <f>E1264/D1264</f>
        <v>1.2541538461538462</v>
      </c>
      <c r="T1264" s="8">
        <f>E1264/P1264</f>
        <v>77.638095238095232</v>
      </c>
      <c r="U1264" t="str">
        <f t="shared" si="118"/>
        <v>music</v>
      </c>
      <c r="V1264" t="str">
        <f t="shared" si="119"/>
        <v>rock</v>
      </c>
    </row>
    <row r="1265" spans="1:22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5">
        <f t="shared" si="114"/>
        <v>41692.084143518521</v>
      </c>
      <c r="L1265" s="15">
        <f t="shared" si="115"/>
        <v>41727.041666666664</v>
      </c>
      <c r="M1265" s="13" t="str">
        <f t="shared" si="116"/>
        <v>Feb</v>
      </c>
      <c r="N1265" s="11">
        <f t="shared" si="117"/>
        <v>2014</v>
      </c>
      <c r="O1265" t="b">
        <v>1</v>
      </c>
      <c r="P1265">
        <v>41</v>
      </c>
      <c r="Q1265" t="b">
        <v>1</v>
      </c>
      <c r="R1265" t="s">
        <v>8276</v>
      </c>
      <c r="S1265" s="7">
        <f>E1265/D1265</f>
        <v>1.19</v>
      </c>
      <c r="T1265" s="8">
        <f>E1265/P1265</f>
        <v>43.536585365853661</v>
      </c>
      <c r="U1265" t="str">
        <f t="shared" si="118"/>
        <v>music</v>
      </c>
      <c r="V1265" t="str">
        <f t="shared" si="119"/>
        <v>rock</v>
      </c>
    </row>
    <row r="1266" spans="1:22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5">
        <f t="shared" si="114"/>
        <v>41547.662997685184</v>
      </c>
      <c r="L1266" s="15">
        <f t="shared" si="115"/>
        <v>41576.662997685184</v>
      </c>
      <c r="M1266" s="13" t="str">
        <f t="shared" si="116"/>
        <v>Sep</v>
      </c>
      <c r="N1266" s="11">
        <f t="shared" si="117"/>
        <v>2013</v>
      </c>
      <c r="O1266" t="b">
        <v>1</v>
      </c>
      <c r="P1266">
        <v>34</v>
      </c>
      <c r="Q1266" t="b">
        <v>1</v>
      </c>
      <c r="R1266" t="s">
        <v>8276</v>
      </c>
      <c r="S1266" s="7">
        <f>E1266/D1266</f>
        <v>1.6646153846153846</v>
      </c>
      <c r="T1266" s="8">
        <f>E1266/P1266</f>
        <v>31.823529411764707</v>
      </c>
      <c r="U1266" t="str">
        <f t="shared" si="118"/>
        <v>music</v>
      </c>
      <c r="V1266" t="str">
        <f t="shared" si="119"/>
        <v>rock</v>
      </c>
    </row>
    <row r="1267" spans="1:22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5">
        <f t="shared" si="114"/>
        <v>40465.655266203699</v>
      </c>
      <c r="L1267" s="15">
        <f t="shared" si="115"/>
        <v>40512.655266203699</v>
      </c>
      <c r="M1267" s="13" t="str">
        <f t="shared" si="116"/>
        <v>Oct</v>
      </c>
      <c r="N1267" s="11">
        <f t="shared" si="117"/>
        <v>2010</v>
      </c>
      <c r="O1267" t="b">
        <v>1</v>
      </c>
      <c r="P1267">
        <v>66</v>
      </c>
      <c r="Q1267" t="b">
        <v>1</v>
      </c>
      <c r="R1267" t="s">
        <v>8276</v>
      </c>
      <c r="S1267" s="7">
        <f>E1267/D1267</f>
        <v>1.1914771428571429</v>
      </c>
      <c r="T1267" s="8">
        <f>E1267/P1267</f>
        <v>63.184393939393942</v>
      </c>
      <c r="U1267" t="str">
        <f t="shared" si="118"/>
        <v>music</v>
      </c>
      <c r="V1267" t="str">
        <f t="shared" si="119"/>
        <v>rock</v>
      </c>
    </row>
    <row r="1268" spans="1:22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5">
        <f t="shared" si="114"/>
        <v>41620.87667824074</v>
      </c>
      <c r="L1268" s="15">
        <f t="shared" si="115"/>
        <v>41650.87667824074</v>
      </c>
      <c r="M1268" s="13" t="str">
        <f t="shared" si="116"/>
        <v>Dec</v>
      </c>
      <c r="N1268" s="11">
        <f t="shared" si="117"/>
        <v>2013</v>
      </c>
      <c r="O1268" t="b">
        <v>1</v>
      </c>
      <c r="P1268">
        <v>50</v>
      </c>
      <c r="Q1268" t="b">
        <v>1</v>
      </c>
      <c r="R1268" t="s">
        <v>8276</v>
      </c>
      <c r="S1268" s="7">
        <f>E1268/D1268</f>
        <v>1.0047368421052632</v>
      </c>
      <c r="T1268" s="8">
        <f>E1268/P1268</f>
        <v>190.9</v>
      </c>
      <c r="U1268" t="str">
        <f t="shared" si="118"/>
        <v>music</v>
      </c>
      <c r="V1268" t="str">
        <f t="shared" si="119"/>
        <v>rock</v>
      </c>
    </row>
    <row r="1269" spans="1:22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5">
        <f t="shared" si="114"/>
        <v>41449.585162037038</v>
      </c>
      <c r="L1269" s="15">
        <f t="shared" si="115"/>
        <v>41479.585162037038</v>
      </c>
      <c r="M1269" s="13" t="str">
        <f t="shared" si="116"/>
        <v>Jun</v>
      </c>
      <c r="N1269" s="11">
        <f t="shared" si="117"/>
        <v>2013</v>
      </c>
      <c r="O1269" t="b">
        <v>1</v>
      </c>
      <c r="P1269">
        <v>159</v>
      </c>
      <c r="Q1269" t="b">
        <v>1</v>
      </c>
      <c r="R1269" t="s">
        <v>8276</v>
      </c>
      <c r="S1269" s="7">
        <f>E1269/D1269</f>
        <v>1.018</v>
      </c>
      <c r="T1269" s="8">
        <f>E1269/P1269</f>
        <v>140.85534591194968</v>
      </c>
      <c r="U1269" t="str">
        <f t="shared" si="118"/>
        <v>music</v>
      </c>
      <c r="V1269" t="str">
        <f t="shared" si="119"/>
        <v>rock</v>
      </c>
    </row>
    <row r="1270" spans="1:22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5">
        <f t="shared" si="114"/>
        <v>41507.845451388886</v>
      </c>
      <c r="L1270" s="15">
        <f t="shared" si="115"/>
        <v>41537.845451388886</v>
      </c>
      <c r="M1270" s="13" t="str">
        <f t="shared" si="116"/>
        <v>Aug</v>
      </c>
      <c r="N1270" s="11">
        <f t="shared" si="117"/>
        <v>2013</v>
      </c>
      <c r="O1270" t="b">
        <v>1</v>
      </c>
      <c r="P1270">
        <v>182</v>
      </c>
      <c r="Q1270" t="b">
        <v>1</v>
      </c>
      <c r="R1270" t="s">
        <v>8276</v>
      </c>
      <c r="S1270" s="7">
        <f>E1270/D1270</f>
        <v>1.1666666666666667</v>
      </c>
      <c r="T1270" s="8">
        <f>E1270/P1270</f>
        <v>76.92307692307692</v>
      </c>
      <c r="U1270" t="str">
        <f t="shared" si="118"/>
        <v>music</v>
      </c>
      <c r="V1270" t="str">
        <f t="shared" si="119"/>
        <v>rock</v>
      </c>
    </row>
    <row r="1271" spans="1:22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5">
        <f t="shared" si="114"/>
        <v>42445.823055555549</v>
      </c>
      <c r="L1271" s="15">
        <f t="shared" si="115"/>
        <v>42476</v>
      </c>
      <c r="M1271" s="13" t="str">
        <f t="shared" si="116"/>
        <v>Mar</v>
      </c>
      <c r="N1271" s="11">
        <f t="shared" si="117"/>
        <v>2016</v>
      </c>
      <c r="O1271" t="b">
        <v>1</v>
      </c>
      <c r="P1271">
        <v>206</v>
      </c>
      <c r="Q1271" t="b">
        <v>1</v>
      </c>
      <c r="R1271" t="s">
        <v>8276</v>
      </c>
      <c r="S1271" s="7">
        <f>E1271/D1271</f>
        <v>1.0864893617021276</v>
      </c>
      <c r="T1271" s="8">
        <f>E1271/P1271</f>
        <v>99.15533980582525</v>
      </c>
      <c r="U1271" t="str">
        <f t="shared" si="118"/>
        <v>music</v>
      </c>
      <c r="V1271" t="str">
        <f t="shared" si="119"/>
        <v>rock</v>
      </c>
    </row>
    <row r="1272" spans="1:22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5">
        <f t="shared" si="114"/>
        <v>40933.856967592597</v>
      </c>
      <c r="L1272" s="15">
        <f t="shared" si="115"/>
        <v>40993.815300925926</v>
      </c>
      <c r="M1272" s="13" t="str">
        <f t="shared" si="116"/>
        <v>Jan</v>
      </c>
      <c r="N1272" s="11">
        <f t="shared" si="117"/>
        <v>2012</v>
      </c>
      <c r="O1272" t="b">
        <v>1</v>
      </c>
      <c r="P1272">
        <v>169</v>
      </c>
      <c r="Q1272" t="b">
        <v>1</v>
      </c>
      <c r="R1272" t="s">
        <v>8276</v>
      </c>
      <c r="S1272" s="7">
        <f>E1272/D1272</f>
        <v>1.1472</v>
      </c>
      <c r="T1272" s="8">
        <f>E1272/P1272</f>
        <v>67.881656804733723</v>
      </c>
      <c r="U1272" t="str">
        <f t="shared" si="118"/>
        <v>music</v>
      </c>
      <c r="V1272" t="str">
        <f t="shared" si="119"/>
        <v>rock</v>
      </c>
    </row>
    <row r="1273" spans="1:22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5">
        <f t="shared" si="114"/>
        <v>41561.683553240742</v>
      </c>
      <c r="L1273" s="15">
        <f t="shared" si="115"/>
        <v>41591.725219907406</v>
      </c>
      <c r="M1273" s="13" t="str">
        <f t="shared" si="116"/>
        <v>Oct</v>
      </c>
      <c r="N1273" s="11">
        <f t="shared" si="117"/>
        <v>2013</v>
      </c>
      <c r="O1273" t="b">
        <v>1</v>
      </c>
      <c r="P1273">
        <v>31</v>
      </c>
      <c r="Q1273" t="b">
        <v>1</v>
      </c>
      <c r="R1273" t="s">
        <v>8276</v>
      </c>
      <c r="S1273" s="7">
        <f>E1273/D1273</f>
        <v>1.018</v>
      </c>
      <c r="T1273" s="8">
        <f>E1273/P1273</f>
        <v>246.29032258064515</v>
      </c>
      <c r="U1273" t="str">
        <f t="shared" si="118"/>
        <v>music</v>
      </c>
      <c r="V1273" t="str">
        <f t="shared" si="119"/>
        <v>rock</v>
      </c>
    </row>
    <row r="1274" spans="1:22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5">
        <f t="shared" si="114"/>
        <v>40274.745127314818</v>
      </c>
      <c r="L1274" s="15">
        <f t="shared" si="115"/>
        <v>40344.166666666664</v>
      </c>
      <c r="M1274" s="13" t="str">
        <f t="shared" si="116"/>
        <v>Apr</v>
      </c>
      <c r="N1274" s="11">
        <f t="shared" si="117"/>
        <v>2010</v>
      </c>
      <c r="O1274" t="b">
        <v>1</v>
      </c>
      <c r="P1274">
        <v>28</v>
      </c>
      <c r="Q1274" t="b">
        <v>1</v>
      </c>
      <c r="R1274" t="s">
        <v>8276</v>
      </c>
      <c r="S1274" s="7">
        <f>E1274/D1274</f>
        <v>1.06</v>
      </c>
      <c r="T1274" s="8">
        <f>E1274/P1274</f>
        <v>189.28571428571428</v>
      </c>
      <c r="U1274" t="str">
        <f t="shared" si="118"/>
        <v>music</v>
      </c>
      <c r="V1274" t="str">
        <f t="shared" si="119"/>
        <v>rock</v>
      </c>
    </row>
    <row r="1275" spans="1:22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5">
        <f t="shared" si="114"/>
        <v>41852.730219907404</v>
      </c>
      <c r="L1275" s="15">
        <f t="shared" si="115"/>
        <v>41882.730219907404</v>
      </c>
      <c r="M1275" s="13" t="str">
        <f t="shared" si="116"/>
        <v>Aug</v>
      </c>
      <c r="N1275" s="11">
        <f t="shared" si="117"/>
        <v>2014</v>
      </c>
      <c r="O1275" t="b">
        <v>1</v>
      </c>
      <c r="P1275">
        <v>54</v>
      </c>
      <c r="Q1275" t="b">
        <v>1</v>
      </c>
      <c r="R1275" t="s">
        <v>8276</v>
      </c>
      <c r="S1275" s="7">
        <f>E1275/D1275</f>
        <v>1.0349999999999999</v>
      </c>
      <c r="T1275" s="8">
        <f>E1275/P1275</f>
        <v>76.666666666666671</v>
      </c>
      <c r="U1275" t="str">
        <f t="shared" si="118"/>
        <v>music</v>
      </c>
      <c r="V1275" t="str">
        <f t="shared" si="119"/>
        <v>rock</v>
      </c>
    </row>
    <row r="1276" spans="1:22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5">
        <f t="shared" si="114"/>
        <v>41116.690104166664</v>
      </c>
      <c r="L1276" s="15">
        <f t="shared" si="115"/>
        <v>41151.690104166664</v>
      </c>
      <c r="M1276" s="13" t="str">
        <f t="shared" si="116"/>
        <v>Jul</v>
      </c>
      <c r="N1276" s="11">
        <f t="shared" si="117"/>
        <v>2012</v>
      </c>
      <c r="O1276" t="b">
        <v>1</v>
      </c>
      <c r="P1276">
        <v>467</v>
      </c>
      <c r="Q1276" t="b">
        <v>1</v>
      </c>
      <c r="R1276" t="s">
        <v>8276</v>
      </c>
      <c r="S1276" s="7">
        <f>E1276/D1276</f>
        <v>1.5497535999999998</v>
      </c>
      <c r="T1276" s="8">
        <f>E1276/P1276</f>
        <v>82.963254817987149</v>
      </c>
      <c r="U1276" t="str">
        <f t="shared" si="118"/>
        <v>music</v>
      </c>
      <c r="V1276" t="str">
        <f t="shared" si="119"/>
        <v>rock</v>
      </c>
    </row>
    <row r="1277" spans="1:22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5">
        <f t="shared" si="114"/>
        <v>41458.867905092593</v>
      </c>
      <c r="L1277" s="15">
        <f t="shared" si="115"/>
        <v>41493.867905092593</v>
      </c>
      <c r="M1277" s="13" t="str">
        <f t="shared" si="116"/>
        <v>Jul</v>
      </c>
      <c r="N1277" s="11">
        <f t="shared" si="117"/>
        <v>2013</v>
      </c>
      <c r="O1277" t="b">
        <v>1</v>
      </c>
      <c r="P1277">
        <v>389</v>
      </c>
      <c r="Q1277" t="b">
        <v>1</v>
      </c>
      <c r="R1277" t="s">
        <v>8276</v>
      </c>
      <c r="S1277" s="7">
        <f>E1277/D1277</f>
        <v>1.6214066666666667</v>
      </c>
      <c r="T1277" s="8">
        <f>E1277/P1277</f>
        <v>62.522107969151669</v>
      </c>
      <c r="U1277" t="str">
        <f t="shared" si="118"/>
        <v>music</v>
      </c>
      <c r="V1277" t="str">
        <f t="shared" si="119"/>
        <v>rock</v>
      </c>
    </row>
    <row r="1278" spans="1:22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5">
        <f t="shared" si="114"/>
        <v>40007.704247685186</v>
      </c>
      <c r="L1278" s="15">
        <f t="shared" si="115"/>
        <v>40057.166666666664</v>
      </c>
      <c r="M1278" s="13" t="str">
        <f t="shared" si="116"/>
        <v>Jul</v>
      </c>
      <c r="N1278" s="11">
        <f t="shared" si="117"/>
        <v>2009</v>
      </c>
      <c r="O1278" t="b">
        <v>1</v>
      </c>
      <c r="P1278">
        <v>68</v>
      </c>
      <c r="Q1278" t="b">
        <v>1</v>
      </c>
      <c r="R1278" t="s">
        <v>8276</v>
      </c>
      <c r="S1278" s="7">
        <f>E1278/D1278</f>
        <v>1.0442100000000001</v>
      </c>
      <c r="T1278" s="8">
        <f>E1278/P1278</f>
        <v>46.06808823529412</v>
      </c>
      <c r="U1278" t="str">
        <f t="shared" si="118"/>
        <v>music</v>
      </c>
      <c r="V1278" t="str">
        <f t="shared" si="119"/>
        <v>rock</v>
      </c>
    </row>
    <row r="1279" spans="1:22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5">
        <f t="shared" si="114"/>
        <v>41121.561886574076</v>
      </c>
      <c r="L1279" s="15">
        <f t="shared" si="115"/>
        <v>41156.561886574076</v>
      </c>
      <c r="M1279" s="13" t="str">
        <f t="shared" si="116"/>
        <v>Jul</v>
      </c>
      <c r="N1279" s="11">
        <f t="shared" si="117"/>
        <v>2012</v>
      </c>
      <c r="O1279" t="b">
        <v>1</v>
      </c>
      <c r="P1279">
        <v>413</v>
      </c>
      <c r="Q1279" t="b">
        <v>1</v>
      </c>
      <c r="R1279" t="s">
        <v>8276</v>
      </c>
      <c r="S1279" s="7">
        <f>E1279/D1279</f>
        <v>1.0612433333333333</v>
      </c>
      <c r="T1279" s="8">
        <f>E1279/P1279</f>
        <v>38.543946731234868</v>
      </c>
      <c r="U1279" t="str">
        <f t="shared" si="118"/>
        <v>music</v>
      </c>
      <c r="V1279" t="str">
        <f t="shared" si="119"/>
        <v>rock</v>
      </c>
    </row>
    <row r="1280" spans="1:22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5">
        <f t="shared" si="114"/>
        <v>41786.555162037039</v>
      </c>
      <c r="L1280" s="15">
        <f t="shared" si="115"/>
        <v>41815.083333333336</v>
      </c>
      <c r="M1280" s="13" t="str">
        <f t="shared" si="116"/>
        <v>May</v>
      </c>
      <c r="N1280" s="11">
        <f t="shared" si="117"/>
        <v>2014</v>
      </c>
      <c r="O1280" t="b">
        <v>1</v>
      </c>
      <c r="P1280">
        <v>190</v>
      </c>
      <c r="Q1280" t="b">
        <v>1</v>
      </c>
      <c r="R1280" t="s">
        <v>8276</v>
      </c>
      <c r="S1280" s="7">
        <f>E1280/D1280</f>
        <v>1.5493846153846154</v>
      </c>
      <c r="T1280" s="8">
        <f>E1280/P1280</f>
        <v>53.005263157894738</v>
      </c>
      <c r="U1280" t="str">
        <f t="shared" si="118"/>
        <v>music</v>
      </c>
      <c r="V1280" t="str">
        <f t="shared" si="119"/>
        <v>rock</v>
      </c>
    </row>
    <row r="1281" spans="1:22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5">
        <f t="shared" si="114"/>
        <v>41682.099189814813</v>
      </c>
      <c r="L1281" s="15">
        <f t="shared" si="115"/>
        <v>41722.057523148149</v>
      </c>
      <c r="M1281" s="13" t="str">
        <f t="shared" si="116"/>
        <v>Feb</v>
      </c>
      <c r="N1281" s="11">
        <f t="shared" si="117"/>
        <v>2014</v>
      </c>
      <c r="O1281" t="b">
        <v>1</v>
      </c>
      <c r="P1281">
        <v>189</v>
      </c>
      <c r="Q1281" t="b">
        <v>1</v>
      </c>
      <c r="R1281" t="s">
        <v>8276</v>
      </c>
      <c r="S1281" s="7">
        <f>E1281/D1281</f>
        <v>1.1077157238734421</v>
      </c>
      <c r="T1281" s="8">
        <f>E1281/P1281</f>
        <v>73.355396825396824</v>
      </c>
      <c r="U1281" t="str">
        <f t="shared" si="118"/>
        <v>music</v>
      </c>
      <c r="V1281" t="str">
        <f t="shared" si="119"/>
        <v>rock</v>
      </c>
    </row>
    <row r="1282" spans="1:22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5">
        <f t="shared" si="114"/>
        <v>40513.757569444446</v>
      </c>
      <c r="L1282" s="15">
        <f t="shared" si="115"/>
        <v>40603.757569444446</v>
      </c>
      <c r="M1282" s="13" t="str">
        <f t="shared" si="116"/>
        <v>Dec</v>
      </c>
      <c r="N1282" s="11">
        <f t="shared" si="117"/>
        <v>2010</v>
      </c>
      <c r="O1282" t="b">
        <v>1</v>
      </c>
      <c r="P1282">
        <v>130</v>
      </c>
      <c r="Q1282" t="b">
        <v>1</v>
      </c>
      <c r="R1282" t="s">
        <v>8276</v>
      </c>
      <c r="S1282" s="7">
        <f>E1282/D1282</f>
        <v>1.1091186666666666</v>
      </c>
      <c r="T1282" s="8">
        <f>E1282/P1282</f>
        <v>127.97523076923076</v>
      </c>
      <c r="U1282" t="str">
        <f t="shared" si="118"/>
        <v>music</v>
      </c>
      <c r="V1282" t="str">
        <f t="shared" si="119"/>
        <v>rock</v>
      </c>
    </row>
    <row r="1283" spans="1:22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5">
        <f t="shared" ref="K1283:K1346" si="120">(((J1283/60)/60)/24+DATE(1970,1,1))</f>
        <v>41463.743472222224</v>
      </c>
      <c r="L1283" s="15">
        <f t="shared" ref="L1283:L1346" si="121">(((I1283/60)/60)/24+DATE(1970,1,1))</f>
        <v>41483.743472222224</v>
      </c>
      <c r="M1283" s="13" t="str">
        <f t="shared" ref="M1283:M1346" si="122">TEXT(K1283,"mmm")</f>
        <v>Jul</v>
      </c>
      <c r="N1283" s="11">
        <f t="shared" ref="N1283:N1346" si="123">YEAR(K1283)</f>
        <v>2013</v>
      </c>
      <c r="O1283" t="b">
        <v>1</v>
      </c>
      <c r="P1283">
        <v>74</v>
      </c>
      <c r="Q1283" t="b">
        <v>1</v>
      </c>
      <c r="R1283" t="s">
        <v>8276</v>
      </c>
      <c r="S1283" s="7">
        <f>E1283/D1283</f>
        <v>1.1071428571428572</v>
      </c>
      <c r="T1283" s="8">
        <f>E1283/P1283</f>
        <v>104.72972972972973</v>
      </c>
      <c r="U1283" t="str">
        <f t="shared" ref="U1283:U1346" si="124">LEFT(R1283,(FIND("/",R1283,1)-1))</f>
        <v>music</v>
      </c>
      <c r="V1283" t="str">
        <f t="shared" ref="V1283:V1346" si="125">MID(R1283,FIND("/",R1283)+1,256)</f>
        <v>rock</v>
      </c>
    </row>
    <row r="1284" spans="1:22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5">
        <f t="shared" si="120"/>
        <v>41586.475173611114</v>
      </c>
      <c r="L1284" s="15">
        <f t="shared" si="121"/>
        <v>41617.207638888889</v>
      </c>
      <c r="M1284" s="13" t="str">
        <f t="shared" si="122"/>
        <v>Nov</v>
      </c>
      <c r="N1284" s="11">
        <f t="shared" si="123"/>
        <v>2013</v>
      </c>
      <c r="O1284" t="b">
        <v>1</v>
      </c>
      <c r="P1284">
        <v>274</v>
      </c>
      <c r="Q1284" t="b">
        <v>1</v>
      </c>
      <c r="R1284" t="s">
        <v>8276</v>
      </c>
      <c r="S1284" s="7">
        <f>E1284/D1284</f>
        <v>1.2361333333333333</v>
      </c>
      <c r="T1284" s="8">
        <f>E1284/P1284</f>
        <v>67.671532846715323</v>
      </c>
      <c r="U1284" t="str">
        <f t="shared" si="124"/>
        <v>music</v>
      </c>
      <c r="V1284" t="str">
        <f t="shared" si="125"/>
        <v>rock</v>
      </c>
    </row>
    <row r="1285" spans="1:22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5">
        <f t="shared" si="120"/>
        <v>41320.717465277776</v>
      </c>
      <c r="L1285" s="15">
        <f t="shared" si="121"/>
        <v>41344.166666666664</v>
      </c>
      <c r="M1285" s="13" t="str">
        <f t="shared" si="122"/>
        <v>Feb</v>
      </c>
      <c r="N1285" s="11">
        <f t="shared" si="123"/>
        <v>2013</v>
      </c>
      <c r="O1285" t="b">
        <v>1</v>
      </c>
      <c r="P1285">
        <v>22</v>
      </c>
      <c r="Q1285" t="b">
        <v>1</v>
      </c>
      <c r="R1285" t="s">
        <v>8276</v>
      </c>
      <c r="S1285" s="7">
        <f>E1285/D1285</f>
        <v>2.1105</v>
      </c>
      <c r="T1285" s="8">
        <f>E1285/P1285</f>
        <v>95.931818181818187</v>
      </c>
      <c r="U1285" t="str">
        <f t="shared" si="124"/>
        <v>music</v>
      </c>
      <c r="V1285" t="str">
        <f t="shared" si="125"/>
        <v>rock</v>
      </c>
    </row>
    <row r="1286" spans="1:22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5">
        <f t="shared" si="120"/>
        <v>42712.23474537037</v>
      </c>
      <c r="L1286" s="15">
        <f t="shared" si="121"/>
        <v>42735.707638888889</v>
      </c>
      <c r="M1286" s="13" t="str">
        <f t="shared" si="122"/>
        <v>Dec</v>
      </c>
      <c r="N1286" s="11">
        <f t="shared" si="123"/>
        <v>2016</v>
      </c>
      <c r="O1286" t="b">
        <v>0</v>
      </c>
      <c r="P1286">
        <v>31</v>
      </c>
      <c r="Q1286" t="b">
        <v>1</v>
      </c>
      <c r="R1286" t="s">
        <v>8271</v>
      </c>
      <c r="S1286" s="7">
        <f>E1286/D1286</f>
        <v>1.01</v>
      </c>
      <c r="T1286" s="8">
        <f>E1286/P1286</f>
        <v>65.161290322580641</v>
      </c>
      <c r="U1286" t="str">
        <f t="shared" si="124"/>
        <v>theater</v>
      </c>
      <c r="V1286" t="str">
        <f t="shared" si="125"/>
        <v>plays</v>
      </c>
    </row>
    <row r="1287" spans="1:22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5">
        <f t="shared" si="120"/>
        <v>42160.583043981482</v>
      </c>
      <c r="L1287" s="15">
        <f t="shared" si="121"/>
        <v>42175.583043981482</v>
      </c>
      <c r="M1287" s="13" t="str">
        <f t="shared" si="122"/>
        <v>Jun</v>
      </c>
      <c r="N1287" s="11">
        <f t="shared" si="123"/>
        <v>2015</v>
      </c>
      <c r="O1287" t="b">
        <v>0</v>
      </c>
      <c r="P1287">
        <v>63</v>
      </c>
      <c r="Q1287" t="b">
        <v>1</v>
      </c>
      <c r="R1287" t="s">
        <v>8271</v>
      </c>
      <c r="S1287" s="7">
        <f>E1287/D1287</f>
        <v>1.0165</v>
      </c>
      <c r="T1287" s="8">
        <f>E1287/P1287</f>
        <v>32.269841269841272</v>
      </c>
      <c r="U1287" t="str">
        <f t="shared" si="124"/>
        <v>theater</v>
      </c>
      <c r="V1287" t="str">
        <f t="shared" si="125"/>
        <v>plays</v>
      </c>
    </row>
    <row r="1288" spans="1:22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5">
        <f t="shared" si="120"/>
        <v>42039.384571759263</v>
      </c>
      <c r="L1288" s="15">
        <f t="shared" si="121"/>
        <v>42052.583333333328</v>
      </c>
      <c r="M1288" s="13" t="str">
        <f t="shared" si="122"/>
        <v>Feb</v>
      </c>
      <c r="N1288" s="11">
        <f t="shared" si="123"/>
        <v>2015</v>
      </c>
      <c r="O1288" t="b">
        <v>0</v>
      </c>
      <c r="P1288">
        <v>20</v>
      </c>
      <c r="Q1288" t="b">
        <v>1</v>
      </c>
      <c r="R1288" t="s">
        <v>8271</v>
      </c>
      <c r="S1288" s="7">
        <f>E1288/D1288</f>
        <v>1.0833333333333333</v>
      </c>
      <c r="T1288" s="8">
        <f>E1288/P1288</f>
        <v>81.25</v>
      </c>
      <c r="U1288" t="str">
        <f t="shared" si="124"/>
        <v>theater</v>
      </c>
      <c r="V1288" t="str">
        <f t="shared" si="125"/>
        <v>plays</v>
      </c>
    </row>
    <row r="1289" spans="1:22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5">
        <f t="shared" si="120"/>
        <v>42107.621018518519</v>
      </c>
      <c r="L1289" s="15">
        <f t="shared" si="121"/>
        <v>42167.621018518519</v>
      </c>
      <c r="M1289" s="13" t="str">
        <f t="shared" si="122"/>
        <v>Apr</v>
      </c>
      <c r="N1289" s="11">
        <f t="shared" si="123"/>
        <v>2015</v>
      </c>
      <c r="O1289" t="b">
        <v>0</v>
      </c>
      <c r="P1289">
        <v>25</v>
      </c>
      <c r="Q1289" t="b">
        <v>1</v>
      </c>
      <c r="R1289" t="s">
        <v>8271</v>
      </c>
      <c r="S1289" s="7">
        <f>E1289/D1289</f>
        <v>2.42</v>
      </c>
      <c r="T1289" s="8">
        <f>E1289/P1289</f>
        <v>24.2</v>
      </c>
      <c r="U1289" t="str">
        <f t="shared" si="124"/>
        <v>theater</v>
      </c>
      <c r="V1289" t="str">
        <f t="shared" si="125"/>
        <v>plays</v>
      </c>
    </row>
    <row r="1290" spans="1:22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5">
        <f t="shared" si="120"/>
        <v>42561.154664351852</v>
      </c>
      <c r="L1290" s="15">
        <f t="shared" si="121"/>
        <v>42592.166666666672</v>
      </c>
      <c r="M1290" s="13" t="str">
        <f t="shared" si="122"/>
        <v>Jul</v>
      </c>
      <c r="N1290" s="11">
        <f t="shared" si="123"/>
        <v>2016</v>
      </c>
      <c r="O1290" t="b">
        <v>0</v>
      </c>
      <c r="P1290">
        <v>61</v>
      </c>
      <c r="Q1290" t="b">
        <v>1</v>
      </c>
      <c r="R1290" t="s">
        <v>8271</v>
      </c>
      <c r="S1290" s="7">
        <f>E1290/D1290</f>
        <v>1.0044999999999999</v>
      </c>
      <c r="T1290" s="8">
        <f>E1290/P1290</f>
        <v>65.868852459016395</v>
      </c>
      <c r="U1290" t="str">
        <f t="shared" si="124"/>
        <v>theater</v>
      </c>
      <c r="V1290" t="str">
        <f t="shared" si="125"/>
        <v>plays</v>
      </c>
    </row>
    <row r="1291" spans="1:22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5">
        <f t="shared" si="120"/>
        <v>42709.134780092587</v>
      </c>
      <c r="L1291" s="15">
        <f t="shared" si="121"/>
        <v>42739.134780092587</v>
      </c>
      <c r="M1291" s="13" t="str">
        <f t="shared" si="122"/>
        <v>Dec</v>
      </c>
      <c r="N1291" s="11">
        <f t="shared" si="123"/>
        <v>2016</v>
      </c>
      <c r="O1291" t="b">
        <v>0</v>
      </c>
      <c r="P1291">
        <v>52</v>
      </c>
      <c r="Q1291" t="b">
        <v>1</v>
      </c>
      <c r="R1291" t="s">
        <v>8271</v>
      </c>
      <c r="S1291" s="7">
        <f>E1291/D1291</f>
        <v>1.2506666666666666</v>
      </c>
      <c r="T1291" s="8">
        <f>E1291/P1291</f>
        <v>36.07692307692308</v>
      </c>
      <c r="U1291" t="str">
        <f t="shared" si="124"/>
        <v>theater</v>
      </c>
      <c r="V1291" t="str">
        <f t="shared" si="125"/>
        <v>plays</v>
      </c>
    </row>
    <row r="1292" spans="1:22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5">
        <f t="shared" si="120"/>
        <v>42086.614942129629</v>
      </c>
      <c r="L1292" s="15">
        <f t="shared" si="121"/>
        <v>42117.290972222225</v>
      </c>
      <c r="M1292" s="13" t="str">
        <f t="shared" si="122"/>
        <v>Mar</v>
      </c>
      <c r="N1292" s="11">
        <f t="shared" si="123"/>
        <v>2015</v>
      </c>
      <c r="O1292" t="b">
        <v>0</v>
      </c>
      <c r="P1292">
        <v>86</v>
      </c>
      <c r="Q1292" t="b">
        <v>1</v>
      </c>
      <c r="R1292" t="s">
        <v>8271</v>
      </c>
      <c r="S1292" s="7">
        <f>E1292/D1292</f>
        <v>1.0857142857142856</v>
      </c>
      <c r="T1292" s="8">
        <f>E1292/P1292</f>
        <v>44.186046511627907</v>
      </c>
      <c r="U1292" t="str">
        <f t="shared" si="124"/>
        <v>theater</v>
      </c>
      <c r="V1292" t="str">
        <f t="shared" si="125"/>
        <v>plays</v>
      </c>
    </row>
    <row r="1293" spans="1:22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5">
        <f t="shared" si="120"/>
        <v>42064.652673611112</v>
      </c>
      <c r="L1293" s="15">
        <f t="shared" si="121"/>
        <v>42101.291666666672</v>
      </c>
      <c r="M1293" s="13" t="str">
        <f t="shared" si="122"/>
        <v>Mar</v>
      </c>
      <c r="N1293" s="11">
        <f t="shared" si="123"/>
        <v>2015</v>
      </c>
      <c r="O1293" t="b">
        <v>0</v>
      </c>
      <c r="P1293">
        <v>42</v>
      </c>
      <c r="Q1293" t="b">
        <v>1</v>
      </c>
      <c r="R1293" t="s">
        <v>8271</v>
      </c>
      <c r="S1293" s="7">
        <f>E1293/D1293</f>
        <v>1.4570000000000001</v>
      </c>
      <c r="T1293" s="8">
        <f>E1293/P1293</f>
        <v>104.07142857142857</v>
      </c>
      <c r="U1293" t="str">
        <f t="shared" si="124"/>
        <v>theater</v>
      </c>
      <c r="V1293" t="str">
        <f t="shared" si="125"/>
        <v>plays</v>
      </c>
    </row>
    <row r="1294" spans="1:22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5">
        <f t="shared" si="120"/>
        <v>42256.764212962968</v>
      </c>
      <c r="L1294" s="15">
        <f t="shared" si="121"/>
        <v>42283.957638888889</v>
      </c>
      <c r="M1294" s="13" t="str">
        <f t="shared" si="122"/>
        <v>Sep</v>
      </c>
      <c r="N1294" s="11">
        <f t="shared" si="123"/>
        <v>2015</v>
      </c>
      <c r="O1294" t="b">
        <v>0</v>
      </c>
      <c r="P1294">
        <v>52</v>
      </c>
      <c r="Q1294" t="b">
        <v>1</v>
      </c>
      <c r="R1294" t="s">
        <v>8271</v>
      </c>
      <c r="S1294" s="7">
        <f>E1294/D1294</f>
        <v>1.1000000000000001</v>
      </c>
      <c r="T1294" s="8">
        <f>E1294/P1294</f>
        <v>35.96153846153846</v>
      </c>
      <c r="U1294" t="str">
        <f t="shared" si="124"/>
        <v>theater</v>
      </c>
      <c r="V1294" t="str">
        <f t="shared" si="125"/>
        <v>plays</v>
      </c>
    </row>
    <row r="1295" spans="1:22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5">
        <f t="shared" si="120"/>
        <v>42292.701053240744</v>
      </c>
      <c r="L1295" s="15">
        <f t="shared" si="121"/>
        <v>42322.742719907401</v>
      </c>
      <c r="M1295" s="13" t="str">
        <f t="shared" si="122"/>
        <v>Oct</v>
      </c>
      <c r="N1295" s="11">
        <f t="shared" si="123"/>
        <v>2015</v>
      </c>
      <c r="O1295" t="b">
        <v>0</v>
      </c>
      <c r="P1295">
        <v>120</v>
      </c>
      <c r="Q1295" t="b">
        <v>1</v>
      </c>
      <c r="R1295" t="s">
        <v>8271</v>
      </c>
      <c r="S1295" s="7">
        <f>E1295/D1295</f>
        <v>1.0223333333333333</v>
      </c>
      <c r="T1295" s="8">
        <f>E1295/P1295</f>
        <v>127.79166666666667</v>
      </c>
      <c r="U1295" t="str">
        <f t="shared" si="124"/>
        <v>theater</v>
      </c>
      <c r="V1295" t="str">
        <f t="shared" si="125"/>
        <v>plays</v>
      </c>
    </row>
    <row r="1296" spans="1:22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5">
        <f t="shared" si="120"/>
        <v>42278.453668981485</v>
      </c>
      <c r="L1296" s="15">
        <f t="shared" si="121"/>
        <v>42296.458333333328</v>
      </c>
      <c r="M1296" s="13" t="str">
        <f t="shared" si="122"/>
        <v>Oct</v>
      </c>
      <c r="N1296" s="11">
        <f t="shared" si="123"/>
        <v>2015</v>
      </c>
      <c r="O1296" t="b">
        <v>0</v>
      </c>
      <c r="P1296">
        <v>22</v>
      </c>
      <c r="Q1296" t="b">
        <v>1</v>
      </c>
      <c r="R1296" t="s">
        <v>8271</v>
      </c>
      <c r="S1296" s="7">
        <f>E1296/D1296</f>
        <v>1.22</v>
      </c>
      <c r="T1296" s="8">
        <f>E1296/P1296</f>
        <v>27.727272727272727</v>
      </c>
      <c r="U1296" t="str">
        <f t="shared" si="124"/>
        <v>theater</v>
      </c>
      <c r="V1296" t="str">
        <f t="shared" si="125"/>
        <v>plays</v>
      </c>
    </row>
    <row r="1297" spans="1:22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5">
        <f t="shared" si="120"/>
        <v>42184.572881944448</v>
      </c>
      <c r="L1297" s="15">
        <f t="shared" si="121"/>
        <v>42214.708333333328</v>
      </c>
      <c r="M1297" s="13" t="str">
        <f t="shared" si="122"/>
        <v>Jun</v>
      </c>
      <c r="N1297" s="11">
        <f t="shared" si="123"/>
        <v>2015</v>
      </c>
      <c r="O1297" t="b">
        <v>0</v>
      </c>
      <c r="P1297">
        <v>64</v>
      </c>
      <c r="Q1297" t="b">
        <v>1</v>
      </c>
      <c r="R1297" t="s">
        <v>8271</v>
      </c>
      <c r="S1297" s="7">
        <f>E1297/D1297</f>
        <v>1.0196000000000001</v>
      </c>
      <c r="T1297" s="8">
        <f>E1297/P1297</f>
        <v>39.828125</v>
      </c>
      <c r="U1297" t="str">
        <f t="shared" si="124"/>
        <v>theater</v>
      </c>
      <c r="V1297" t="str">
        <f t="shared" si="125"/>
        <v>plays</v>
      </c>
    </row>
    <row r="1298" spans="1:22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5">
        <f t="shared" si="120"/>
        <v>42423.050613425927</v>
      </c>
      <c r="L1298" s="15">
        <f t="shared" si="121"/>
        <v>42443.008946759262</v>
      </c>
      <c r="M1298" s="13" t="str">
        <f t="shared" si="122"/>
        <v>Feb</v>
      </c>
      <c r="N1298" s="11">
        <f t="shared" si="123"/>
        <v>2016</v>
      </c>
      <c r="O1298" t="b">
        <v>0</v>
      </c>
      <c r="P1298">
        <v>23</v>
      </c>
      <c r="Q1298" t="b">
        <v>1</v>
      </c>
      <c r="R1298" t="s">
        <v>8271</v>
      </c>
      <c r="S1298" s="7">
        <f>E1298/D1298</f>
        <v>1.411764705882353</v>
      </c>
      <c r="T1298" s="8">
        <f>E1298/P1298</f>
        <v>52.173913043478258</v>
      </c>
      <c r="U1298" t="str">
        <f t="shared" si="124"/>
        <v>theater</v>
      </c>
      <c r="V1298" t="str">
        <f t="shared" si="125"/>
        <v>plays</v>
      </c>
    </row>
    <row r="1299" spans="1:22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5">
        <f t="shared" si="120"/>
        <v>42461.747199074074</v>
      </c>
      <c r="L1299" s="15">
        <f t="shared" si="121"/>
        <v>42491.747199074074</v>
      </c>
      <c r="M1299" s="13" t="str">
        <f t="shared" si="122"/>
        <v>Apr</v>
      </c>
      <c r="N1299" s="11">
        <f t="shared" si="123"/>
        <v>2016</v>
      </c>
      <c r="O1299" t="b">
        <v>0</v>
      </c>
      <c r="P1299">
        <v>238</v>
      </c>
      <c r="Q1299" t="b">
        <v>1</v>
      </c>
      <c r="R1299" t="s">
        <v>8271</v>
      </c>
      <c r="S1299" s="7">
        <f>E1299/D1299</f>
        <v>1.0952500000000001</v>
      </c>
      <c r="T1299" s="8">
        <f>E1299/P1299</f>
        <v>92.037815126050418</v>
      </c>
      <c r="U1299" t="str">
        <f t="shared" si="124"/>
        <v>theater</v>
      </c>
      <c r="V1299" t="str">
        <f t="shared" si="125"/>
        <v>plays</v>
      </c>
    </row>
    <row r="1300" spans="1:22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5">
        <f t="shared" si="120"/>
        <v>42458.680925925932</v>
      </c>
      <c r="L1300" s="15">
        <f t="shared" si="121"/>
        <v>42488.680925925932</v>
      </c>
      <c r="M1300" s="13" t="str">
        <f t="shared" si="122"/>
        <v>Mar</v>
      </c>
      <c r="N1300" s="11">
        <f t="shared" si="123"/>
        <v>2016</v>
      </c>
      <c r="O1300" t="b">
        <v>0</v>
      </c>
      <c r="P1300">
        <v>33</v>
      </c>
      <c r="Q1300" t="b">
        <v>1</v>
      </c>
      <c r="R1300" t="s">
        <v>8271</v>
      </c>
      <c r="S1300" s="7">
        <f>E1300/D1300</f>
        <v>1.0465</v>
      </c>
      <c r="T1300" s="8">
        <f>E1300/P1300</f>
        <v>63.424242424242422</v>
      </c>
      <c r="U1300" t="str">
        <f t="shared" si="124"/>
        <v>theater</v>
      </c>
      <c r="V1300" t="str">
        <f t="shared" si="125"/>
        <v>plays</v>
      </c>
    </row>
    <row r="1301" spans="1:22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5">
        <f t="shared" si="120"/>
        <v>42169.814340277779</v>
      </c>
      <c r="L1301" s="15">
        <f t="shared" si="121"/>
        <v>42199.814340277779</v>
      </c>
      <c r="M1301" s="13" t="str">
        <f t="shared" si="122"/>
        <v>Jun</v>
      </c>
      <c r="N1301" s="11">
        <f t="shared" si="123"/>
        <v>2015</v>
      </c>
      <c r="O1301" t="b">
        <v>0</v>
      </c>
      <c r="P1301">
        <v>32</v>
      </c>
      <c r="Q1301" t="b">
        <v>1</v>
      </c>
      <c r="R1301" t="s">
        <v>8271</v>
      </c>
      <c r="S1301" s="7">
        <f>E1301/D1301</f>
        <v>1.24</v>
      </c>
      <c r="T1301" s="8">
        <f>E1301/P1301</f>
        <v>135.625</v>
      </c>
      <c r="U1301" t="str">
        <f t="shared" si="124"/>
        <v>theater</v>
      </c>
      <c r="V1301" t="str">
        <f t="shared" si="125"/>
        <v>plays</v>
      </c>
    </row>
    <row r="1302" spans="1:22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5">
        <f t="shared" si="120"/>
        <v>42483.675208333334</v>
      </c>
      <c r="L1302" s="15">
        <f t="shared" si="121"/>
        <v>42522.789583333331</v>
      </c>
      <c r="M1302" s="13" t="str">
        <f t="shared" si="122"/>
        <v>Apr</v>
      </c>
      <c r="N1302" s="11">
        <f t="shared" si="123"/>
        <v>2016</v>
      </c>
      <c r="O1302" t="b">
        <v>0</v>
      </c>
      <c r="P1302">
        <v>24</v>
      </c>
      <c r="Q1302" t="b">
        <v>1</v>
      </c>
      <c r="R1302" t="s">
        <v>8271</v>
      </c>
      <c r="S1302" s="7">
        <f>E1302/D1302</f>
        <v>1.35</v>
      </c>
      <c r="T1302" s="8">
        <f>E1302/P1302</f>
        <v>168.75</v>
      </c>
      <c r="U1302" t="str">
        <f t="shared" si="124"/>
        <v>theater</v>
      </c>
      <c r="V1302" t="str">
        <f t="shared" si="125"/>
        <v>plays</v>
      </c>
    </row>
    <row r="1303" spans="1:22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5">
        <f t="shared" si="120"/>
        <v>42195.749745370369</v>
      </c>
      <c r="L1303" s="15">
        <f t="shared" si="121"/>
        <v>42206.125</v>
      </c>
      <c r="M1303" s="13" t="str">
        <f t="shared" si="122"/>
        <v>Jul</v>
      </c>
      <c r="N1303" s="11">
        <f t="shared" si="123"/>
        <v>2015</v>
      </c>
      <c r="O1303" t="b">
        <v>0</v>
      </c>
      <c r="P1303">
        <v>29</v>
      </c>
      <c r="Q1303" t="b">
        <v>1</v>
      </c>
      <c r="R1303" t="s">
        <v>8271</v>
      </c>
      <c r="S1303" s="7">
        <f>E1303/D1303</f>
        <v>1.0275000000000001</v>
      </c>
      <c r="T1303" s="8">
        <f>E1303/P1303</f>
        <v>70.862068965517238</v>
      </c>
      <c r="U1303" t="str">
        <f t="shared" si="124"/>
        <v>theater</v>
      </c>
      <c r="V1303" t="str">
        <f t="shared" si="125"/>
        <v>plays</v>
      </c>
    </row>
    <row r="1304" spans="1:22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5">
        <f t="shared" si="120"/>
        <v>42675.057997685188</v>
      </c>
      <c r="L1304" s="15">
        <f t="shared" si="121"/>
        <v>42705.099664351852</v>
      </c>
      <c r="M1304" s="13" t="str">
        <f t="shared" si="122"/>
        <v>Nov</v>
      </c>
      <c r="N1304" s="11">
        <f t="shared" si="123"/>
        <v>2016</v>
      </c>
      <c r="O1304" t="b">
        <v>0</v>
      </c>
      <c r="P1304">
        <v>50</v>
      </c>
      <c r="Q1304" t="b">
        <v>1</v>
      </c>
      <c r="R1304" t="s">
        <v>8271</v>
      </c>
      <c r="S1304" s="7">
        <f>E1304/D1304</f>
        <v>1</v>
      </c>
      <c r="T1304" s="8">
        <f>E1304/P1304</f>
        <v>50</v>
      </c>
      <c r="U1304" t="str">
        <f t="shared" si="124"/>
        <v>theater</v>
      </c>
      <c r="V1304" t="str">
        <f t="shared" si="125"/>
        <v>plays</v>
      </c>
    </row>
    <row r="1305" spans="1:22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5">
        <f t="shared" si="120"/>
        <v>42566.441203703704</v>
      </c>
      <c r="L1305" s="15">
        <f t="shared" si="121"/>
        <v>42582.458333333328</v>
      </c>
      <c r="M1305" s="13" t="str">
        <f t="shared" si="122"/>
        <v>Jul</v>
      </c>
      <c r="N1305" s="11">
        <f t="shared" si="123"/>
        <v>2016</v>
      </c>
      <c r="O1305" t="b">
        <v>0</v>
      </c>
      <c r="P1305">
        <v>108</v>
      </c>
      <c r="Q1305" t="b">
        <v>1</v>
      </c>
      <c r="R1305" t="s">
        <v>8271</v>
      </c>
      <c r="S1305" s="7">
        <f>E1305/D1305</f>
        <v>1.3026085714285716</v>
      </c>
      <c r="T1305" s="8">
        <f>E1305/P1305</f>
        <v>42.214166666666671</v>
      </c>
      <c r="U1305" t="str">
        <f t="shared" si="124"/>
        <v>theater</v>
      </c>
      <c r="V1305" t="str">
        <f t="shared" si="125"/>
        <v>plays</v>
      </c>
    </row>
    <row r="1306" spans="1:22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5">
        <f t="shared" si="120"/>
        <v>42747.194502314815</v>
      </c>
      <c r="L1306" s="15">
        <f t="shared" si="121"/>
        <v>42807.152835648143</v>
      </c>
      <c r="M1306" s="13" t="str">
        <f t="shared" si="122"/>
        <v>Jan</v>
      </c>
      <c r="N1306" s="11">
        <f t="shared" si="123"/>
        <v>2017</v>
      </c>
      <c r="O1306" t="b">
        <v>0</v>
      </c>
      <c r="P1306">
        <v>104</v>
      </c>
      <c r="Q1306" t="b">
        <v>0</v>
      </c>
      <c r="R1306" t="s">
        <v>8273</v>
      </c>
      <c r="S1306" s="7">
        <f>E1306/D1306</f>
        <v>0.39627499999999999</v>
      </c>
      <c r="T1306" s="8">
        <f>E1306/P1306</f>
        <v>152.41346153846155</v>
      </c>
      <c r="U1306" t="str">
        <f t="shared" si="124"/>
        <v>technology</v>
      </c>
      <c r="V1306" t="str">
        <f t="shared" si="125"/>
        <v>wearables</v>
      </c>
    </row>
    <row r="1307" spans="1:22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5">
        <f t="shared" si="120"/>
        <v>42543.665601851855</v>
      </c>
      <c r="L1307" s="15">
        <f t="shared" si="121"/>
        <v>42572.729166666672</v>
      </c>
      <c r="M1307" s="13" t="str">
        <f t="shared" si="122"/>
        <v>Jun</v>
      </c>
      <c r="N1307" s="11">
        <f t="shared" si="123"/>
        <v>2016</v>
      </c>
      <c r="O1307" t="b">
        <v>0</v>
      </c>
      <c r="P1307">
        <v>86</v>
      </c>
      <c r="Q1307" t="b">
        <v>0</v>
      </c>
      <c r="R1307" t="s">
        <v>8273</v>
      </c>
      <c r="S1307" s="7">
        <f>E1307/D1307</f>
        <v>0.25976666666666665</v>
      </c>
      <c r="T1307" s="8">
        <f>E1307/P1307</f>
        <v>90.616279069767444</v>
      </c>
      <c r="U1307" t="str">
        <f t="shared" si="124"/>
        <v>technology</v>
      </c>
      <c r="V1307" t="str">
        <f t="shared" si="125"/>
        <v>wearables</v>
      </c>
    </row>
    <row r="1308" spans="1:22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5">
        <f t="shared" si="120"/>
        <v>41947.457569444443</v>
      </c>
      <c r="L1308" s="15">
        <f t="shared" si="121"/>
        <v>41977.457569444443</v>
      </c>
      <c r="M1308" s="13" t="str">
        <f t="shared" si="122"/>
        <v>Nov</v>
      </c>
      <c r="N1308" s="11">
        <f t="shared" si="123"/>
        <v>2014</v>
      </c>
      <c r="O1308" t="b">
        <v>0</v>
      </c>
      <c r="P1308">
        <v>356</v>
      </c>
      <c r="Q1308" t="b">
        <v>0</v>
      </c>
      <c r="R1308" t="s">
        <v>8273</v>
      </c>
      <c r="S1308" s="7">
        <f>E1308/D1308</f>
        <v>0.65246363636363636</v>
      </c>
      <c r="T1308" s="8">
        <f>E1308/P1308</f>
        <v>201.60393258426967</v>
      </c>
      <c r="U1308" t="str">
        <f t="shared" si="124"/>
        <v>technology</v>
      </c>
      <c r="V1308" t="str">
        <f t="shared" si="125"/>
        <v>wearables</v>
      </c>
    </row>
    <row r="1309" spans="1:22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5">
        <f t="shared" si="120"/>
        <v>42387.503229166665</v>
      </c>
      <c r="L1309" s="15">
        <f t="shared" si="121"/>
        <v>42417.503229166665</v>
      </c>
      <c r="M1309" s="13" t="str">
        <f t="shared" si="122"/>
        <v>Jan</v>
      </c>
      <c r="N1309" s="11">
        <f t="shared" si="123"/>
        <v>2016</v>
      </c>
      <c r="O1309" t="b">
        <v>0</v>
      </c>
      <c r="P1309">
        <v>45</v>
      </c>
      <c r="Q1309" t="b">
        <v>0</v>
      </c>
      <c r="R1309" t="s">
        <v>8273</v>
      </c>
      <c r="S1309" s="7">
        <f>E1309/D1309</f>
        <v>0.11514000000000001</v>
      </c>
      <c r="T1309" s="8">
        <f>E1309/P1309</f>
        <v>127.93333333333334</v>
      </c>
      <c r="U1309" t="str">
        <f t="shared" si="124"/>
        <v>technology</v>
      </c>
      <c r="V1309" t="str">
        <f t="shared" si="125"/>
        <v>wearables</v>
      </c>
    </row>
    <row r="1310" spans="1:22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5">
        <f t="shared" si="120"/>
        <v>42611.613564814819</v>
      </c>
      <c r="L1310" s="15">
        <f t="shared" si="121"/>
        <v>42651.613564814819</v>
      </c>
      <c r="M1310" s="13" t="str">
        <f t="shared" si="122"/>
        <v>Aug</v>
      </c>
      <c r="N1310" s="11">
        <f t="shared" si="123"/>
        <v>2016</v>
      </c>
      <c r="O1310" t="b">
        <v>0</v>
      </c>
      <c r="P1310">
        <v>38</v>
      </c>
      <c r="Q1310" t="b">
        <v>0</v>
      </c>
      <c r="R1310" t="s">
        <v>8273</v>
      </c>
      <c r="S1310" s="7">
        <f>E1310/D1310</f>
        <v>0.11360000000000001</v>
      </c>
      <c r="T1310" s="8">
        <f>E1310/P1310</f>
        <v>29.894736842105264</v>
      </c>
      <c r="U1310" t="str">
        <f t="shared" si="124"/>
        <v>technology</v>
      </c>
      <c r="V1310" t="str">
        <f t="shared" si="125"/>
        <v>wearables</v>
      </c>
    </row>
    <row r="1311" spans="1:22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5">
        <f t="shared" si="120"/>
        <v>42257.882731481484</v>
      </c>
      <c r="L1311" s="15">
        <f t="shared" si="121"/>
        <v>42292.882731481484</v>
      </c>
      <c r="M1311" s="13" t="str">
        <f t="shared" si="122"/>
        <v>Sep</v>
      </c>
      <c r="N1311" s="11">
        <f t="shared" si="123"/>
        <v>2015</v>
      </c>
      <c r="O1311" t="b">
        <v>0</v>
      </c>
      <c r="P1311">
        <v>35</v>
      </c>
      <c r="Q1311" t="b">
        <v>0</v>
      </c>
      <c r="R1311" t="s">
        <v>8273</v>
      </c>
      <c r="S1311" s="7">
        <f>E1311/D1311</f>
        <v>1.1199130434782609</v>
      </c>
      <c r="T1311" s="8">
        <f>E1311/P1311</f>
        <v>367.97142857142859</v>
      </c>
      <c r="U1311" t="str">
        <f t="shared" si="124"/>
        <v>technology</v>
      </c>
      <c r="V1311" t="str">
        <f t="shared" si="125"/>
        <v>wearables</v>
      </c>
    </row>
    <row r="1312" spans="1:22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5">
        <f t="shared" si="120"/>
        <v>42556.667245370365</v>
      </c>
      <c r="L1312" s="15">
        <f t="shared" si="121"/>
        <v>42601.667245370365</v>
      </c>
      <c r="M1312" s="13" t="str">
        <f t="shared" si="122"/>
        <v>Jul</v>
      </c>
      <c r="N1312" s="11">
        <f t="shared" si="123"/>
        <v>2016</v>
      </c>
      <c r="O1312" t="b">
        <v>0</v>
      </c>
      <c r="P1312">
        <v>24</v>
      </c>
      <c r="Q1312" t="b">
        <v>0</v>
      </c>
      <c r="R1312" t="s">
        <v>8273</v>
      </c>
      <c r="S1312" s="7">
        <f>E1312/D1312</f>
        <v>0.155</v>
      </c>
      <c r="T1312" s="8">
        <f>E1312/P1312</f>
        <v>129.16666666666666</v>
      </c>
      <c r="U1312" t="str">
        <f t="shared" si="124"/>
        <v>technology</v>
      </c>
      <c r="V1312" t="str">
        <f t="shared" si="125"/>
        <v>wearables</v>
      </c>
    </row>
    <row r="1313" spans="1:22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5">
        <f t="shared" si="120"/>
        <v>42669.802303240736</v>
      </c>
      <c r="L1313" s="15">
        <f t="shared" si="121"/>
        <v>42704.843969907408</v>
      </c>
      <c r="M1313" s="13" t="str">
        <f t="shared" si="122"/>
        <v>Oct</v>
      </c>
      <c r="N1313" s="11">
        <f t="shared" si="123"/>
        <v>2016</v>
      </c>
      <c r="O1313" t="b">
        <v>0</v>
      </c>
      <c r="P1313">
        <v>100</v>
      </c>
      <c r="Q1313" t="b">
        <v>0</v>
      </c>
      <c r="R1313" t="s">
        <v>8273</v>
      </c>
      <c r="S1313" s="7">
        <f>E1313/D1313</f>
        <v>0.32028000000000001</v>
      </c>
      <c r="T1313" s="8">
        <f>E1313/P1313</f>
        <v>800.7</v>
      </c>
      <c r="U1313" t="str">
        <f t="shared" si="124"/>
        <v>technology</v>
      </c>
      <c r="V1313" t="str">
        <f t="shared" si="125"/>
        <v>wearables</v>
      </c>
    </row>
    <row r="1314" spans="1:22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5">
        <f t="shared" si="120"/>
        <v>42082.702800925923</v>
      </c>
      <c r="L1314" s="15">
        <f t="shared" si="121"/>
        <v>42112.702800925923</v>
      </c>
      <c r="M1314" s="13" t="str">
        <f t="shared" si="122"/>
        <v>Mar</v>
      </c>
      <c r="N1314" s="11">
        <f t="shared" si="123"/>
        <v>2015</v>
      </c>
      <c r="O1314" t="b">
        <v>0</v>
      </c>
      <c r="P1314">
        <v>1</v>
      </c>
      <c r="Q1314" t="b">
        <v>0</v>
      </c>
      <c r="R1314" t="s">
        <v>8273</v>
      </c>
      <c r="S1314" s="7">
        <f>E1314/D1314</f>
        <v>6.0869565217391303E-3</v>
      </c>
      <c r="T1314" s="8">
        <f>E1314/P1314</f>
        <v>28</v>
      </c>
      <c r="U1314" t="str">
        <f t="shared" si="124"/>
        <v>technology</v>
      </c>
      <c r="V1314" t="str">
        <f t="shared" si="125"/>
        <v>wearables</v>
      </c>
    </row>
    <row r="1315" spans="1:22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5">
        <f t="shared" si="120"/>
        <v>42402.709652777776</v>
      </c>
      <c r="L1315" s="15">
        <f t="shared" si="121"/>
        <v>42432.709652777776</v>
      </c>
      <c r="M1315" s="13" t="str">
        <f t="shared" si="122"/>
        <v>Feb</v>
      </c>
      <c r="N1315" s="11">
        <f t="shared" si="123"/>
        <v>2016</v>
      </c>
      <c r="O1315" t="b">
        <v>0</v>
      </c>
      <c r="P1315">
        <v>122</v>
      </c>
      <c r="Q1315" t="b">
        <v>0</v>
      </c>
      <c r="R1315" t="s">
        <v>8273</v>
      </c>
      <c r="S1315" s="7">
        <f>E1315/D1315</f>
        <v>0.31114999999999998</v>
      </c>
      <c r="T1315" s="8">
        <f>E1315/P1315</f>
        <v>102.01639344262296</v>
      </c>
      <c r="U1315" t="str">
        <f t="shared" si="124"/>
        <v>technology</v>
      </c>
      <c r="V1315" t="str">
        <f t="shared" si="125"/>
        <v>wearables</v>
      </c>
    </row>
    <row r="1316" spans="1:22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5">
        <f t="shared" si="120"/>
        <v>42604.669675925921</v>
      </c>
      <c r="L1316" s="15">
        <f t="shared" si="121"/>
        <v>42664.669675925921</v>
      </c>
      <c r="M1316" s="13" t="str">
        <f t="shared" si="122"/>
        <v>Aug</v>
      </c>
      <c r="N1316" s="11">
        <f t="shared" si="123"/>
        <v>2016</v>
      </c>
      <c r="O1316" t="b">
        <v>0</v>
      </c>
      <c r="P1316">
        <v>11</v>
      </c>
      <c r="Q1316" t="b">
        <v>0</v>
      </c>
      <c r="R1316" t="s">
        <v>8273</v>
      </c>
      <c r="S1316" s="7">
        <f>E1316/D1316</f>
        <v>1.1266666666666666E-2</v>
      </c>
      <c r="T1316" s="8">
        <f>E1316/P1316</f>
        <v>184.36363636363637</v>
      </c>
      <c r="U1316" t="str">
        <f t="shared" si="124"/>
        <v>technology</v>
      </c>
      <c r="V1316" t="str">
        <f t="shared" si="125"/>
        <v>wearables</v>
      </c>
    </row>
    <row r="1317" spans="1:22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5">
        <f t="shared" si="120"/>
        <v>42278.498240740737</v>
      </c>
      <c r="L1317" s="15">
        <f t="shared" si="121"/>
        <v>42314.041666666672</v>
      </c>
      <c r="M1317" s="13" t="str">
        <f t="shared" si="122"/>
        <v>Oct</v>
      </c>
      <c r="N1317" s="11">
        <f t="shared" si="123"/>
        <v>2015</v>
      </c>
      <c r="O1317" t="b">
        <v>0</v>
      </c>
      <c r="P1317">
        <v>248</v>
      </c>
      <c r="Q1317" t="b">
        <v>0</v>
      </c>
      <c r="R1317" t="s">
        <v>8273</v>
      </c>
      <c r="S1317" s="7">
        <f>E1317/D1317</f>
        <v>0.40404000000000001</v>
      </c>
      <c r="T1317" s="8">
        <f>E1317/P1317</f>
        <v>162.91935483870967</v>
      </c>
      <c r="U1317" t="str">
        <f t="shared" si="124"/>
        <v>technology</v>
      </c>
      <c r="V1317" t="str">
        <f t="shared" si="125"/>
        <v>wearables</v>
      </c>
    </row>
    <row r="1318" spans="1:22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5">
        <f t="shared" si="120"/>
        <v>42393.961909722217</v>
      </c>
      <c r="L1318" s="15">
        <f t="shared" si="121"/>
        <v>42428.961909722217</v>
      </c>
      <c r="M1318" s="13" t="str">
        <f t="shared" si="122"/>
        <v>Jan</v>
      </c>
      <c r="N1318" s="11">
        <f t="shared" si="123"/>
        <v>2016</v>
      </c>
      <c r="O1318" t="b">
        <v>0</v>
      </c>
      <c r="P1318">
        <v>1</v>
      </c>
      <c r="Q1318" t="b">
        <v>0</v>
      </c>
      <c r="R1318" t="s">
        <v>8273</v>
      </c>
      <c r="S1318" s="7">
        <f>E1318/D1318</f>
        <v>1.3333333333333333E-5</v>
      </c>
      <c r="T1318" s="8">
        <f>E1318/P1318</f>
        <v>1</v>
      </c>
      <c r="U1318" t="str">
        <f t="shared" si="124"/>
        <v>technology</v>
      </c>
      <c r="V1318" t="str">
        <f t="shared" si="125"/>
        <v>wearables</v>
      </c>
    </row>
    <row r="1319" spans="1:22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5">
        <f t="shared" si="120"/>
        <v>42520.235486111109</v>
      </c>
      <c r="L1319" s="15">
        <f t="shared" si="121"/>
        <v>42572.583333333328</v>
      </c>
      <c r="M1319" s="13" t="str">
        <f t="shared" si="122"/>
        <v>May</v>
      </c>
      <c r="N1319" s="11">
        <f t="shared" si="123"/>
        <v>2016</v>
      </c>
      <c r="O1319" t="b">
        <v>0</v>
      </c>
      <c r="P1319">
        <v>19</v>
      </c>
      <c r="Q1319" t="b">
        <v>0</v>
      </c>
      <c r="R1319" t="s">
        <v>8273</v>
      </c>
      <c r="S1319" s="7">
        <f>E1319/D1319</f>
        <v>5.7334999999999997E-2</v>
      </c>
      <c r="T1319" s="8">
        <f>E1319/P1319</f>
        <v>603.52631578947364</v>
      </c>
      <c r="U1319" t="str">
        <f t="shared" si="124"/>
        <v>technology</v>
      </c>
      <c r="V1319" t="str">
        <f t="shared" si="125"/>
        <v>wearables</v>
      </c>
    </row>
    <row r="1320" spans="1:22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5">
        <f t="shared" si="120"/>
        <v>41985.043657407412</v>
      </c>
      <c r="L1320" s="15">
        <f t="shared" si="121"/>
        <v>42015.043657407412</v>
      </c>
      <c r="M1320" s="13" t="str">
        <f t="shared" si="122"/>
        <v>Dec</v>
      </c>
      <c r="N1320" s="11">
        <f t="shared" si="123"/>
        <v>2014</v>
      </c>
      <c r="O1320" t="b">
        <v>0</v>
      </c>
      <c r="P1320">
        <v>135</v>
      </c>
      <c r="Q1320" t="b">
        <v>0</v>
      </c>
      <c r="R1320" t="s">
        <v>8273</v>
      </c>
      <c r="S1320" s="7">
        <f>E1320/D1320</f>
        <v>0.15325</v>
      </c>
      <c r="T1320" s="8">
        <f>E1320/P1320</f>
        <v>45.407407407407405</v>
      </c>
      <c r="U1320" t="str">
        <f t="shared" si="124"/>
        <v>technology</v>
      </c>
      <c r="V1320" t="str">
        <f t="shared" si="125"/>
        <v>wearables</v>
      </c>
    </row>
    <row r="1321" spans="1:22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5">
        <f t="shared" si="120"/>
        <v>41816.812094907407</v>
      </c>
      <c r="L1321" s="15">
        <f t="shared" si="121"/>
        <v>41831.666666666664</v>
      </c>
      <c r="M1321" s="13" t="str">
        <f t="shared" si="122"/>
        <v>Jun</v>
      </c>
      <c r="N1321" s="11">
        <f t="shared" si="123"/>
        <v>2014</v>
      </c>
      <c r="O1321" t="b">
        <v>0</v>
      </c>
      <c r="P1321">
        <v>9</v>
      </c>
      <c r="Q1321" t="b">
        <v>0</v>
      </c>
      <c r="R1321" t="s">
        <v>8273</v>
      </c>
      <c r="S1321" s="7">
        <f>E1321/D1321</f>
        <v>0.15103448275862069</v>
      </c>
      <c r="T1321" s="8">
        <f>E1321/P1321</f>
        <v>97.333333333333329</v>
      </c>
      <c r="U1321" t="str">
        <f t="shared" si="124"/>
        <v>technology</v>
      </c>
      <c r="V1321" t="str">
        <f t="shared" si="125"/>
        <v>wearables</v>
      </c>
    </row>
    <row r="1322" spans="1:22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5">
        <f t="shared" si="120"/>
        <v>42705.690347222218</v>
      </c>
      <c r="L1322" s="15">
        <f t="shared" si="121"/>
        <v>42734.958333333328</v>
      </c>
      <c r="M1322" s="13" t="str">
        <f t="shared" si="122"/>
        <v>Dec</v>
      </c>
      <c r="N1322" s="11">
        <f t="shared" si="123"/>
        <v>2016</v>
      </c>
      <c r="O1322" t="b">
        <v>0</v>
      </c>
      <c r="P1322">
        <v>3</v>
      </c>
      <c r="Q1322" t="b">
        <v>0</v>
      </c>
      <c r="R1322" t="s">
        <v>8273</v>
      </c>
      <c r="S1322" s="7">
        <f>E1322/D1322</f>
        <v>5.0299999999999997E-3</v>
      </c>
      <c r="T1322" s="8">
        <f>E1322/P1322</f>
        <v>167.66666666666666</v>
      </c>
      <c r="U1322" t="str">
        <f t="shared" si="124"/>
        <v>technology</v>
      </c>
      <c r="V1322" t="str">
        <f t="shared" si="125"/>
        <v>wearables</v>
      </c>
    </row>
    <row r="1323" spans="1:22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5">
        <f t="shared" si="120"/>
        <v>42697.74927083333</v>
      </c>
      <c r="L1323" s="15">
        <f t="shared" si="121"/>
        <v>42727.74927083333</v>
      </c>
      <c r="M1323" s="13" t="str">
        <f t="shared" si="122"/>
        <v>Nov</v>
      </c>
      <c r="N1323" s="11">
        <f t="shared" si="123"/>
        <v>2016</v>
      </c>
      <c r="O1323" t="b">
        <v>0</v>
      </c>
      <c r="P1323">
        <v>7</v>
      </c>
      <c r="Q1323" t="b">
        <v>0</v>
      </c>
      <c r="R1323" t="s">
        <v>8273</v>
      </c>
      <c r="S1323" s="7">
        <f>E1323/D1323</f>
        <v>1.3028138528138528E-2</v>
      </c>
      <c r="T1323" s="8">
        <f>E1323/P1323</f>
        <v>859.85714285714289</v>
      </c>
      <c r="U1323" t="str">
        <f t="shared" si="124"/>
        <v>technology</v>
      </c>
      <c r="V1323" t="str">
        <f t="shared" si="125"/>
        <v>wearables</v>
      </c>
    </row>
    <row r="1324" spans="1:22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5">
        <f t="shared" si="120"/>
        <v>42115.656539351854</v>
      </c>
      <c r="L1324" s="15">
        <f t="shared" si="121"/>
        <v>42145.656539351854</v>
      </c>
      <c r="M1324" s="13" t="str">
        <f t="shared" si="122"/>
        <v>Apr</v>
      </c>
      <c r="N1324" s="11">
        <f t="shared" si="123"/>
        <v>2015</v>
      </c>
      <c r="O1324" t="b">
        <v>0</v>
      </c>
      <c r="P1324">
        <v>4</v>
      </c>
      <c r="Q1324" t="b">
        <v>0</v>
      </c>
      <c r="R1324" t="s">
        <v>8273</v>
      </c>
      <c r="S1324" s="7">
        <f>E1324/D1324</f>
        <v>3.0285714285714286E-3</v>
      </c>
      <c r="T1324" s="8">
        <f>E1324/P1324</f>
        <v>26.5</v>
      </c>
      <c r="U1324" t="str">
        <f t="shared" si="124"/>
        <v>technology</v>
      </c>
      <c r="V1324" t="str">
        <f t="shared" si="125"/>
        <v>wearables</v>
      </c>
    </row>
    <row r="1325" spans="1:22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5">
        <f t="shared" si="120"/>
        <v>42451.698449074072</v>
      </c>
      <c r="L1325" s="15">
        <f t="shared" si="121"/>
        <v>42486.288194444445</v>
      </c>
      <c r="M1325" s="13" t="str">
        <f t="shared" si="122"/>
        <v>Mar</v>
      </c>
      <c r="N1325" s="11">
        <f t="shared" si="123"/>
        <v>2016</v>
      </c>
      <c r="O1325" t="b">
        <v>0</v>
      </c>
      <c r="P1325">
        <v>44</v>
      </c>
      <c r="Q1325" t="b">
        <v>0</v>
      </c>
      <c r="R1325" t="s">
        <v>8273</v>
      </c>
      <c r="S1325" s="7">
        <f>E1325/D1325</f>
        <v>8.8800000000000004E-2</v>
      </c>
      <c r="T1325" s="8">
        <f>E1325/P1325</f>
        <v>30.272727272727273</v>
      </c>
      <c r="U1325" t="str">
        <f t="shared" si="124"/>
        <v>technology</v>
      </c>
      <c r="V1325" t="str">
        <f t="shared" si="125"/>
        <v>wearables</v>
      </c>
    </row>
    <row r="1326" spans="1:22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5">
        <f t="shared" si="120"/>
        <v>42626.633703703701</v>
      </c>
      <c r="L1326" s="15">
        <f t="shared" si="121"/>
        <v>42656.633703703701</v>
      </c>
      <c r="M1326" s="13" t="str">
        <f t="shared" si="122"/>
        <v>Sep</v>
      </c>
      <c r="N1326" s="11">
        <f t="shared" si="123"/>
        <v>2016</v>
      </c>
      <c r="O1326" t="b">
        <v>0</v>
      </c>
      <c r="P1326">
        <v>90</v>
      </c>
      <c r="Q1326" t="b">
        <v>0</v>
      </c>
      <c r="R1326" t="s">
        <v>8273</v>
      </c>
      <c r="S1326" s="7">
        <f>E1326/D1326</f>
        <v>9.8400000000000001E-2</v>
      </c>
      <c r="T1326" s="8">
        <f>E1326/P1326</f>
        <v>54.666666666666664</v>
      </c>
      <c r="U1326" t="str">
        <f t="shared" si="124"/>
        <v>technology</v>
      </c>
      <c r="V1326" t="str">
        <f t="shared" si="125"/>
        <v>wearables</v>
      </c>
    </row>
    <row r="1327" spans="1:22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5">
        <f t="shared" si="120"/>
        <v>42704.086053240739</v>
      </c>
      <c r="L1327" s="15">
        <f t="shared" si="121"/>
        <v>42734.086053240739</v>
      </c>
      <c r="M1327" s="13" t="str">
        <f t="shared" si="122"/>
        <v>Nov</v>
      </c>
      <c r="N1327" s="11">
        <f t="shared" si="123"/>
        <v>2016</v>
      </c>
      <c r="O1327" t="b">
        <v>0</v>
      </c>
      <c r="P1327">
        <v>8</v>
      </c>
      <c r="Q1327" t="b">
        <v>0</v>
      </c>
      <c r="R1327" t="s">
        <v>8273</v>
      </c>
      <c r="S1327" s="7">
        <f>E1327/D1327</f>
        <v>2.4299999999999999E-2</v>
      </c>
      <c r="T1327" s="8">
        <f>E1327/P1327</f>
        <v>60.75</v>
      </c>
      <c r="U1327" t="str">
        <f t="shared" si="124"/>
        <v>technology</v>
      </c>
      <c r="V1327" t="str">
        <f t="shared" si="125"/>
        <v>wearables</v>
      </c>
    </row>
    <row r="1328" spans="1:22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5">
        <f t="shared" si="120"/>
        <v>41974.791990740734</v>
      </c>
      <c r="L1328" s="15">
        <f t="shared" si="121"/>
        <v>42019.791990740734</v>
      </c>
      <c r="M1328" s="13" t="str">
        <f t="shared" si="122"/>
        <v>Dec</v>
      </c>
      <c r="N1328" s="11">
        <f t="shared" si="123"/>
        <v>2014</v>
      </c>
      <c r="O1328" t="b">
        <v>0</v>
      </c>
      <c r="P1328">
        <v>11</v>
      </c>
      <c r="Q1328" t="b">
        <v>0</v>
      </c>
      <c r="R1328" t="s">
        <v>8273</v>
      </c>
      <c r="S1328" s="7">
        <f>E1328/D1328</f>
        <v>1.1299999999999999E-2</v>
      </c>
      <c r="T1328" s="8">
        <f>E1328/P1328</f>
        <v>102.72727272727273</v>
      </c>
      <c r="U1328" t="str">
        <f t="shared" si="124"/>
        <v>technology</v>
      </c>
      <c r="V1328" t="str">
        <f t="shared" si="125"/>
        <v>wearables</v>
      </c>
    </row>
    <row r="1329" spans="1:22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5">
        <f t="shared" si="120"/>
        <v>42123.678645833337</v>
      </c>
      <c r="L1329" s="15">
        <f t="shared" si="121"/>
        <v>42153.678645833337</v>
      </c>
      <c r="M1329" s="13" t="str">
        <f t="shared" si="122"/>
        <v>Apr</v>
      </c>
      <c r="N1329" s="11">
        <f t="shared" si="123"/>
        <v>2015</v>
      </c>
      <c r="O1329" t="b">
        <v>0</v>
      </c>
      <c r="P1329">
        <v>41</v>
      </c>
      <c r="Q1329" t="b">
        <v>0</v>
      </c>
      <c r="R1329" t="s">
        <v>8273</v>
      </c>
      <c r="S1329" s="7">
        <f>E1329/D1329</f>
        <v>3.5520833333333335E-2</v>
      </c>
      <c r="T1329" s="8">
        <f>E1329/P1329</f>
        <v>41.585365853658537</v>
      </c>
      <c r="U1329" t="str">
        <f t="shared" si="124"/>
        <v>technology</v>
      </c>
      <c r="V1329" t="str">
        <f t="shared" si="125"/>
        <v>wearables</v>
      </c>
    </row>
    <row r="1330" spans="1:22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5">
        <f t="shared" si="120"/>
        <v>42612.642754629633</v>
      </c>
      <c r="L1330" s="15">
        <f t="shared" si="121"/>
        <v>42657.642754629633</v>
      </c>
      <c r="M1330" s="13" t="str">
        <f t="shared" si="122"/>
        <v>Aug</v>
      </c>
      <c r="N1330" s="11">
        <f t="shared" si="123"/>
        <v>2016</v>
      </c>
      <c r="O1330" t="b">
        <v>0</v>
      </c>
      <c r="P1330">
        <v>15</v>
      </c>
      <c r="Q1330" t="b">
        <v>0</v>
      </c>
      <c r="R1330" t="s">
        <v>8273</v>
      </c>
      <c r="S1330" s="7">
        <f>E1330/D1330</f>
        <v>2.3306666666666667E-2</v>
      </c>
      <c r="T1330" s="8">
        <f>E1330/P1330</f>
        <v>116.53333333333333</v>
      </c>
      <c r="U1330" t="str">
        <f t="shared" si="124"/>
        <v>technology</v>
      </c>
      <c r="V1330" t="str">
        <f t="shared" si="125"/>
        <v>wearables</v>
      </c>
    </row>
    <row r="1331" spans="1:22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5">
        <f t="shared" si="120"/>
        <v>41935.221585648149</v>
      </c>
      <c r="L1331" s="15">
        <f t="shared" si="121"/>
        <v>41975.263252314813</v>
      </c>
      <c r="M1331" s="13" t="str">
        <f t="shared" si="122"/>
        <v>Oct</v>
      </c>
      <c r="N1331" s="11">
        <f t="shared" si="123"/>
        <v>2014</v>
      </c>
      <c r="O1331" t="b">
        <v>0</v>
      </c>
      <c r="P1331">
        <v>9</v>
      </c>
      <c r="Q1331" t="b">
        <v>0</v>
      </c>
      <c r="R1331" t="s">
        <v>8273</v>
      </c>
      <c r="S1331" s="7">
        <f>E1331/D1331</f>
        <v>8.1600000000000006E-3</v>
      </c>
      <c r="T1331" s="8">
        <f>E1331/P1331</f>
        <v>45.333333333333336</v>
      </c>
      <c r="U1331" t="str">
        <f t="shared" si="124"/>
        <v>technology</v>
      </c>
      <c r="V1331" t="str">
        <f t="shared" si="125"/>
        <v>wearables</v>
      </c>
    </row>
    <row r="1332" spans="1:22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5">
        <f t="shared" si="120"/>
        <v>42522.276724537034</v>
      </c>
      <c r="L1332" s="15">
        <f t="shared" si="121"/>
        <v>42553.166666666672</v>
      </c>
      <c r="M1332" s="13" t="str">
        <f t="shared" si="122"/>
        <v>Jun</v>
      </c>
      <c r="N1332" s="11">
        <f t="shared" si="123"/>
        <v>2016</v>
      </c>
      <c r="O1332" t="b">
        <v>0</v>
      </c>
      <c r="P1332">
        <v>50</v>
      </c>
      <c r="Q1332" t="b">
        <v>0</v>
      </c>
      <c r="R1332" t="s">
        <v>8273</v>
      </c>
      <c r="S1332" s="7">
        <f>E1332/D1332</f>
        <v>0.22494285714285714</v>
      </c>
      <c r="T1332" s="8">
        <f>E1332/P1332</f>
        <v>157.46</v>
      </c>
      <c r="U1332" t="str">
        <f t="shared" si="124"/>
        <v>technology</v>
      </c>
      <c r="V1332" t="str">
        <f t="shared" si="125"/>
        <v>wearables</v>
      </c>
    </row>
    <row r="1333" spans="1:22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5">
        <f t="shared" si="120"/>
        <v>42569.50409722222</v>
      </c>
      <c r="L1333" s="15">
        <f t="shared" si="121"/>
        <v>42599.50409722222</v>
      </c>
      <c r="M1333" s="13" t="str">
        <f t="shared" si="122"/>
        <v>Jul</v>
      </c>
      <c r="N1333" s="11">
        <f t="shared" si="123"/>
        <v>2016</v>
      </c>
      <c r="O1333" t="b">
        <v>0</v>
      </c>
      <c r="P1333">
        <v>34</v>
      </c>
      <c r="Q1333" t="b">
        <v>0</v>
      </c>
      <c r="R1333" t="s">
        <v>8273</v>
      </c>
      <c r="S1333" s="7">
        <f>E1333/D1333</f>
        <v>1.3668E-2</v>
      </c>
      <c r="T1333" s="8">
        <f>E1333/P1333</f>
        <v>100.5</v>
      </c>
      <c r="U1333" t="str">
        <f t="shared" si="124"/>
        <v>technology</v>
      </c>
      <c r="V1333" t="str">
        <f t="shared" si="125"/>
        <v>wearables</v>
      </c>
    </row>
    <row r="1334" spans="1:22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5">
        <f t="shared" si="120"/>
        <v>42732.060277777782</v>
      </c>
      <c r="L1334" s="15">
        <f t="shared" si="121"/>
        <v>42762.060277777782</v>
      </c>
      <c r="M1334" s="13" t="str">
        <f t="shared" si="122"/>
        <v>Dec</v>
      </c>
      <c r="N1334" s="11">
        <f t="shared" si="123"/>
        <v>2016</v>
      </c>
      <c r="O1334" t="b">
        <v>0</v>
      </c>
      <c r="P1334">
        <v>0</v>
      </c>
      <c r="Q1334" t="b">
        <v>0</v>
      </c>
      <c r="R1334" t="s">
        <v>8273</v>
      </c>
      <c r="S1334" s="7">
        <f>E1334/D1334</f>
        <v>0</v>
      </c>
      <c r="T1334" s="8" t="e">
        <f>E1334/P1334</f>
        <v>#DIV/0!</v>
      </c>
      <c r="U1334" t="str">
        <f t="shared" si="124"/>
        <v>technology</v>
      </c>
      <c r="V1334" t="str">
        <f t="shared" si="125"/>
        <v>wearables</v>
      </c>
    </row>
    <row r="1335" spans="1:22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5">
        <f t="shared" si="120"/>
        <v>41806.106770833336</v>
      </c>
      <c r="L1335" s="15">
        <f t="shared" si="121"/>
        <v>41836.106770833336</v>
      </c>
      <c r="M1335" s="13" t="str">
        <f t="shared" si="122"/>
        <v>Jun</v>
      </c>
      <c r="N1335" s="11">
        <f t="shared" si="123"/>
        <v>2014</v>
      </c>
      <c r="O1335" t="b">
        <v>0</v>
      </c>
      <c r="P1335">
        <v>0</v>
      </c>
      <c r="Q1335" t="b">
        <v>0</v>
      </c>
      <c r="R1335" t="s">
        <v>8273</v>
      </c>
      <c r="S1335" s="7">
        <f>E1335/D1335</f>
        <v>0</v>
      </c>
      <c r="T1335" s="8" t="e">
        <f>E1335/P1335</f>
        <v>#DIV/0!</v>
      </c>
      <c r="U1335" t="str">
        <f t="shared" si="124"/>
        <v>technology</v>
      </c>
      <c r="V1335" t="str">
        <f t="shared" si="125"/>
        <v>wearables</v>
      </c>
    </row>
    <row r="1336" spans="1:22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5">
        <f t="shared" si="120"/>
        <v>42410.774155092593</v>
      </c>
      <c r="L1336" s="15">
        <f t="shared" si="121"/>
        <v>42440.774155092593</v>
      </c>
      <c r="M1336" s="13" t="str">
        <f t="shared" si="122"/>
        <v>Feb</v>
      </c>
      <c r="N1336" s="11">
        <f t="shared" si="123"/>
        <v>2016</v>
      </c>
      <c r="O1336" t="b">
        <v>0</v>
      </c>
      <c r="P1336">
        <v>276</v>
      </c>
      <c r="Q1336" t="b">
        <v>0</v>
      </c>
      <c r="R1336" t="s">
        <v>8273</v>
      </c>
      <c r="S1336" s="7">
        <f>E1336/D1336</f>
        <v>0.10754135338345865</v>
      </c>
      <c r="T1336" s="8">
        <f>E1336/P1336</f>
        <v>51.822463768115945</v>
      </c>
      <c r="U1336" t="str">
        <f t="shared" si="124"/>
        <v>technology</v>
      </c>
      <c r="V1336" t="str">
        <f t="shared" si="125"/>
        <v>wearables</v>
      </c>
    </row>
    <row r="1337" spans="1:22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5">
        <f t="shared" si="120"/>
        <v>42313.936365740738</v>
      </c>
      <c r="L1337" s="15">
        <f t="shared" si="121"/>
        <v>42343.936365740738</v>
      </c>
      <c r="M1337" s="13" t="str">
        <f t="shared" si="122"/>
        <v>Nov</v>
      </c>
      <c r="N1337" s="11">
        <f t="shared" si="123"/>
        <v>2015</v>
      </c>
      <c r="O1337" t="b">
        <v>0</v>
      </c>
      <c r="P1337">
        <v>16</v>
      </c>
      <c r="Q1337" t="b">
        <v>0</v>
      </c>
      <c r="R1337" t="s">
        <v>8273</v>
      </c>
      <c r="S1337" s="7">
        <f>E1337/D1337</f>
        <v>0.1976</v>
      </c>
      <c r="T1337" s="8">
        <f>E1337/P1337</f>
        <v>308.75</v>
      </c>
      <c r="U1337" t="str">
        <f t="shared" si="124"/>
        <v>technology</v>
      </c>
      <c r="V1337" t="str">
        <f t="shared" si="125"/>
        <v>wearables</v>
      </c>
    </row>
    <row r="1338" spans="1:22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5">
        <f t="shared" si="120"/>
        <v>41955.863750000004</v>
      </c>
      <c r="L1338" s="15">
        <f t="shared" si="121"/>
        <v>41990.863750000004</v>
      </c>
      <c r="M1338" s="13" t="str">
        <f t="shared" si="122"/>
        <v>Nov</v>
      </c>
      <c r="N1338" s="11">
        <f t="shared" si="123"/>
        <v>2014</v>
      </c>
      <c r="O1338" t="b">
        <v>0</v>
      </c>
      <c r="P1338">
        <v>224</v>
      </c>
      <c r="Q1338" t="b">
        <v>0</v>
      </c>
      <c r="R1338" t="s">
        <v>8273</v>
      </c>
      <c r="S1338" s="7">
        <f>E1338/D1338</f>
        <v>0.84946999999999995</v>
      </c>
      <c r="T1338" s="8">
        <f>E1338/P1338</f>
        <v>379.22767857142856</v>
      </c>
      <c r="U1338" t="str">
        <f t="shared" si="124"/>
        <v>technology</v>
      </c>
      <c r="V1338" t="str">
        <f t="shared" si="125"/>
        <v>wearables</v>
      </c>
    </row>
    <row r="1339" spans="1:22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5">
        <f t="shared" si="120"/>
        <v>42767.577303240745</v>
      </c>
      <c r="L1339" s="15">
        <f t="shared" si="121"/>
        <v>42797.577303240745</v>
      </c>
      <c r="M1339" s="13" t="str">
        <f t="shared" si="122"/>
        <v>Feb</v>
      </c>
      <c r="N1339" s="11">
        <f t="shared" si="123"/>
        <v>2017</v>
      </c>
      <c r="O1339" t="b">
        <v>0</v>
      </c>
      <c r="P1339">
        <v>140</v>
      </c>
      <c r="Q1339" t="b">
        <v>0</v>
      </c>
      <c r="R1339" t="s">
        <v>8273</v>
      </c>
      <c r="S1339" s="7">
        <f>E1339/D1339</f>
        <v>0.49381999999999998</v>
      </c>
      <c r="T1339" s="8">
        <f>E1339/P1339</f>
        <v>176.36428571428573</v>
      </c>
      <c r="U1339" t="str">
        <f t="shared" si="124"/>
        <v>technology</v>
      </c>
      <c r="V1339" t="str">
        <f t="shared" si="125"/>
        <v>wearables</v>
      </c>
    </row>
    <row r="1340" spans="1:22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5">
        <f t="shared" si="120"/>
        <v>42188.803622685184</v>
      </c>
      <c r="L1340" s="15">
        <f t="shared" si="121"/>
        <v>42218.803622685184</v>
      </c>
      <c r="M1340" s="13" t="str">
        <f t="shared" si="122"/>
        <v>Jul</v>
      </c>
      <c r="N1340" s="11">
        <f t="shared" si="123"/>
        <v>2015</v>
      </c>
      <c r="O1340" t="b">
        <v>0</v>
      </c>
      <c r="P1340">
        <v>15</v>
      </c>
      <c r="Q1340" t="b">
        <v>0</v>
      </c>
      <c r="R1340" t="s">
        <v>8273</v>
      </c>
      <c r="S1340" s="7">
        <f>E1340/D1340</f>
        <v>3.3033333333333331E-2</v>
      </c>
      <c r="T1340" s="8">
        <f>E1340/P1340</f>
        <v>66.066666666666663</v>
      </c>
      <c r="U1340" t="str">
        <f t="shared" si="124"/>
        <v>technology</v>
      </c>
      <c r="V1340" t="str">
        <f t="shared" si="125"/>
        <v>wearables</v>
      </c>
    </row>
    <row r="1341" spans="1:22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5">
        <f t="shared" si="120"/>
        <v>41936.647164351853</v>
      </c>
      <c r="L1341" s="15">
        <f t="shared" si="121"/>
        <v>41981.688831018517</v>
      </c>
      <c r="M1341" s="13" t="str">
        <f t="shared" si="122"/>
        <v>Oct</v>
      </c>
      <c r="N1341" s="11">
        <f t="shared" si="123"/>
        <v>2014</v>
      </c>
      <c r="O1341" t="b">
        <v>0</v>
      </c>
      <c r="P1341">
        <v>37</v>
      </c>
      <c r="Q1341" t="b">
        <v>0</v>
      </c>
      <c r="R1341" t="s">
        <v>8273</v>
      </c>
      <c r="S1341" s="7">
        <f>E1341/D1341</f>
        <v>6.6339999999999996E-2</v>
      </c>
      <c r="T1341" s="8">
        <f>E1341/P1341</f>
        <v>89.648648648648646</v>
      </c>
      <c r="U1341" t="str">
        <f t="shared" si="124"/>
        <v>technology</v>
      </c>
      <c r="V1341" t="str">
        <f t="shared" si="125"/>
        <v>wearables</v>
      </c>
    </row>
    <row r="1342" spans="1:22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5">
        <f t="shared" si="120"/>
        <v>41836.595520833333</v>
      </c>
      <c r="L1342" s="15">
        <f t="shared" si="121"/>
        <v>41866.595520833333</v>
      </c>
      <c r="M1342" s="13" t="str">
        <f t="shared" si="122"/>
        <v>Jul</v>
      </c>
      <c r="N1342" s="11">
        <f t="shared" si="123"/>
        <v>2014</v>
      </c>
      <c r="O1342" t="b">
        <v>0</v>
      </c>
      <c r="P1342">
        <v>0</v>
      </c>
      <c r="Q1342" t="b">
        <v>0</v>
      </c>
      <c r="R1342" t="s">
        <v>8273</v>
      </c>
      <c r="S1342" s="7">
        <f>E1342/D1342</f>
        <v>0</v>
      </c>
      <c r="T1342" s="8" t="e">
        <f>E1342/P1342</f>
        <v>#DIV/0!</v>
      </c>
      <c r="U1342" t="str">
        <f t="shared" si="124"/>
        <v>technology</v>
      </c>
      <c r="V1342" t="str">
        <f t="shared" si="125"/>
        <v>wearables</v>
      </c>
    </row>
    <row r="1343" spans="1:22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5">
        <f t="shared" si="120"/>
        <v>42612.624039351853</v>
      </c>
      <c r="L1343" s="15">
        <f t="shared" si="121"/>
        <v>42644.624039351853</v>
      </c>
      <c r="M1343" s="13" t="str">
        <f t="shared" si="122"/>
        <v>Aug</v>
      </c>
      <c r="N1343" s="11">
        <f t="shared" si="123"/>
        <v>2016</v>
      </c>
      <c r="O1343" t="b">
        <v>0</v>
      </c>
      <c r="P1343">
        <v>46</v>
      </c>
      <c r="Q1343" t="b">
        <v>0</v>
      </c>
      <c r="R1343" t="s">
        <v>8273</v>
      </c>
      <c r="S1343" s="7">
        <f>E1343/D1343</f>
        <v>0.7036</v>
      </c>
      <c r="T1343" s="8">
        <f>E1343/P1343</f>
        <v>382.39130434782606</v>
      </c>
      <c r="U1343" t="str">
        <f t="shared" si="124"/>
        <v>technology</v>
      </c>
      <c r="V1343" t="str">
        <f t="shared" si="125"/>
        <v>wearables</v>
      </c>
    </row>
    <row r="1344" spans="1:22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5">
        <f t="shared" si="120"/>
        <v>42172.816423611104</v>
      </c>
      <c r="L1344" s="15">
        <f t="shared" si="121"/>
        <v>42202.816423611104</v>
      </c>
      <c r="M1344" s="13" t="str">
        <f t="shared" si="122"/>
        <v>Jun</v>
      </c>
      <c r="N1344" s="11">
        <f t="shared" si="123"/>
        <v>2015</v>
      </c>
      <c r="O1344" t="b">
        <v>0</v>
      </c>
      <c r="P1344">
        <v>1</v>
      </c>
      <c r="Q1344" t="b">
        <v>0</v>
      </c>
      <c r="R1344" t="s">
        <v>8273</v>
      </c>
      <c r="S1344" s="7">
        <f>E1344/D1344</f>
        <v>2E-3</v>
      </c>
      <c r="T1344" s="8">
        <f>E1344/P1344</f>
        <v>100</v>
      </c>
      <c r="U1344" t="str">
        <f t="shared" si="124"/>
        <v>technology</v>
      </c>
      <c r="V1344" t="str">
        <f t="shared" si="125"/>
        <v>wearables</v>
      </c>
    </row>
    <row r="1345" spans="1:22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5">
        <f t="shared" si="120"/>
        <v>42542.526423611111</v>
      </c>
      <c r="L1345" s="15">
        <f t="shared" si="121"/>
        <v>42601.165972222225</v>
      </c>
      <c r="M1345" s="13" t="str">
        <f t="shared" si="122"/>
        <v>Jun</v>
      </c>
      <c r="N1345" s="11">
        <f t="shared" si="123"/>
        <v>2016</v>
      </c>
      <c r="O1345" t="b">
        <v>0</v>
      </c>
      <c r="P1345">
        <v>323</v>
      </c>
      <c r="Q1345" t="b">
        <v>0</v>
      </c>
      <c r="R1345" t="s">
        <v>8273</v>
      </c>
      <c r="S1345" s="7">
        <f>E1345/D1345</f>
        <v>1.02298</v>
      </c>
      <c r="T1345" s="8">
        <f>E1345/P1345</f>
        <v>158.35603715170279</v>
      </c>
      <c r="U1345" t="str">
        <f t="shared" si="124"/>
        <v>technology</v>
      </c>
      <c r="V1345" t="str">
        <f t="shared" si="125"/>
        <v>wearables</v>
      </c>
    </row>
    <row r="1346" spans="1:22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5">
        <f t="shared" si="120"/>
        <v>42522.789803240739</v>
      </c>
      <c r="L1346" s="15">
        <f t="shared" si="121"/>
        <v>42551.789803240739</v>
      </c>
      <c r="M1346" s="13" t="str">
        <f t="shared" si="122"/>
        <v>Jun</v>
      </c>
      <c r="N1346" s="11">
        <f t="shared" si="123"/>
        <v>2016</v>
      </c>
      <c r="O1346" t="b">
        <v>0</v>
      </c>
      <c r="P1346">
        <v>139</v>
      </c>
      <c r="Q1346" t="b">
        <v>1</v>
      </c>
      <c r="R1346" t="s">
        <v>8274</v>
      </c>
      <c r="S1346" s="7">
        <f>E1346/D1346</f>
        <v>3.7773333333333334</v>
      </c>
      <c r="T1346" s="8">
        <f>E1346/P1346</f>
        <v>40.762589928057551</v>
      </c>
      <c r="U1346" t="str">
        <f t="shared" si="124"/>
        <v>publishing</v>
      </c>
      <c r="V1346" t="str">
        <f t="shared" si="125"/>
        <v>nonfiction</v>
      </c>
    </row>
    <row r="1347" spans="1:22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5">
        <f t="shared" ref="K1347:K1410" si="126">(((J1347/60)/60)/24+DATE(1970,1,1))</f>
        <v>41799.814340277779</v>
      </c>
      <c r="L1347" s="15">
        <f t="shared" ref="L1347:L1410" si="127">(((I1347/60)/60)/24+DATE(1970,1,1))</f>
        <v>41834.814340277779</v>
      </c>
      <c r="M1347" s="13" t="str">
        <f t="shared" ref="M1347:M1410" si="128">TEXT(K1347,"mmm")</f>
        <v>Jun</v>
      </c>
      <c r="N1347" s="11">
        <f t="shared" ref="N1347:N1410" si="129">YEAR(K1347)</f>
        <v>2014</v>
      </c>
      <c r="O1347" t="b">
        <v>0</v>
      </c>
      <c r="P1347">
        <v>7</v>
      </c>
      <c r="Q1347" t="b">
        <v>1</v>
      </c>
      <c r="R1347" t="s">
        <v>8274</v>
      </c>
      <c r="S1347" s="7">
        <f>E1347/D1347</f>
        <v>1.25</v>
      </c>
      <c r="T1347" s="8">
        <f>E1347/P1347</f>
        <v>53.571428571428569</v>
      </c>
      <c r="U1347" t="str">
        <f t="shared" ref="U1347:U1410" si="130">LEFT(R1347,(FIND("/",R1347,1)-1))</f>
        <v>publishing</v>
      </c>
      <c r="V1347" t="str">
        <f t="shared" ref="V1347:V1410" si="131">MID(R1347,FIND("/",R1347)+1,256)</f>
        <v>nonfiction</v>
      </c>
    </row>
    <row r="1348" spans="1:22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5">
        <f t="shared" si="126"/>
        <v>41422.075821759259</v>
      </c>
      <c r="L1348" s="15">
        <f t="shared" si="127"/>
        <v>41452.075821759259</v>
      </c>
      <c r="M1348" s="13" t="str">
        <f t="shared" si="128"/>
        <v>May</v>
      </c>
      <c r="N1348" s="11">
        <f t="shared" si="129"/>
        <v>2013</v>
      </c>
      <c r="O1348" t="b">
        <v>0</v>
      </c>
      <c r="P1348">
        <v>149</v>
      </c>
      <c r="Q1348" t="b">
        <v>1</v>
      </c>
      <c r="R1348" t="s">
        <v>8274</v>
      </c>
      <c r="S1348" s="7">
        <f>E1348/D1348</f>
        <v>1.473265306122449</v>
      </c>
      <c r="T1348" s="8">
        <f>E1348/P1348</f>
        <v>48.449664429530202</v>
      </c>
      <c r="U1348" t="str">
        <f t="shared" si="130"/>
        <v>publishing</v>
      </c>
      <c r="V1348" t="str">
        <f t="shared" si="131"/>
        <v>nonfiction</v>
      </c>
    </row>
    <row r="1349" spans="1:22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5">
        <f t="shared" si="126"/>
        <v>42040.638020833328</v>
      </c>
      <c r="L1349" s="15">
        <f t="shared" si="127"/>
        <v>42070.638020833328</v>
      </c>
      <c r="M1349" s="13" t="str">
        <f t="shared" si="128"/>
        <v>Feb</v>
      </c>
      <c r="N1349" s="11">
        <f t="shared" si="129"/>
        <v>2015</v>
      </c>
      <c r="O1349" t="b">
        <v>0</v>
      </c>
      <c r="P1349">
        <v>31</v>
      </c>
      <c r="Q1349" t="b">
        <v>1</v>
      </c>
      <c r="R1349" t="s">
        <v>8274</v>
      </c>
      <c r="S1349" s="7">
        <f>E1349/D1349</f>
        <v>1.022</v>
      </c>
      <c r="T1349" s="8">
        <f>E1349/P1349</f>
        <v>82.41935483870968</v>
      </c>
      <c r="U1349" t="str">
        <f t="shared" si="130"/>
        <v>publishing</v>
      </c>
      <c r="V1349" t="str">
        <f t="shared" si="131"/>
        <v>nonfiction</v>
      </c>
    </row>
    <row r="1350" spans="1:22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5">
        <f t="shared" si="126"/>
        <v>41963.506168981476</v>
      </c>
      <c r="L1350" s="15">
        <f t="shared" si="127"/>
        <v>41991.506168981476</v>
      </c>
      <c r="M1350" s="13" t="str">
        <f t="shared" si="128"/>
        <v>Nov</v>
      </c>
      <c r="N1350" s="11">
        <f t="shared" si="129"/>
        <v>2014</v>
      </c>
      <c r="O1350" t="b">
        <v>0</v>
      </c>
      <c r="P1350">
        <v>26</v>
      </c>
      <c r="Q1350" t="b">
        <v>1</v>
      </c>
      <c r="R1350" t="s">
        <v>8274</v>
      </c>
      <c r="S1350" s="7">
        <f>E1350/D1350</f>
        <v>1.018723404255319</v>
      </c>
      <c r="T1350" s="8">
        <f>E1350/P1350</f>
        <v>230.19230769230768</v>
      </c>
      <c r="U1350" t="str">
        <f t="shared" si="130"/>
        <v>publishing</v>
      </c>
      <c r="V1350" t="str">
        <f t="shared" si="131"/>
        <v>nonfiction</v>
      </c>
    </row>
    <row r="1351" spans="1:22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5">
        <f t="shared" si="126"/>
        <v>42317.33258101852</v>
      </c>
      <c r="L1351" s="15">
        <f t="shared" si="127"/>
        <v>42354.290972222225</v>
      </c>
      <c r="M1351" s="13" t="str">
        <f t="shared" si="128"/>
        <v>Nov</v>
      </c>
      <c r="N1351" s="11">
        <f t="shared" si="129"/>
        <v>2015</v>
      </c>
      <c r="O1351" t="b">
        <v>0</v>
      </c>
      <c r="P1351">
        <v>172</v>
      </c>
      <c r="Q1351" t="b">
        <v>1</v>
      </c>
      <c r="R1351" t="s">
        <v>8274</v>
      </c>
      <c r="S1351" s="7">
        <f>E1351/D1351</f>
        <v>2.0419999999999998</v>
      </c>
      <c r="T1351" s="8">
        <f>E1351/P1351</f>
        <v>59.360465116279073</v>
      </c>
      <c r="U1351" t="str">
        <f t="shared" si="130"/>
        <v>publishing</v>
      </c>
      <c r="V1351" t="str">
        <f t="shared" si="131"/>
        <v>nonfiction</v>
      </c>
    </row>
    <row r="1352" spans="1:22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5">
        <f t="shared" si="126"/>
        <v>42334.013124999998</v>
      </c>
      <c r="L1352" s="15">
        <f t="shared" si="127"/>
        <v>42364.013124999998</v>
      </c>
      <c r="M1352" s="13" t="str">
        <f t="shared" si="128"/>
        <v>Nov</v>
      </c>
      <c r="N1352" s="11">
        <f t="shared" si="129"/>
        <v>2015</v>
      </c>
      <c r="O1352" t="b">
        <v>0</v>
      </c>
      <c r="P1352">
        <v>78</v>
      </c>
      <c r="Q1352" t="b">
        <v>1</v>
      </c>
      <c r="R1352" t="s">
        <v>8274</v>
      </c>
      <c r="S1352" s="7">
        <f>E1352/D1352</f>
        <v>1.0405</v>
      </c>
      <c r="T1352" s="8">
        <f>E1352/P1352</f>
        <v>66.698717948717942</v>
      </c>
      <c r="U1352" t="str">
        <f t="shared" si="130"/>
        <v>publishing</v>
      </c>
      <c r="V1352" t="str">
        <f t="shared" si="131"/>
        <v>nonfiction</v>
      </c>
    </row>
    <row r="1353" spans="1:22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5">
        <f t="shared" si="126"/>
        <v>42382.74009259259</v>
      </c>
      <c r="L1353" s="15">
        <f t="shared" si="127"/>
        <v>42412.74009259259</v>
      </c>
      <c r="M1353" s="13" t="str">
        <f t="shared" si="128"/>
        <v>Jan</v>
      </c>
      <c r="N1353" s="11">
        <f t="shared" si="129"/>
        <v>2016</v>
      </c>
      <c r="O1353" t="b">
        <v>0</v>
      </c>
      <c r="P1353">
        <v>120</v>
      </c>
      <c r="Q1353" t="b">
        <v>1</v>
      </c>
      <c r="R1353" t="s">
        <v>8274</v>
      </c>
      <c r="S1353" s="7">
        <f>E1353/D1353</f>
        <v>1.0126500000000001</v>
      </c>
      <c r="T1353" s="8">
        <f>E1353/P1353</f>
        <v>168.77500000000001</v>
      </c>
      <c r="U1353" t="str">
        <f t="shared" si="130"/>
        <v>publishing</v>
      </c>
      <c r="V1353" t="str">
        <f t="shared" si="131"/>
        <v>nonfiction</v>
      </c>
    </row>
    <row r="1354" spans="1:22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5">
        <f t="shared" si="126"/>
        <v>42200.578310185185</v>
      </c>
      <c r="L1354" s="15">
        <f t="shared" si="127"/>
        <v>42252.165972222225</v>
      </c>
      <c r="M1354" s="13" t="str">
        <f t="shared" si="128"/>
        <v>Jul</v>
      </c>
      <c r="N1354" s="11">
        <f t="shared" si="129"/>
        <v>2015</v>
      </c>
      <c r="O1354" t="b">
        <v>0</v>
      </c>
      <c r="P1354">
        <v>227</v>
      </c>
      <c r="Q1354" t="b">
        <v>1</v>
      </c>
      <c r="R1354" t="s">
        <v>8274</v>
      </c>
      <c r="S1354" s="7">
        <f>E1354/D1354</f>
        <v>1.3613999999999999</v>
      </c>
      <c r="T1354" s="8">
        <f>E1354/P1354</f>
        <v>59.973568281938327</v>
      </c>
      <c r="U1354" t="str">
        <f t="shared" si="130"/>
        <v>publishing</v>
      </c>
      <c r="V1354" t="str">
        <f t="shared" si="131"/>
        <v>nonfiction</v>
      </c>
    </row>
    <row r="1355" spans="1:22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5">
        <f t="shared" si="126"/>
        <v>41309.11791666667</v>
      </c>
      <c r="L1355" s="15">
        <f t="shared" si="127"/>
        <v>41344</v>
      </c>
      <c r="M1355" s="13" t="str">
        <f t="shared" si="128"/>
        <v>Feb</v>
      </c>
      <c r="N1355" s="11">
        <f t="shared" si="129"/>
        <v>2013</v>
      </c>
      <c r="O1355" t="b">
        <v>0</v>
      </c>
      <c r="P1355">
        <v>42</v>
      </c>
      <c r="Q1355" t="b">
        <v>1</v>
      </c>
      <c r="R1355" t="s">
        <v>8274</v>
      </c>
      <c r="S1355" s="7">
        <f>E1355/D1355</f>
        <v>1.3360000000000001</v>
      </c>
      <c r="T1355" s="8">
        <f>E1355/P1355</f>
        <v>31.80952380952381</v>
      </c>
      <c r="U1355" t="str">
        <f t="shared" si="130"/>
        <v>publishing</v>
      </c>
      <c r="V1355" t="str">
        <f t="shared" si="131"/>
        <v>nonfiction</v>
      </c>
    </row>
    <row r="1356" spans="1:22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5">
        <f t="shared" si="126"/>
        <v>42502.807627314818</v>
      </c>
      <c r="L1356" s="15">
        <f t="shared" si="127"/>
        <v>42532.807627314818</v>
      </c>
      <c r="M1356" s="13" t="str">
        <f t="shared" si="128"/>
        <v>May</v>
      </c>
      <c r="N1356" s="11">
        <f t="shared" si="129"/>
        <v>2016</v>
      </c>
      <c r="O1356" t="b">
        <v>0</v>
      </c>
      <c r="P1356">
        <v>64</v>
      </c>
      <c r="Q1356" t="b">
        <v>1</v>
      </c>
      <c r="R1356" t="s">
        <v>8274</v>
      </c>
      <c r="S1356" s="7">
        <f>E1356/D1356</f>
        <v>1.3025</v>
      </c>
      <c r="T1356" s="8">
        <f>E1356/P1356</f>
        <v>24.421875</v>
      </c>
      <c r="U1356" t="str">
        <f t="shared" si="130"/>
        <v>publishing</v>
      </c>
      <c r="V1356" t="str">
        <f t="shared" si="131"/>
        <v>nonfiction</v>
      </c>
    </row>
    <row r="1357" spans="1:22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5">
        <f t="shared" si="126"/>
        <v>41213.254687499997</v>
      </c>
      <c r="L1357" s="15">
        <f t="shared" si="127"/>
        <v>41243.416666666664</v>
      </c>
      <c r="M1357" s="13" t="str">
        <f t="shared" si="128"/>
        <v>Oct</v>
      </c>
      <c r="N1357" s="11">
        <f t="shared" si="129"/>
        <v>2012</v>
      </c>
      <c r="O1357" t="b">
        <v>0</v>
      </c>
      <c r="P1357">
        <v>121</v>
      </c>
      <c r="Q1357" t="b">
        <v>1</v>
      </c>
      <c r="R1357" t="s">
        <v>8274</v>
      </c>
      <c r="S1357" s="7">
        <f>E1357/D1357</f>
        <v>1.2267999999999999</v>
      </c>
      <c r="T1357" s="8">
        <f>E1357/P1357</f>
        <v>25.347107438016529</v>
      </c>
      <c r="U1357" t="str">
        <f t="shared" si="130"/>
        <v>publishing</v>
      </c>
      <c r="V1357" t="str">
        <f t="shared" si="131"/>
        <v>nonfiction</v>
      </c>
    </row>
    <row r="1358" spans="1:22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5">
        <f t="shared" si="126"/>
        <v>41430.038888888892</v>
      </c>
      <c r="L1358" s="15">
        <f t="shared" si="127"/>
        <v>41460.038888888892</v>
      </c>
      <c r="M1358" s="13" t="str">
        <f t="shared" si="128"/>
        <v>Jun</v>
      </c>
      <c r="N1358" s="11">
        <f t="shared" si="129"/>
        <v>2013</v>
      </c>
      <c r="O1358" t="b">
        <v>0</v>
      </c>
      <c r="P1358">
        <v>87</v>
      </c>
      <c r="Q1358" t="b">
        <v>1</v>
      </c>
      <c r="R1358" t="s">
        <v>8274</v>
      </c>
      <c r="S1358" s="7">
        <f>E1358/D1358</f>
        <v>1.8281058823529412</v>
      </c>
      <c r="T1358" s="8">
        <f>E1358/P1358</f>
        <v>71.443218390804603</v>
      </c>
      <c r="U1358" t="str">
        <f t="shared" si="130"/>
        <v>publishing</v>
      </c>
      <c r="V1358" t="str">
        <f t="shared" si="131"/>
        <v>nonfiction</v>
      </c>
    </row>
    <row r="1359" spans="1:22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5">
        <f t="shared" si="126"/>
        <v>41304.962233796294</v>
      </c>
      <c r="L1359" s="15">
        <f t="shared" si="127"/>
        <v>41334.249305555553</v>
      </c>
      <c r="M1359" s="13" t="str">
        <f t="shared" si="128"/>
        <v>Jan</v>
      </c>
      <c r="N1359" s="11">
        <f t="shared" si="129"/>
        <v>2013</v>
      </c>
      <c r="O1359" t="b">
        <v>0</v>
      </c>
      <c r="P1359">
        <v>65</v>
      </c>
      <c r="Q1359" t="b">
        <v>1</v>
      </c>
      <c r="R1359" t="s">
        <v>8274</v>
      </c>
      <c r="S1359" s="7">
        <f>E1359/D1359</f>
        <v>1.2529999999999999</v>
      </c>
      <c r="T1359" s="8">
        <f>E1359/P1359</f>
        <v>38.553846153846152</v>
      </c>
      <c r="U1359" t="str">
        <f t="shared" si="130"/>
        <v>publishing</v>
      </c>
      <c r="V1359" t="str">
        <f t="shared" si="131"/>
        <v>nonfiction</v>
      </c>
    </row>
    <row r="1360" spans="1:22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5">
        <f t="shared" si="126"/>
        <v>40689.570868055554</v>
      </c>
      <c r="L1360" s="15">
        <f t="shared" si="127"/>
        <v>40719.570868055554</v>
      </c>
      <c r="M1360" s="13" t="str">
        <f t="shared" si="128"/>
        <v>May</v>
      </c>
      <c r="N1360" s="11">
        <f t="shared" si="129"/>
        <v>2011</v>
      </c>
      <c r="O1360" t="b">
        <v>0</v>
      </c>
      <c r="P1360">
        <v>49</v>
      </c>
      <c r="Q1360" t="b">
        <v>1</v>
      </c>
      <c r="R1360" t="s">
        <v>8274</v>
      </c>
      <c r="S1360" s="7">
        <f>E1360/D1360</f>
        <v>1.1166666666666667</v>
      </c>
      <c r="T1360" s="8">
        <f>E1360/P1360</f>
        <v>68.367346938775512</v>
      </c>
      <c r="U1360" t="str">
        <f t="shared" si="130"/>
        <v>publishing</v>
      </c>
      <c r="V1360" t="str">
        <f t="shared" si="131"/>
        <v>nonfiction</v>
      </c>
    </row>
    <row r="1361" spans="1:22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5">
        <f t="shared" si="126"/>
        <v>40668.814699074072</v>
      </c>
      <c r="L1361" s="15">
        <f t="shared" si="127"/>
        <v>40730.814699074072</v>
      </c>
      <c r="M1361" s="13" t="str">
        <f t="shared" si="128"/>
        <v>May</v>
      </c>
      <c r="N1361" s="11">
        <f t="shared" si="129"/>
        <v>2011</v>
      </c>
      <c r="O1361" t="b">
        <v>0</v>
      </c>
      <c r="P1361">
        <v>19</v>
      </c>
      <c r="Q1361" t="b">
        <v>1</v>
      </c>
      <c r="R1361" t="s">
        <v>8274</v>
      </c>
      <c r="S1361" s="7">
        <f>E1361/D1361</f>
        <v>1.1575757575757575</v>
      </c>
      <c r="T1361" s="8">
        <f>E1361/P1361</f>
        <v>40.210526315789473</v>
      </c>
      <c r="U1361" t="str">
        <f t="shared" si="130"/>
        <v>publishing</v>
      </c>
      <c r="V1361" t="str">
        <f t="shared" si="131"/>
        <v>nonfiction</v>
      </c>
    </row>
    <row r="1362" spans="1:22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5">
        <f t="shared" si="126"/>
        <v>41095.900694444441</v>
      </c>
      <c r="L1362" s="15">
        <f t="shared" si="127"/>
        <v>41123.900694444441</v>
      </c>
      <c r="M1362" s="13" t="str">
        <f t="shared" si="128"/>
        <v>Jul</v>
      </c>
      <c r="N1362" s="11">
        <f t="shared" si="129"/>
        <v>2012</v>
      </c>
      <c r="O1362" t="b">
        <v>0</v>
      </c>
      <c r="P1362">
        <v>81</v>
      </c>
      <c r="Q1362" t="b">
        <v>1</v>
      </c>
      <c r="R1362" t="s">
        <v>8274</v>
      </c>
      <c r="S1362" s="7">
        <f>E1362/D1362</f>
        <v>1.732</v>
      </c>
      <c r="T1362" s="8">
        <f>E1362/P1362</f>
        <v>32.074074074074076</v>
      </c>
      <c r="U1362" t="str">
        <f t="shared" si="130"/>
        <v>publishing</v>
      </c>
      <c r="V1362" t="str">
        <f t="shared" si="131"/>
        <v>nonfiction</v>
      </c>
    </row>
    <row r="1363" spans="1:22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5">
        <f t="shared" si="126"/>
        <v>41781.717268518521</v>
      </c>
      <c r="L1363" s="15">
        <f t="shared" si="127"/>
        <v>41811.717268518521</v>
      </c>
      <c r="M1363" s="13" t="str">
        <f t="shared" si="128"/>
        <v>May</v>
      </c>
      <c r="N1363" s="11">
        <f t="shared" si="129"/>
        <v>2014</v>
      </c>
      <c r="O1363" t="b">
        <v>0</v>
      </c>
      <c r="P1363">
        <v>264</v>
      </c>
      <c r="Q1363" t="b">
        <v>1</v>
      </c>
      <c r="R1363" t="s">
        <v>8274</v>
      </c>
      <c r="S1363" s="7">
        <f>E1363/D1363</f>
        <v>1.2598333333333334</v>
      </c>
      <c r="T1363" s="8">
        <f>E1363/P1363</f>
        <v>28.632575757575758</v>
      </c>
      <c r="U1363" t="str">
        <f t="shared" si="130"/>
        <v>publishing</v>
      </c>
      <c r="V1363" t="str">
        <f t="shared" si="131"/>
        <v>nonfiction</v>
      </c>
    </row>
    <row r="1364" spans="1:22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5">
        <f t="shared" si="126"/>
        <v>41464.934386574074</v>
      </c>
      <c r="L1364" s="15">
        <f t="shared" si="127"/>
        <v>41524.934386574074</v>
      </c>
      <c r="M1364" s="13" t="str">
        <f t="shared" si="128"/>
        <v>Jul</v>
      </c>
      <c r="N1364" s="11">
        <f t="shared" si="129"/>
        <v>2013</v>
      </c>
      <c r="O1364" t="b">
        <v>0</v>
      </c>
      <c r="P1364">
        <v>25</v>
      </c>
      <c r="Q1364" t="b">
        <v>1</v>
      </c>
      <c r="R1364" t="s">
        <v>8274</v>
      </c>
      <c r="S1364" s="7">
        <f>E1364/D1364</f>
        <v>1.091</v>
      </c>
      <c r="T1364" s="8">
        <f>E1364/P1364</f>
        <v>43.64</v>
      </c>
      <c r="U1364" t="str">
        <f t="shared" si="130"/>
        <v>publishing</v>
      </c>
      <c r="V1364" t="str">
        <f t="shared" si="131"/>
        <v>nonfiction</v>
      </c>
    </row>
    <row r="1365" spans="1:22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5">
        <f t="shared" si="126"/>
        <v>42396.8440625</v>
      </c>
      <c r="L1365" s="15">
        <f t="shared" si="127"/>
        <v>42415.332638888889</v>
      </c>
      <c r="M1365" s="13" t="str">
        <f t="shared" si="128"/>
        <v>Jan</v>
      </c>
      <c r="N1365" s="11">
        <f t="shared" si="129"/>
        <v>2016</v>
      </c>
      <c r="O1365" t="b">
        <v>0</v>
      </c>
      <c r="P1365">
        <v>5</v>
      </c>
      <c r="Q1365" t="b">
        <v>1</v>
      </c>
      <c r="R1365" t="s">
        <v>8274</v>
      </c>
      <c r="S1365" s="7">
        <f>E1365/D1365</f>
        <v>1</v>
      </c>
      <c r="T1365" s="8">
        <f>E1365/P1365</f>
        <v>40</v>
      </c>
      <c r="U1365" t="str">
        <f t="shared" si="130"/>
        <v>publishing</v>
      </c>
      <c r="V1365" t="str">
        <f t="shared" si="131"/>
        <v>nonfiction</v>
      </c>
    </row>
    <row r="1366" spans="1:22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5">
        <f t="shared" si="126"/>
        <v>41951.695671296293</v>
      </c>
      <c r="L1366" s="15">
        <f t="shared" si="127"/>
        <v>42011.6956712963</v>
      </c>
      <c r="M1366" s="13" t="str">
        <f t="shared" si="128"/>
        <v>Nov</v>
      </c>
      <c r="N1366" s="11">
        <f t="shared" si="129"/>
        <v>2014</v>
      </c>
      <c r="O1366" t="b">
        <v>0</v>
      </c>
      <c r="P1366">
        <v>144</v>
      </c>
      <c r="Q1366" t="b">
        <v>1</v>
      </c>
      <c r="R1366" t="s">
        <v>8276</v>
      </c>
      <c r="S1366" s="7">
        <f>E1366/D1366</f>
        <v>1.1864285714285714</v>
      </c>
      <c r="T1366" s="8">
        <f>E1366/P1366</f>
        <v>346.04166666666669</v>
      </c>
      <c r="U1366" t="str">
        <f t="shared" si="130"/>
        <v>music</v>
      </c>
      <c r="V1366" t="str">
        <f t="shared" si="131"/>
        <v>rock</v>
      </c>
    </row>
    <row r="1367" spans="1:22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5">
        <f t="shared" si="126"/>
        <v>42049.733240740738</v>
      </c>
      <c r="L1367" s="15">
        <f t="shared" si="127"/>
        <v>42079.691574074073</v>
      </c>
      <c r="M1367" s="13" t="str">
        <f t="shared" si="128"/>
        <v>Feb</v>
      </c>
      <c r="N1367" s="11">
        <f t="shared" si="129"/>
        <v>2015</v>
      </c>
      <c r="O1367" t="b">
        <v>0</v>
      </c>
      <c r="P1367">
        <v>92</v>
      </c>
      <c r="Q1367" t="b">
        <v>1</v>
      </c>
      <c r="R1367" t="s">
        <v>8276</v>
      </c>
      <c r="S1367" s="7">
        <f>E1367/D1367</f>
        <v>1.0026666666666666</v>
      </c>
      <c r="T1367" s="8">
        <f>E1367/P1367</f>
        <v>81.739130434782609</v>
      </c>
      <c r="U1367" t="str">
        <f t="shared" si="130"/>
        <v>music</v>
      </c>
      <c r="V1367" t="str">
        <f t="shared" si="131"/>
        <v>rock</v>
      </c>
    </row>
    <row r="1368" spans="1:2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5">
        <f t="shared" si="126"/>
        <v>41924.996099537035</v>
      </c>
      <c r="L1368" s="15">
        <f t="shared" si="127"/>
        <v>41970.037766203706</v>
      </c>
      <c r="M1368" s="13" t="str">
        <f t="shared" si="128"/>
        <v>Oct</v>
      </c>
      <c r="N1368" s="11">
        <f t="shared" si="129"/>
        <v>2014</v>
      </c>
      <c r="O1368" t="b">
        <v>0</v>
      </c>
      <c r="P1368">
        <v>147</v>
      </c>
      <c r="Q1368" t="b">
        <v>1</v>
      </c>
      <c r="R1368" t="s">
        <v>8276</v>
      </c>
      <c r="S1368" s="7">
        <f>E1368/D1368</f>
        <v>1.2648920000000001</v>
      </c>
      <c r="T1368" s="8">
        <f>E1368/P1368</f>
        <v>64.535306122448986</v>
      </c>
      <c r="U1368" t="str">
        <f t="shared" si="130"/>
        <v>music</v>
      </c>
      <c r="V1368" t="str">
        <f t="shared" si="131"/>
        <v>rock</v>
      </c>
    </row>
    <row r="1369" spans="1:22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5">
        <f t="shared" si="126"/>
        <v>42292.002893518518</v>
      </c>
      <c r="L1369" s="15">
        <f t="shared" si="127"/>
        <v>42322.044560185182</v>
      </c>
      <c r="M1369" s="13" t="str">
        <f t="shared" si="128"/>
        <v>Oct</v>
      </c>
      <c r="N1369" s="11">
        <f t="shared" si="129"/>
        <v>2015</v>
      </c>
      <c r="O1369" t="b">
        <v>0</v>
      </c>
      <c r="P1369">
        <v>90</v>
      </c>
      <c r="Q1369" t="b">
        <v>1</v>
      </c>
      <c r="R1369" t="s">
        <v>8276</v>
      </c>
      <c r="S1369" s="7">
        <f>E1369/D1369</f>
        <v>1.1426000000000001</v>
      </c>
      <c r="T1369" s="8">
        <f>E1369/P1369</f>
        <v>63.477777777777774</v>
      </c>
      <c r="U1369" t="str">
        <f t="shared" si="130"/>
        <v>music</v>
      </c>
      <c r="V1369" t="str">
        <f t="shared" si="131"/>
        <v>rock</v>
      </c>
    </row>
    <row r="1370" spans="1:22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5">
        <f t="shared" si="126"/>
        <v>42146.190902777773</v>
      </c>
      <c r="L1370" s="15">
        <f t="shared" si="127"/>
        <v>42170.190902777773</v>
      </c>
      <c r="M1370" s="13" t="str">
        <f t="shared" si="128"/>
        <v>May</v>
      </c>
      <c r="N1370" s="11">
        <f t="shared" si="129"/>
        <v>2015</v>
      </c>
      <c r="O1370" t="b">
        <v>0</v>
      </c>
      <c r="P1370">
        <v>87</v>
      </c>
      <c r="Q1370" t="b">
        <v>1</v>
      </c>
      <c r="R1370" t="s">
        <v>8276</v>
      </c>
      <c r="S1370" s="7">
        <f>E1370/D1370</f>
        <v>1.107</v>
      </c>
      <c r="T1370" s="8">
        <f>E1370/P1370</f>
        <v>63.620689655172413</v>
      </c>
      <c r="U1370" t="str">
        <f t="shared" si="130"/>
        <v>music</v>
      </c>
      <c r="V1370" t="str">
        <f t="shared" si="131"/>
        <v>rock</v>
      </c>
    </row>
    <row r="1371" spans="1:22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5">
        <f t="shared" si="126"/>
        <v>41710.594282407408</v>
      </c>
      <c r="L1371" s="15">
        <f t="shared" si="127"/>
        <v>41740.594282407408</v>
      </c>
      <c r="M1371" s="13" t="str">
        <f t="shared" si="128"/>
        <v>Mar</v>
      </c>
      <c r="N1371" s="11">
        <f t="shared" si="129"/>
        <v>2014</v>
      </c>
      <c r="O1371" t="b">
        <v>0</v>
      </c>
      <c r="P1371">
        <v>406</v>
      </c>
      <c r="Q1371" t="b">
        <v>1</v>
      </c>
      <c r="R1371" t="s">
        <v>8276</v>
      </c>
      <c r="S1371" s="7">
        <f>E1371/D1371</f>
        <v>1.0534805315203954</v>
      </c>
      <c r="T1371" s="8">
        <f>E1371/P1371</f>
        <v>83.967068965517228</v>
      </c>
      <c r="U1371" t="str">
        <f t="shared" si="130"/>
        <v>music</v>
      </c>
      <c r="V1371" t="str">
        <f t="shared" si="131"/>
        <v>rock</v>
      </c>
    </row>
    <row r="1372" spans="1:22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5">
        <f t="shared" si="126"/>
        <v>41548.00335648148</v>
      </c>
      <c r="L1372" s="15">
        <f t="shared" si="127"/>
        <v>41563.00335648148</v>
      </c>
      <c r="M1372" s="13" t="str">
        <f t="shared" si="128"/>
        <v>Oct</v>
      </c>
      <c r="N1372" s="11">
        <f t="shared" si="129"/>
        <v>2013</v>
      </c>
      <c r="O1372" t="b">
        <v>0</v>
      </c>
      <c r="P1372">
        <v>20</v>
      </c>
      <c r="Q1372" t="b">
        <v>1</v>
      </c>
      <c r="R1372" t="s">
        <v>8276</v>
      </c>
      <c r="S1372" s="7">
        <f>E1372/D1372</f>
        <v>1.0366666666666666</v>
      </c>
      <c r="T1372" s="8">
        <f>E1372/P1372</f>
        <v>77.75</v>
      </c>
      <c r="U1372" t="str">
        <f t="shared" si="130"/>
        <v>music</v>
      </c>
      <c r="V1372" t="str">
        <f t="shared" si="131"/>
        <v>rock</v>
      </c>
    </row>
    <row r="1373" spans="1:22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5">
        <f t="shared" si="126"/>
        <v>42101.758587962962</v>
      </c>
      <c r="L1373" s="15">
        <f t="shared" si="127"/>
        <v>42131.758587962962</v>
      </c>
      <c r="M1373" s="13" t="str">
        <f t="shared" si="128"/>
        <v>Apr</v>
      </c>
      <c r="N1373" s="11">
        <f t="shared" si="129"/>
        <v>2015</v>
      </c>
      <c r="O1373" t="b">
        <v>0</v>
      </c>
      <c r="P1373">
        <v>70</v>
      </c>
      <c r="Q1373" t="b">
        <v>1</v>
      </c>
      <c r="R1373" t="s">
        <v>8276</v>
      </c>
      <c r="S1373" s="7">
        <f>E1373/D1373</f>
        <v>1.0708672667523933</v>
      </c>
      <c r="T1373" s="8">
        <f>E1373/P1373</f>
        <v>107.07142857142857</v>
      </c>
      <c r="U1373" t="str">
        <f t="shared" si="130"/>
        <v>music</v>
      </c>
      <c r="V1373" t="str">
        <f t="shared" si="131"/>
        <v>rock</v>
      </c>
    </row>
    <row r="1374" spans="1:22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5">
        <f t="shared" si="126"/>
        <v>41072.739953703705</v>
      </c>
      <c r="L1374" s="15">
        <f t="shared" si="127"/>
        <v>41102.739953703705</v>
      </c>
      <c r="M1374" s="13" t="str">
        <f t="shared" si="128"/>
        <v>Jun</v>
      </c>
      <c r="N1374" s="11">
        <f t="shared" si="129"/>
        <v>2012</v>
      </c>
      <c r="O1374" t="b">
        <v>0</v>
      </c>
      <c r="P1374">
        <v>16</v>
      </c>
      <c r="Q1374" t="b">
        <v>1</v>
      </c>
      <c r="R1374" t="s">
        <v>8276</v>
      </c>
      <c r="S1374" s="7">
        <f>E1374/D1374</f>
        <v>1.24</v>
      </c>
      <c r="T1374" s="8">
        <f>E1374/P1374</f>
        <v>38.75</v>
      </c>
      <c r="U1374" t="str">
        <f t="shared" si="130"/>
        <v>music</v>
      </c>
      <c r="V1374" t="str">
        <f t="shared" si="131"/>
        <v>rock</v>
      </c>
    </row>
    <row r="1375" spans="1:22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5">
        <f t="shared" si="126"/>
        <v>42704.95177083333</v>
      </c>
      <c r="L1375" s="15">
        <f t="shared" si="127"/>
        <v>42734.95177083333</v>
      </c>
      <c r="M1375" s="13" t="str">
        <f t="shared" si="128"/>
        <v>Nov</v>
      </c>
      <c r="N1375" s="11">
        <f t="shared" si="129"/>
        <v>2016</v>
      </c>
      <c r="O1375" t="b">
        <v>0</v>
      </c>
      <c r="P1375">
        <v>52</v>
      </c>
      <c r="Q1375" t="b">
        <v>1</v>
      </c>
      <c r="R1375" t="s">
        <v>8276</v>
      </c>
      <c r="S1375" s="7">
        <f>E1375/D1375</f>
        <v>1.0501</v>
      </c>
      <c r="T1375" s="8">
        <f>E1375/P1375</f>
        <v>201.94230769230768</v>
      </c>
      <c r="U1375" t="str">
        <f t="shared" si="130"/>
        <v>music</v>
      </c>
      <c r="V1375" t="str">
        <f t="shared" si="131"/>
        <v>rock</v>
      </c>
    </row>
    <row r="1376" spans="1:22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5">
        <f t="shared" si="126"/>
        <v>42424.161898148144</v>
      </c>
      <c r="L1376" s="15">
        <f t="shared" si="127"/>
        <v>42454.12023148148</v>
      </c>
      <c r="M1376" s="13" t="str">
        <f t="shared" si="128"/>
        <v>Feb</v>
      </c>
      <c r="N1376" s="11">
        <f t="shared" si="129"/>
        <v>2016</v>
      </c>
      <c r="O1376" t="b">
        <v>0</v>
      </c>
      <c r="P1376">
        <v>66</v>
      </c>
      <c r="Q1376" t="b">
        <v>1</v>
      </c>
      <c r="R1376" t="s">
        <v>8276</v>
      </c>
      <c r="S1376" s="7">
        <f>E1376/D1376</f>
        <v>1.8946666666666667</v>
      </c>
      <c r="T1376" s="8">
        <f>E1376/P1376</f>
        <v>43.060606060606062</v>
      </c>
      <c r="U1376" t="str">
        <f t="shared" si="130"/>
        <v>music</v>
      </c>
      <c r="V1376" t="str">
        <f t="shared" si="131"/>
        <v>rock</v>
      </c>
    </row>
    <row r="1377" spans="1:22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5">
        <f t="shared" si="126"/>
        <v>42720.066192129627</v>
      </c>
      <c r="L1377" s="15">
        <f t="shared" si="127"/>
        <v>42750.066192129627</v>
      </c>
      <c r="M1377" s="13" t="str">
        <f t="shared" si="128"/>
        <v>Dec</v>
      </c>
      <c r="N1377" s="11">
        <f t="shared" si="129"/>
        <v>2016</v>
      </c>
      <c r="O1377" t="b">
        <v>0</v>
      </c>
      <c r="P1377">
        <v>109</v>
      </c>
      <c r="Q1377" t="b">
        <v>1</v>
      </c>
      <c r="R1377" t="s">
        <v>8276</v>
      </c>
      <c r="S1377" s="7">
        <f>E1377/D1377</f>
        <v>1.7132499999999999</v>
      </c>
      <c r="T1377" s="8">
        <f>E1377/P1377</f>
        <v>62.871559633027523</v>
      </c>
      <c r="U1377" t="str">
        <f t="shared" si="130"/>
        <v>music</v>
      </c>
      <c r="V1377" t="str">
        <f t="shared" si="131"/>
        <v>rock</v>
      </c>
    </row>
    <row r="1378" spans="1:22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5">
        <f t="shared" si="126"/>
        <v>42677.669050925921</v>
      </c>
      <c r="L1378" s="15">
        <f t="shared" si="127"/>
        <v>42707.710717592592</v>
      </c>
      <c r="M1378" s="13" t="str">
        <f t="shared" si="128"/>
        <v>Nov</v>
      </c>
      <c r="N1378" s="11">
        <f t="shared" si="129"/>
        <v>2016</v>
      </c>
      <c r="O1378" t="b">
        <v>0</v>
      </c>
      <c r="P1378">
        <v>168</v>
      </c>
      <c r="Q1378" t="b">
        <v>1</v>
      </c>
      <c r="R1378" t="s">
        <v>8276</v>
      </c>
      <c r="S1378" s="7">
        <f>E1378/D1378</f>
        <v>2.5248648648648651</v>
      </c>
      <c r="T1378" s="8">
        <f>E1378/P1378</f>
        <v>55.607142857142854</v>
      </c>
      <c r="U1378" t="str">
        <f t="shared" si="130"/>
        <v>music</v>
      </c>
      <c r="V1378" t="str">
        <f t="shared" si="131"/>
        <v>rock</v>
      </c>
    </row>
    <row r="1379" spans="1:22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5">
        <f t="shared" si="126"/>
        <v>42747.219560185185</v>
      </c>
      <c r="L1379" s="15">
        <f t="shared" si="127"/>
        <v>42769.174305555556</v>
      </c>
      <c r="M1379" s="13" t="str">
        <f t="shared" si="128"/>
        <v>Jan</v>
      </c>
      <c r="N1379" s="11">
        <f t="shared" si="129"/>
        <v>2017</v>
      </c>
      <c r="O1379" t="b">
        <v>0</v>
      </c>
      <c r="P1379">
        <v>31</v>
      </c>
      <c r="Q1379" t="b">
        <v>1</v>
      </c>
      <c r="R1379" t="s">
        <v>8276</v>
      </c>
      <c r="S1379" s="7">
        <f>E1379/D1379</f>
        <v>1.1615384615384616</v>
      </c>
      <c r="T1379" s="8">
        <f>E1379/P1379</f>
        <v>48.70967741935484</v>
      </c>
      <c r="U1379" t="str">
        <f t="shared" si="130"/>
        <v>music</v>
      </c>
      <c r="V1379" t="str">
        <f t="shared" si="131"/>
        <v>rock</v>
      </c>
    </row>
    <row r="1380" spans="1:2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5">
        <f t="shared" si="126"/>
        <v>42568.759374999994</v>
      </c>
      <c r="L1380" s="15">
        <f t="shared" si="127"/>
        <v>42583.759374999994</v>
      </c>
      <c r="M1380" s="13" t="str">
        <f t="shared" si="128"/>
        <v>Jul</v>
      </c>
      <c r="N1380" s="11">
        <f t="shared" si="129"/>
        <v>2016</v>
      </c>
      <c r="O1380" t="b">
        <v>0</v>
      </c>
      <c r="P1380">
        <v>133</v>
      </c>
      <c r="Q1380" t="b">
        <v>1</v>
      </c>
      <c r="R1380" t="s">
        <v>8276</v>
      </c>
      <c r="S1380" s="7">
        <f>E1380/D1380</f>
        <v>2.0335000000000001</v>
      </c>
      <c r="T1380" s="8">
        <f>E1380/P1380</f>
        <v>30.578947368421051</v>
      </c>
      <c r="U1380" t="str">
        <f t="shared" si="130"/>
        <v>music</v>
      </c>
      <c r="V1380" t="str">
        <f t="shared" si="131"/>
        <v>rock</v>
      </c>
    </row>
    <row r="1381" spans="1:22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5">
        <f t="shared" si="126"/>
        <v>42130.491620370376</v>
      </c>
      <c r="L1381" s="15">
        <f t="shared" si="127"/>
        <v>42160.491620370376</v>
      </c>
      <c r="M1381" s="13" t="str">
        <f t="shared" si="128"/>
        <v>May</v>
      </c>
      <c r="N1381" s="11">
        <f t="shared" si="129"/>
        <v>2015</v>
      </c>
      <c r="O1381" t="b">
        <v>0</v>
      </c>
      <c r="P1381">
        <v>151</v>
      </c>
      <c r="Q1381" t="b">
        <v>1</v>
      </c>
      <c r="R1381" t="s">
        <v>8276</v>
      </c>
      <c r="S1381" s="7">
        <f>E1381/D1381</f>
        <v>1.1160000000000001</v>
      </c>
      <c r="T1381" s="8">
        <f>E1381/P1381</f>
        <v>73.907284768211923</v>
      </c>
      <c r="U1381" t="str">
        <f t="shared" si="130"/>
        <v>music</v>
      </c>
      <c r="V1381" t="str">
        <f t="shared" si="131"/>
        <v>rock</v>
      </c>
    </row>
    <row r="1382" spans="1:22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5">
        <f t="shared" si="126"/>
        <v>42141.762800925921</v>
      </c>
      <c r="L1382" s="15">
        <f t="shared" si="127"/>
        <v>42164.083333333328</v>
      </c>
      <c r="M1382" s="13" t="str">
        <f t="shared" si="128"/>
        <v>May</v>
      </c>
      <c r="N1382" s="11">
        <f t="shared" si="129"/>
        <v>2015</v>
      </c>
      <c r="O1382" t="b">
        <v>0</v>
      </c>
      <c r="P1382">
        <v>5</v>
      </c>
      <c r="Q1382" t="b">
        <v>1</v>
      </c>
      <c r="R1382" t="s">
        <v>8276</v>
      </c>
      <c r="S1382" s="7">
        <f>E1382/D1382</f>
        <v>4.24</v>
      </c>
      <c r="T1382" s="8">
        <f>E1382/P1382</f>
        <v>21.2</v>
      </c>
      <c r="U1382" t="str">
        <f t="shared" si="130"/>
        <v>music</v>
      </c>
      <c r="V1382" t="str">
        <f t="shared" si="131"/>
        <v>rock</v>
      </c>
    </row>
    <row r="1383" spans="1:22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5">
        <f t="shared" si="126"/>
        <v>42703.214409722219</v>
      </c>
      <c r="L1383" s="15">
        <f t="shared" si="127"/>
        <v>42733.214409722219</v>
      </c>
      <c r="M1383" s="13" t="str">
        <f t="shared" si="128"/>
        <v>Nov</v>
      </c>
      <c r="N1383" s="11">
        <f t="shared" si="129"/>
        <v>2016</v>
      </c>
      <c r="O1383" t="b">
        <v>0</v>
      </c>
      <c r="P1383">
        <v>73</v>
      </c>
      <c r="Q1383" t="b">
        <v>1</v>
      </c>
      <c r="R1383" t="s">
        <v>8276</v>
      </c>
      <c r="S1383" s="7">
        <f>E1383/D1383</f>
        <v>1.071</v>
      </c>
      <c r="T1383" s="8">
        <f>E1383/P1383</f>
        <v>73.356164383561648</v>
      </c>
      <c r="U1383" t="str">
        <f t="shared" si="130"/>
        <v>music</v>
      </c>
      <c r="V1383" t="str">
        <f t="shared" si="131"/>
        <v>rock</v>
      </c>
    </row>
    <row r="1384" spans="1:22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5">
        <f t="shared" si="126"/>
        <v>41370.800185185188</v>
      </c>
      <c r="L1384" s="15">
        <f t="shared" si="127"/>
        <v>41400.800185185188</v>
      </c>
      <c r="M1384" s="13" t="str">
        <f t="shared" si="128"/>
        <v>Apr</v>
      </c>
      <c r="N1384" s="11">
        <f t="shared" si="129"/>
        <v>2013</v>
      </c>
      <c r="O1384" t="b">
        <v>0</v>
      </c>
      <c r="P1384">
        <v>148</v>
      </c>
      <c r="Q1384" t="b">
        <v>1</v>
      </c>
      <c r="R1384" t="s">
        <v>8276</v>
      </c>
      <c r="S1384" s="7">
        <f>E1384/D1384</f>
        <v>1.043625</v>
      </c>
      <c r="T1384" s="8">
        <f>E1384/P1384</f>
        <v>56.412162162162161</v>
      </c>
      <c r="U1384" t="str">
        <f t="shared" si="130"/>
        <v>music</v>
      </c>
      <c r="V1384" t="str">
        <f t="shared" si="131"/>
        <v>rock</v>
      </c>
    </row>
    <row r="1385" spans="1:22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5">
        <f t="shared" si="126"/>
        <v>42707.074976851851</v>
      </c>
      <c r="L1385" s="15">
        <f t="shared" si="127"/>
        <v>42727.074976851851</v>
      </c>
      <c r="M1385" s="13" t="str">
        <f t="shared" si="128"/>
        <v>Dec</v>
      </c>
      <c r="N1385" s="11">
        <f t="shared" si="129"/>
        <v>2016</v>
      </c>
      <c r="O1385" t="b">
        <v>0</v>
      </c>
      <c r="P1385">
        <v>93</v>
      </c>
      <c r="Q1385" t="b">
        <v>1</v>
      </c>
      <c r="R1385" t="s">
        <v>8276</v>
      </c>
      <c r="S1385" s="7">
        <f>E1385/D1385</f>
        <v>2.124090909090909</v>
      </c>
      <c r="T1385" s="8">
        <f>E1385/P1385</f>
        <v>50.247311827956992</v>
      </c>
      <c r="U1385" t="str">
        <f t="shared" si="130"/>
        <v>music</v>
      </c>
      <c r="V1385" t="str">
        <f t="shared" si="131"/>
        <v>rock</v>
      </c>
    </row>
    <row r="1386" spans="1:22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5">
        <f t="shared" si="126"/>
        <v>42160.735208333332</v>
      </c>
      <c r="L1386" s="15">
        <f t="shared" si="127"/>
        <v>42190.735208333332</v>
      </c>
      <c r="M1386" s="13" t="str">
        <f t="shared" si="128"/>
        <v>Jun</v>
      </c>
      <c r="N1386" s="11">
        <f t="shared" si="129"/>
        <v>2015</v>
      </c>
      <c r="O1386" t="b">
        <v>0</v>
      </c>
      <c r="P1386">
        <v>63</v>
      </c>
      <c r="Q1386" t="b">
        <v>1</v>
      </c>
      <c r="R1386" t="s">
        <v>8276</v>
      </c>
      <c r="S1386" s="7">
        <f>E1386/D1386</f>
        <v>1.2408571428571429</v>
      </c>
      <c r="T1386" s="8">
        <f>E1386/P1386</f>
        <v>68.936507936507937</v>
      </c>
      <c r="U1386" t="str">
        <f t="shared" si="130"/>
        <v>music</v>
      </c>
      <c r="V1386" t="str">
        <f t="shared" si="131"/>
        <v>rock</v>
      </c>
    </row>
    <row r="1387" spans="1:22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5">
        <f t="shared" si="126"/>
        <v>42433.688900462963</v>
      </c>
      <c r="L1387" s="15">
        <f t="shared" si="127"/>
        <v>42489.507638888885</v>
      </c>
      <c r="M1387" s="13" t="str">
        <f t="shared" si="128"/>
        <v>Mar</v>
      </c>
      <c r="N1387" s="11">
        <f t="shared" si="129"/>
        <v>2016</v>
      </c>
      <c r="O1387" t="b">
        <v>0</v>
      </c>
      <c r="P1387">
        <v>134</v>
      </c>
      <c r="Q1387" t="b">
        <v>1</v>
      </c>
      <c r="R1387" t="s">
        <v>8276</v>
      </c>
      <c r="S1387" s="7">
        <f>E1387/D1387</f>
        <v>1.10406125</v>
      </c>
      <c r="T1387" s="8">
        <f>E1387/P1387</f>
        <v>65.914104477611943</v>
      </c>
      <c r="U1387" t="str">
        <f t="shared" si="130"/>
        <v>music</v>
      </c>
      <c r="V1387" t="str">
        <f t="shared" si="131"/>
        <v>rock</v>
      </c>
    </row>
    <row r="1388" spans="1:22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5">
        <f t="shared" si="126"/>
        <v>42184.646863425922</v>
      </c>
      <c r="L1388" s="15">
        <f t="shared" si="127"/>
        <v>42214.646863425922</v>
      </c>
      <c r="M1388" s="13" t="str">
        <f t="shared" si="128"/>
        <v>Jun</v>
      </c>
      <c r="N1388" s="11">
        <f t="shared" si="129"/>
        <v>2015</v>
      </c>
      <c r="O1388" t="b">
        <v>0</v>
      </c>
      <c r="P1388">
        <v>14</v>
      </c>
      <c r="Q1388" t="b">
        <v>1</v>
      </c>
      <c r="R1388" t="s">
        <v>8276</v>
      </c>
      <c r="S1388" s="7">
        <f>E1388/D1388</f>
        <v>2.1875</v>
      </c>
      <c r="T1388" s="8">
        <f>E1388/P1388</f>
        <v>62.5</v>
      </c>
      <c r="U1388" t="str">
        <f t="shared" si="130"/>
        <v>music</v>
      </c>
      <c r="V1388" t="str">
        <f t="shared" si="131"/>
        <v>rock</v>
      </c>
    </row>
    <row r="1389" spans="1:22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5">
        <f t="shared" si="126"/>
        <v>42126.92123842593</v>
      </c>
      <c r="L1389" s="15">
        <f t="shared" si="127"/>
        <v>42158.1875</v>
      </c>
      <c r="M1389" s="13" t="str">
        <f t="shared" si="128"/>
        <v>May</v>
      </c>
      <c r="N1389" s="11">
        <f t="shared" si="129"/>
        <v>2015</v>
      </c>
      <c r="O1389" t="b">
        <v>0</v>
      </c>
      <c r="P1389">
        <v>78</v>
      </c>
      <c r="Q1389" t="b">
        <v>1</v>
      </c>
      <c r="R1389" t="s">
        <v>8276</v>
      </c>
      <c r="S1389" s="7">
        <f>E1389/D1389</f>
        <v>1.36625</v>
      </c>
      <c r="T1389" s="8">
        <f>E1389/P1389</f>
        <v>70.064102564102569</v>
      </c>
      <c r="U1389" t="str">
        <f t="shared" si="130"/>
        <v>music</v>
      </c>
      <c r="V1389" t="str">
        <f t="shared" si="131"/>
        <v>rock</v>
      </c>
    </row>
    <row r="1390" spans="1:22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5">
        <f t="shared" si="126"/>
        <v>42634.614780092597</v>
      </c>
      <c r="L1390" s="15">
        <f t="shared" si="127"/>
        <v>42660.676388888889</v>
      </c>
      <c r="M1390" s="13" t="str">
        <f t="shared" si="128"/>
        <v>Sep</v>
      </c>
      <c r="N1390" s="11">
        <f t="shared" si="129"/>
        <v>2016</v>
      </c>
      <c r="O1390" t="b">
        <v>0</v>
      </c>
      <c r="P1390">
        <v>112</v>
      </c>
      <c r="Q1390" t="b">
        <v>1</v>
      </c>
      <c r="R1390" t="s">
        <v>8276</v>
      </c>
      <c r="S1390" s="7">
        <f>E1390/D1390</f>
        <v>1.348074</v>
      </c>
      <c r="T1390" s="8">
        <f>E1390/P1390</f>
        <v>60.181874999999998</v>
      </c>
      <c r="U1390" t="str">
        <f t="shared" si="130"/>
        <v>music</v>
      </c>
      <c r="V1390" t="str">
        <f t="shared" si="131"/>
        <v>rock</v>
      </c>
    </row>
    <row r="1391" spans="1:22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5">
        <f t="shared" si="126"/>
        <v>42565.480983796297</v>
      </c>
      <c r="L1391" s="15">
        <f t="shared" si="127"/>
        <v>42595.480983796297</v>
      </c>
      <c r="M1391" s="13" t="str">
        <f t="shared" si="128"/>
        <v>Jul</v>
      </c>
      <c r="N1391" s="11">
        <f t="shared" si="129"/>
        <v>2016</v>
      </c>
      <c r="O1391" t="b">
        <v>0</v>
      </c>
      <c r="P1391">
        <v>34</v>
      </c>
      <c r="Q1391" t="b">
        <v>1</v>
      </c>
      <c r="R1391" t="s">
        <v>8276</v>
      </c>
      <c r="S1391" s="7">
        <f>E1391/D1391</f>
        <v>1.454</v>
      </c>
      <c r="T1391" s="8">
        <f>E1391/P1391</f>
        <v>21.382352941176471</v>
      </c>
      <c r="U1391" t="str">
        <f t="shared" si="130"/>
        <v>music</v>
      </c>
      <c r="V1391" t="str">
        <f t="shared" si="131"/>
        <v>rock</v>
      </c>
    </row>
    <row r="1392" spans="1:22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5">
        <f t="shared" si="126"/>
        <v>42087.803310185183</v>
      </c>
      <c r="L1392" s="15">
        <f t="shared" si="127"/>
        <v>42121.716666666667</v>
      </c>
      <c r="M1392" s="13" t="str">
        <f t="shared" si="128"/>
        <v>Mar</v>
      </c>
      <c r="N1392" s="11">
        <f t="shared" si="129"/>
        <v>2015</v>
      </c>
      <c r="O1392" t="b">
        <v>0</v>
      </c>
      <c r="P1392">
        <v>19</v>
      </c>
      <c r="Q1392" t="b">
        <v>1</v>
      </c>
      <c r="R1392" t="s">
        <v>8276</v>
      </c>
      <c r="S1392" s="7">
        <f>E1392/D1392</f>
        <v>1.0910714285714285</v>
      </c>
      <c r="T1392" s="8">
        <f>E1392/P1392</f>
        <v>160.78947368421052</v>
      </c>
      <c r="U1392" t="str">
        <f t="shared" si="130"/>
        <v>music</v>
      </c>
      <c r="V1392" t="str">
        <f t="shared" si="131"/>
        <v>rock</v>
      </c>
    </row>
    <row r="1393" spans="1:22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5">
        <f t="shared" si="126"/>
        <v>42193.650671296295</v>
      </c>
      <c r="L1393" s="15">
        <f t="shared" si="127"/>
        <v>42238.207638888889</v>
      </c>
      <c r="M1393" s="13" t="str">
        <f t="shared" si="128"/>
        <v>Jul</v>
      </c>
      <c r="N1393" s="11">
        <f t="shared" si="129"/>
        <v>2015</v>
      </c>
      <c r="O1393" t="b">
        <v>0</v>
      </c>
      <c r="P1393">
        <v>13</v>
      </c>
      <c r="Q1393" t="b">
        <v>1</v>
      </c>
      <c r="R1393" t="s">
        <v>8276</v>
      </c>
      <c r="S1393" s="7">
        <f>E1393/D1393</f>
        <v>1.1020000000000001</v>
      </c>
      <c r="T1393" s="8">
        <f>E1393/P1393</f>
        <v>42.384615384615387</v>
      </c>
      <c r="U1393" t="str">
        <f t="shared" si="130"/>
        <v>music</v>
      </c>
      <c r="V1393" t="str">
        <f t="shared" si="131"/>
        <v>rock</v>
      </c>
    </row>
    <row r="1394" spans="1:22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5">
        <f t="shared" si="126"/>
        <v>42401.154930555553</v>
      </c>
      <c r="L1394" s="15">
        <f t="shared" si="127"/>
        <v>42432.154930555553</v>
      </c>
      <c r="M1394" s="13" t="str">
        <f t="shared" si="128"/>
        <v>Feb</v>
      </c>
      <c r="N1394" s="11">
        <f t="shared" si="129"/>
        <v>2016</v>
      </c>
      <c r="O1394" t="b">
        <v>0</v>
      </c>
      <c r="P1394">
        <v>104</v>
      </c>
      <c r="Q1394" t="b">
        <v>1</v>
      </c>
      <c r="R1394" t="s">
        <v>8276</v>
      </c>
      <c r="S1394" s="7">
        <f>E1394/D1394</f>
        <v>1.1364000000000001</v>
      </c>
      <c r="T1394" s="8">
        <f>E1394/P1394</f>
        <v>27.317307692307693</v>
      </c>
      <c r="U1394" t="str">
        <f t="shared" si="130"/>
        <v>music</v>
      </c>
      <c r="V1394" t="str">
        <f t="shared" si="131"/>
        <v>rock</v>
      </c>
    </row>
    <row r="1395" spans="1:2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5">
        <f t="shared" si="126"/>
        <v>42553.681979166664</v>
      </c>
      <c r="L1395" s="15">
        <f t="shared" si="127"/>
        <v>42583.681979166664</v>
      </c>
      <c r="M1395" s="13" t="str">
        <f t="shared" si="128"/>
        <v>Jul</v>
      </c>
      <c r="N1395" s="11">
        <f t="shared" si="129"/>
        <v>2016</v>
      </c>
      <c r="O1395" t="b">
        <v>0</v>
      </c>
      <c r="P1395">
        <v>52</v>
      </c>
      <c r="Q1395" t="b">
        <v>1</v>
      </c>
      <c r="R1395" t="s">
        <v>8276</v>
      </c>
      <c r="S1395" s="7">
        <f>E1395/D1395</f>
        <v>1.0235000000000001</v>
      </c>
      <c r="T1395" s="8">
        <f>E1395/P1395</f>
        <v>196.82692307692307</v>
      </c>
      <c r="U1395" t="str">
        <f t="shared" si="130"/>
        <v>music</v>
      </c>
      <c r="V1395" t="str">
        <f t="shared" si="131"/>
        <v>rock</v>
      </c>
    </row>
    <row r="1396" spans="1:22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5">
        <f t="shared" si="126"/>
        <v>42752.144976851851</v>
      </c>
      <c r="L1396" s="15">
        <f t="shared" si="127"/>
        <v>42795.125</v>
      </c>
      <c r="M1396" s="13" t="str">
        <f t="shared" si="128"/>
        <v>Jan</v>
      </c>
      <c r="N1396" s="11">
        <f t="shared" si="129"/>
        <v>2017</v>
      </c>
      <c r="O1396" t="b">
        <v>0</v>
      </c>
      <c r="P1396">
        <v>17</v>
      </c>
      <c r="Q1396" t="b">
        <v>1</v>
      </c>
      <c r="R1396" t="s">
        <v>8276</v>
      </c>
      <c r="S1396" s="7">
        <f>E1396/D1396</f>
        <v>1.2213333333333334</v>
      </c>
      <c r="T1396" s="8">
        <f>E1396/P1396</f>
        <v>53.882352941176471</v>
      </c>
      <c r="U1396" t="str">
        <f t="shared" si="130"/>
        <v>music</v>
      </c>
      <c r="V1396" t="str">
        <f t="shared" si="131"/>
        <v>rock</v>
      </c>
    </row>
    <row r="1397" spans="1:2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5">
        <f t="shared" si="126"/>
        <v>42719.90834490741</v>
      </c>
      <c r="L1397" s="15">
        <f t="shared" si="127"/>
        <v>42749.90834490741</v>
      </c>
      <c r="M1397" s="13" t="str">
        <f t="shared" si="128"/>
        <v>Dec</v>
      </c>
      <c r="N1397" s="11">
        <f t="shared" si="129"/>
        <v>2016</v>
      </c>
      <c r="O1397" t="b">
        <v>0</v>
      </c>
      <c r="P1397">
        <v>82</v>
      </c>
      <c r="Q1397" t="b">
        <v>1</v>
      </c>
      <c r="R1397" t="s">
        <v>8276</v>
      </c>
      <c r="S1397" s="7">
        <f>E1397/D1397</f>
        <v>1.1188571428571428</v>
      </c>
      <c r="T1397" s="8">
        <f>E1397/P1397</f>
        <v>47.756097560975611</v>
      </c>
      <c r="U1397" t="str">
        <f t="shared" si="130"/>
        <v>music</v>
      </c>
      <c r="V1397" t="str">
        <f t="shared" si="131"/>
        <v>rock</v>
      </c>
    </row>
    <row r="1398" spans="1:22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5">
        <f t="shared" si="126"/>
        <v>42018.99863425926</v>
      </c>
      <c r="L1398" s="15">
        <f t="shared" si="127"/>
        <v>42048.99863425926</v>
      </c>
      <c r="M1398" s="13" t="str">
        <f t="shared" si="128"/>
        <v>Jan</v>
      </c>
      <c r="N1398" s="11">
        <f t="shared" si="129"/>
        <v>2015</v>
      </c>
      <c r="O1398" t="b">
        <v>0</v>
      </c>
      <c r="P1398">
        <v>73</v>
      </c>
      <c r="Q1398" t="b">
        <v>1</v>
      </c>
      <c r="R1398" t="s">
        <v>8276</v>
      </c>
      <c r="S1398" s="7">
        <f>E1398/D1398</f>
        <v>1.073</v>
      </c>
      <c r="T1398" s="8">
        <f>E1398/P1398</f>
        <v>88.191780821917803</v>
      </c>
      <c r="U1398" t="str">
        <f t="shared" si="130"/>
        <v>music</v>
      </c>
      <c r="V1398" t="str">
        <f t="shared" si="131"/>
        <v>rock</v>
      </c>
    </row>
    <row r="1399" spans="1:22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5">
        <f t="shared" si="126"/>
        <v>42640.917939814812</v>
      </c>
      <c r="L1399" s="15">
        <f t="shared" si="127"/>
        <v>42670.888194444444</v>
      </c>
      <c r="M1399" s="13" t="str">
        <f t="shared" si="128"/>
        <v>Sep</v>
      </c>
      <c r="N1399" s="11">
        <f t="shared" si="129"/>
        <v>2016</v>
      </c>
      <c r="O1399" t="b">
        <v>0</v>
      </c>
      <c r="P1399">
        <v>158</v>
      </c>
      <c r="Q1399" t="b">
        <v>1</v>
      </c>
      <c r="R1399" t="s">
        <v>8276</v>
      </c>
      <c r="S1399" s="7">
        <f>E1399/D1399</f>
        <v>1.1385000000000001</v>
      </c>
      <c r="T1399" s="8">
        <f>E1399/P1399</f>
        <v>72.056962025316452</v>
      </c>
      <c r="U1399" t="str">
        <f t="shared" si="130"/>
        <v>music</v>
      </c>
      <c r="V1399" t="str">
        <f t="shared" si="131"/>
        <v>rock</v>
      </c>
    </row>
    <row r="1400" spans="1:22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5">
        <f t="shared" si="126"/>
        <v>42526.874236111107</v>
      </c>
      <c r="L1400" s="15">
        <f t="shared" si="127"/>
        <v>42556.874236111107</v>
      </c>
      <c r="M1400" s="13" t="str">
        <f t="shared" si="128"/>
        <v>Jun</v>
      </c>
      <c r="N1400" s="11">
        <f t="shared" si="129"/>
        <v>2016</v>
      </c>
      <c r="O1400" t="b">
        <v>0</v>
      </c>
      <c r="P1400">
        <v>65</v>
      </c>
      <c r="Q1400" t="b">
        <v>1</v>
      </c>
      <c r="R1400" t="s">
        <v>8276</v>
      </c>
      <c r="S1400" s="7">
        <f>E1400/D1400</f>
        <v>1.0968181818181819</v>
      </c>
      <c r="T1400" s="8">
        <f>E1400/P1400</f>
        <v>74.246153846153845</v>
      </c>
      <c r="U1400" t="str">
        <f t="shared" si="130"/>
        <v>music</v>
      </c>
      <c r="V1400" t="str">
        <f t="shared" si="131"/>
        <v>rock</v>
      </c>
    </row>
    <row r="1401" spans="1:22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5">
        <f t="shared" si="126"/>
        <v>41889.004317129627</v>
      </c>
      <c r="L1401" s="15">
        <f t="shared" si="127"/>
        <v>41919.004317129627</v>
      </c>
      <c r="M1401" s="13" t="str">
        <f t="shared" si="128"/>
        <v>Sep</v>
      </c>
      <c r="N1401" s="11">
        <f t="shared" si="129"/>
        <v>2014</v>
      </c>
      <c r="O1401" t="b">
        <v>0</v>
      </c>
      <c r="P1401">
        <v>184</v>
      </c>
      <c r="Q1401" t="b">
        <v>1</v>
      </c>
      <c r="R1401" t="s">
        <v>8276</v>
      </c>
      <c r="S1401" s="7">
        <f>E1401/D1401</f>
        <v>1.2614444444444444</v>
      </c>
      <c r="T1401" s="8">
        <f>E1401/P1401</f>
        <v>61.701086956521742</v>
      </c>
      <c r="U1401" t="str">
        <f t="shared" si="130"/>
        <v>music</v>
      </c>
      <c r="V1401" t="str">
        <f t="shared" si="131"/>
        <v>rock</v>
      </c>
    </row>
    <row r="1402" spans="1:22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5">
        <f t="shared" si="126"/>
        <v>42498.341122685189</v>
      </c>
      <c r="L1402" s="15">
        <f t="shared" si="127"/>
        <v>42533.229166666672</v>
      </c>
      <c r="M1402" s="13" t="str">
        <f t="shared" si="128"/>
        <v>May</v>
      </c>
      <c r="N1402" s="11">
        <f t="shared" si="129"/>
        <v>2016</v>
      </c>
      <c r="O1402" t="b">
        <v>0</v>
      </c>
      <c r="P1402">
        <v>34</v>
      </c>
      <c r="Q1402" t="b">
        <v>1</v>
      </c>
      <c r="R1402" t="s">
        <v>8276</v>
      </c>
      <c r="S1402" s="7">
        <f>E1402/D1402</f>
        <v>1.6742857142857144</v>
      </c>
      <c r="T1402" s="8">
        <f>E1402/P1402</f>
        <v>17.235294117647058</v>
      </c>
      <c r="U1402" t="str">
        <f t="shared" si="130"/>
        <v>music</v>
      </c>
      <c r="V1402" t="str">
        <f t="shared" si="131"/>
        <v>rock</v>
      </c>
    </row>
    <row r="1403" spans="1:22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5">
        <f t="shared" si="126"/>
        <v>41399.99622685185</v>
      </c>
      <c r="L1403" s="15">
        <f t="shared" si="127"/>
        <v>41420.99622685185</v>
      </c>
      <c r="M1403" s="13" t="str">
        <f t="shared" si="128"/>
        <v>May</v>
      </c>
      <c r="N1403" s="11">
        <f t="shared" si="129"/>
        <v>2013</v>
      </c>
      <c r="O1403" t="b">
        <v>0</v>
      </c>
      <c r="P1403">
        <v>240</v>
      </c>
      <c r="Q1403" t="b">
        <v>1</v>
      </c>
      <c r="R1403" t="s">
        <v>8276</v>
      </c>
      <c r="S1403" s="7">
        <f>E1403/D1403</f>
        <v>4.9652000000000003</v>
      </c>
      <c r="T1403" s="8">
        <f>E1403/P1403</f>
        <v>51.720833333333331</v>
      </c>
      <c r="U1403" t="str">
        <f t="shared" si="130"/>
        <v>music</v>
      </c>
      <c r="V1403" t="str">
        <f t="shared" si="131"/>
        <v>rock</v>
      </c>
    </row>
    <row r="1404" spans="1:22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5">
        <f t="shared" si="126"/>
        <v>42065.053368055553</v>
      </c>
      <c r="L1404" s="15">
        <f t="shared" si="127"/>
        <v>42125.011701388896</v>
      </c>
      <c r="M1404" s="13" t="str">
        <f t="shared" si="128"/>
        <v>Mar</v>
      </c>
      <c r="N1404" s="11">
        <f t="shared" si="129"/>
        <v>2015</v>
      </c>
      <c r="O1404" t="b">
        <v>0</v>
      </c>
      <c r="P1404">
        <v>113</v>
      </c>
      <c r="Q1404" t="b">
        <v>1</v>
      </c>
      <c r="R1404" t="s">
        <v>8276</v>
      </c>
      <c r="S1404" s="7">
        <f>E1404/D1404</f>
        <v>1.0915999999999999</v>
      </c>
      <c r="T1404" s="8">
        <f>E1404/P1404</f>
        <v>24.150442477876105</v>
      </c>
      <c r="U1404" t="str">
        <f t="shared" si="130"/>
        <v>music</v>
      </c>
      <c r="V1404" t="str">
        <f t="shared" si="131"/>
        <v>rock</v>
      </c>
    </row>
    <row r="1405" spans="1:22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5">
        <f t="shared" si="126"/>
        <v>41451.062905092593</v>
      </c>
      <c r="L1405" s="15">
        <f t="shared" si="127"/>
        <v>41481.062905092593</v>
      </c>
      <c r="M1405" s="13" t="str">
        <f t="shared" si="128"/>
        <v>Jun</v>
      </c>
      <c r="N1405" s="11">
        <f t="shared" si="129"/>
        <v>2013</v>
      </c>
      <c r="O1405" t="b">
        <v>0</v>
      </c>
      <c r="P1405">
        <v>66</v>
      </c>
      <c r="Q1405" t="b">
        <v>1</v>
      </c>
      <c r="R1405" t="s">
        <v>8276</v>
      </c>
      <c r="S1405" s="7">
        <f>E1405/D1405</f>
        <v>1.0257499999999999</v>
      </c>
      <c r="T1405" s="8">
        <f>E1405/P1405</f>
        <v>62.166666666666664</v>
      </c>
      <c r="U1405" t="str">
        <f t="shared" si="130"/>
        <v>music</v>
      </c>
      <c r="V1405" t="str">
        <f t="shared" si="131"/>
        <v>rock</v>
      </c>
    </row>
    <row r="1406" spans="1:22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5">
        <f t="shared" si="126"/>
        <v>42032.510243055556</v>
      </c>
      <c r="L1406" s="15">
        <f t="shared" si="127"/>
        <v>42057.510243055556</v>
      </c>
      <c r="M1406" s="13" t="str">
        <f t="shared" si="128"/>
        <v>Jan</v>
      </c>
      <c r="N1406" s="11">
        <f t="shared" si="129"/>
        <v>2015</v>
      </c>
      <c r="O1406" t="b">
        <v>1</v>
      </c>
      <c r="P1406">
        <v>5</v>
      </c>
      <c r="Q1406" t="b">
        <v>0</v>
      </c>
      <c r="R1406" t="s">
        <v>8287</v>
      </c>
      <c r="S1406" s="7">
        <f>E1406/D1406</f>
        <v>1.6620689655172414E-2</v>
      </c>
      <c r="T1406" s="8">
        <f>E1406/P1406</f>
        <v>48.2</v>
      </c>
      <c r="U1406" t="str">
        <f t="shared" si="130"/>
        <v>publishing</v>
      </c>
      <c r="V1406" t="str">
        <f t="shared" si="131"/>
        <v>translations</v>
      </c>
    </row>
    <row r="1407" spans="1:22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5">
        <f t="shared" si="126"/>
        <v>41941.680567129632</v>
      </c>
      <c r="L1407" s="15">
        <f t="shared" si="127"/>
        <v>41971.722233796296</v>
      </c>
      <c r="M1407" s="13" t="str">
        <f t="shared" si="128"/>
        <v>Oct</v>
      </c>
      <c r="N1407" s="11">
        <f t="shared" si="129"/>
        <v>2014</v>
      </c>
      <c r="O1407" t="b">
        <v>1</v>
      </c>
      <c r="P1407">
        <v>17</v>
      </c>
      <c r="Q1407" t="b">
        <v>0</v>
      </c>
      <c r="R1407" t="s">
        <v>8287</v>
      </c>
      <c r="S1407" s="7">
        <f>E1407/D1407</f>
        <v>4.1999999999999997E-3</v>
      </c>
      <c r="T1407" s="8">
        <f>E1407/P1407</f>
        <v>6.1764705882352944</v>
      </c>
      <c r="U1407" t="str">
        <f t="shared" si="130"/>
        <v>publishing</v>
      </c>
      <c r="V1407" t="str">
        <f t="shared" si="131"/>
        <v>translations</v>
      </c>
    </row>
    <row r="1408" spans="1:2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5">
        <f t="shared" si="126"/>
        <v>42297.432951388888</v>
      </c>
      <c r="L1408" s="15">
        <f t="shared" si="127"/>
        <v>42350.416666666672</v>
      </c>
      <c r="M1408" s="13" t="str">
        <f t="shared" si="128"/>
        <v>Oct</v>
      </c>
      <c r="N1408" s="11">
        <f t="shared" si="129"/>
        <v>2015</v>
      </c>
      <c r="O1408" t="b">
        <v>0</v>
      </c>
      <c r="P1408">
        <v>3</v>
      </c>
      <c r="Q1408" t="b">
        <v>0</v>
      </c>
      <c r="R1408" t="s">
        <v>8287</v>
      </c>
      <c r="S1408" s="7">
        <f>E1408/D1408</f>
        <v>1.25E-3</v>
      </c>
      <c r="T1408" s="8">
        <f>E1408/P1408</f>
        <v>5</v>
      </c>
      <c r="U1408" t="str">
        <f t="shared" si="130"/>
        <v>publishing</v>
      </c>
      <c r="V1408" t="str">
        <f t="shared" si="131"/>
        <v>translations</v>
      </c>
    </row>
    <row r="1409" spans="1:22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5">
        <f t="shared" si="126"/>
        <v>41838.536782407406</v>
      </c>
      <c r="L1409" s="15">
        <f t="shared" si="127"/>
        <v>41863.536782407406</v>
      </c>
      <c r="M1409" s="13" t="str">
        <f t="shared" si="128"/>
        <v>Jul</v>
      </c>
      <c r="N1409" s="11">
        <f t="shared" si="129"/>
        <v>2014</v>
      </c>
      <c r="O1409" t="b">
        <v>0</v>
      </c>
      <c r="P1409">
        <v>2</v>
      </c>
      <c r="Q1409" t="b">
        <v>0</v>
      </c>
      <c r="R1409" t="s">
        <v>8287</v>
      </c>
      <c r="S1409" s="7">
        <f>E1409/D1409</f>
        <v>5.0000000000000001E-3</v>
      </c>
      <c r="T1409" s="8">
        <f>E1409/P1409</f>
        <v>7.5</v>
      </c>
      <c r="U1409" t="str">
        <f t="shared" si="130"/>
        <v>publishing</v>
      </c>
      <c r="V1409" t="str">
        <f t="shared" si="131"/>
        <v>translations</v>
      </c>
    </row>
    <row r="1410" spans="1:22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5">
        <f t="shared" si="126"/>
        <v>42291.872175925921</v>
      </c>
      <c r="L1410" s="15">
        <f t="shared" si="127"/>
        <v>42321.913842592592</v>
      </c>
      <c r="M1410" s="13" t="str">
        <f t="shared" si="128"/>
        <v>Oct</v>
      </c>
      <c r="N1410" s="11">
        <f t="shared" si="129"/>
        <v>2015</v>
      </c>
      <c r="O1410" t="b">
        <v>0</v>
      </c>
      <c r="P1410">
        <v>6</v>
      </c>
      <c r="Q1410" t="b">
        <v>0</v>
      </c>
      <c r="R1410" t="s">
        <v>8287</v>
      </c>
      <c r="S1410" s="7">
        <f>E1410/D1410</f>
        <v>7.1999999999999995E-2</v>
      </c>
      <c r="T1410" s="8">
        <f>E1410/P1410</f>
        <v>12</v>
      </c>
      <c r="U1410" t="str">
        <f t="shared" si="130"/>
        <v>publishing</v>
      </c>
      <c r="V1410" t="str">
        <f t="shared" si="131"/>
        <v>translations</v>
      </c>
    </row>
    <row r="1411" spans="1:22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5">
        <f t="shared" ref="K1411:K1474" si="132">(((J1411/60)/60)/24+DATE(1970,1,1))</f>
        <v>41945.133506944447</v>
      </c>
      <c r="L1411" s="15">
        <f t="shared" ref="L1411:L1474" si="133">(((I1411/60)/60)/24+DATE(1970,1,1))</f>
        <v>42005.175173611111</v>
      </c>
      <c r="M1411" s="13" t="str">
        <f t="shared" ref="M1411:M1474" si="134">TEXT(K1411,"mmm")</f>
        <v>Nov</v>
      </c>
      <c r="N1411" s="11">
        <f t="shared" ref="N1411:N1474" si="135">YEAR(K1411)</f>
        <v>2014</v>
      </c>
      <c r="O1411" t="b">
        <v>0</v>
      </c>
      <c r="P1411">
        <v>0</v>
      </c>
      <c r="Q1411" t="b">
        <v>0</v>
      </c>
      <c r="R1411" t="s">
        <v>8287</v>
      </c>
      <c r="S1411" s="7">
        <f>E1411/D1411</f>
        <v>0</v>
      </c>
      <c r="T1411" s="8" t="e">
        <f>E1411/P1411</f>
        <v>#DIV/0!</v>
      </c>
      <c r="U1411" t="str">
        <f t="shared" ref="U1411:U1474" si="136">LEFT(R1411,(FIND("/",R1411,1)-1))</f>
        <v>publishing</v>
      </c>
      <c r="V1411" t="str">
        <f t="shared" ref="V1411:V1474" si="137">MID(R1411,FIND("/",R1411)+1,256)</f>
        <v>translations</v>
      </c>
    </row>
    <row r="1412" spans="1:22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5">
        <f t="shared" si="132"/>
        <v>42479.318518518514</v>
      </c>
      <c r="L1412" s="15">
        <f t="shared" si="133"/>
        <v>42524.318518518514</v>
      </c>
      <c r="M1412" s="13" t="str">
        <f t="shared" si="134"/>
        <v>Apr</v>
      </c>
      <c r="N1412" s="11">
        <f t="shared" si="135"/>
        <v>2016</v>
      </c>
      <c r="O1412" t="b">
        <v>0</v>
      </c>
      <c r="P1412">
        <v>1</v>
      </c>
      <c r="Q1412" t="b">
        <v>0</v>
      </c>
      <c r="R1412" t="s">
        <v>8287</v>
      </c>
      <c r="S1412" s="7">
        <f>E1412/D1412</f>
        <v>1.6666666666666666E-4</v>
      </c>
      <c r="T1412" s="8">
        <f>E1412/P1412</f>
        <v>1</v>
      </c>
      <c r="U1412" t="str">
        <f t="shared" si="136"/>
        <v>publishing</v>
      </c>
      <c r="V1412" t="str">
        <f t="shared" si="137"/>
        <v>translations</v>
      </c>
    </row>
    <row r="1413" spans="1:22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5">
        <f t="shared" si="132"/>
        <v>42013.059027777781</v>
      </c>
      <c r="L1413" s="15">
        <f t="shared" si="133"/>
        <v>42041.059027777781</v>
      </c>
      <c r="M1413" s="13" t="str">
        <f t="shared" si="134"/>
        <v>Jan</v>
      </c>
      <c r="N1413" s="11">
        <f t="shared" si="135"/>
        <v>2015</v>
      </c>
      <c r="O1413" t="b">
        <v>0</v>
      </c>
      <c r="P1413">
        <v>3</v>
      </c>
      <c r="Q1413" t="b">
        <v>0</v>
      </c>
      <c r="R1413" t="s">
        <v>8287</v>
      </c>
      <c r="S1413" s="7">
        <f>E1413/D1413</f>
        <v>2.3333333333333335E-3</v>
      </c>
      <c r="T1413" s="8">
        <f>E1413/P1413</f>
        <v>2.3333333333333335</v>
      </c>
      <c r="U1413" t="str">
        <f t="shared" si="136"/>
        <v>publishing</v>
      </c>
      <c r="V1413" t="str">
        <f t="shared" si="137"/>
        <v>translations</v>
      </c>
    </row>
    <row r="1414" spans="1:22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5">
        <f t="shared" si="132"/>
        <v>41947.063645833332</v>
      </c>
      <c r="L1414" s="15">
        <f t="shared" si="133"/>
        <v>41977.063645833332</v>
      </c>
      <c r="M1414" s="13" t="str">
        <f t="shared" si="134"/>
        <v>Nov</v>
      </c>
      <c r="N1414" s="11">
        <f t="shared" si="135"/>
        <v>2014</v>
      </c>
      <c r="O1414" t="b">
        <v>0</v>
      </c>
      <c r="P1414">
        <v>13</v>
      </c>
      <c r="Q1414" t="b">
        <v>0</v>
      </c>
      <c r="R1414" t="s">
        <v>8287</v>
      </c>
      <c r="S1414" s="7">
        <f>E1414/D1414</f>
        <v>4.5714285714285714E-2</v>
      </c>
      <c r="T1414" s="8">
        <f>E1414/P1414</f>
        <v>24.615384615384617</v>
      </c>
      <c r="U1414" t="str">
        <f t="shared" si="136"/>
        <v>publishing</v>
      </c>
      <c r="V1414" t="str">
        <f t="shared" si="137"/>
        <v>translations</v>
      </c>
    </row>
    <row r="1415" spans="1:22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5">
        <f t="shared" si="132"/>
        <v>42360.437152777777</v>
      </c>
      <c r="L1415" s="15">
        <f t="shared" si="133"/>
        <v>42420.437152777777</v>
      </c>
      <c r="M1415" s="13" t="str">
        <f t="shared" si="134"/>
        <v>Dec</v>
      </c>
      <c r="N1415" s="11">
        <f t="shared" si="135"/>
        <v>2015</v>
      </c>
      <c r="O1415" t="b">
        <v>0</v>
      </c>
      <c r="P1415">
        <v>1</v>
      </c>
      <c r="Q1415" t="b">
        <v>0</v>
      </c>
      <c r="R1415" t="s">
        <v>8287</v>
      </c>
      <c r="S1415" s="7">
        <f>E1415/D1415</f>
        <v>0.05</v>
      </c>
      <c r="T1415" s="8">
        <f>E1415/P1415</f>
        <v>100</v>
      </c>
      <c r="U1415" t="str">
        <f t="shared" si="136"/>
        <v>publishing</v>
      </c>
      <c r="V1415" t="str">
        <f t="shared" si="137"/>
        <v>translations</v>
      </c>
    </row>
    <row r="1416" spans="1:22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5">
        <f t="shared" si="132"/>
        <v>42708.25309027778</v>
      </c>
      <c r="L1416" s="15">
        <f t="shared" si="133"/>
        <v>42738.25309027778</v>
      </c>
      <c r="M1416" s="13" t="str">
        <f t="shared" si="134"/>
        <v>Dec</v>
      </c>
      <c r="N1416" s="11">
        <f t="shared" si="135"/>
        <v>2016</v>
      </c>
      <c r="O1416" t="b">
        <v>0</v>
      </c>
      <c r="P1416">
        <v>1</v>
      </c>
      <c r="Q1416" t="b">
        <v>0</v>
      </c>
      <c r="R1416" t="s">
        <v>8287</v>
      </c>
      <c r="S1416" s="7">
        <f>E1416/D1416</f>
        <v>2E-3</v>
      </c>
      <c r="T1416" s="8">
        <f>E1416/P1416</f>
        <v>1</v>
      </c>
      <c r="U1416" t="str">
        <f t="shared" si="136"/>
        <v>publishing</v>
      </c>
      <c r="V1416" t="str">
        <f t="shared" si="137"/>
        <v>translations</v>
      </c>
    </row>
    <row r="1417" spans="1:22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5">
        <f t="shared" si="132"/>
        <v>42192.675821759258</v>
      </c>
      <c r="L1417" s="15">
        <f t="shared" si="133"/>
        <v>42232.675821759258</v>
      </c>
      <c r="M1417" s="13" t="str">
        <f t="shared" si="134"/>
        <v>Jul</v>
      </c>
      <c r="N1417" s="11">
        <f t="shared" si="135"/>
        <v>2015</v>
      </c>
      <c r="O1417" t="b">
        <v>0</v>
      </c>
      <c r="P1417">
        <v>9</v>
      </c>
      <c r="Q1417" t="b">
        <v>0</v>
      </c>
      <c r="R1417" t="s">
        <v>8287</v>
      </c>
      <c r="S1417" s="7">
        <f>E1417/D1417</f>
        <v>0.18181818181818182</v>
      </c>
      <c r="T1417" s="8">
        <f>E1417/P1417</f>
        <v>88.888888888888886</v>
      </c>
      <c r="U1417" t="str">
        <f t="shared" si="136"/>
        <v>publishing</v>
      </c>
      <c r="V1417" t="str">
        <f t="shared" si="137"/>
        <v>translations</v>
      </c>
    </row>
    <row r="1418" spans="1:22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5">
        <f t="shared" si="132"/>
        <v>42299.926145833335</v>
      </c>
      <c r="L1418" s="15">
        <f t="shared" si="133"/>
        <v>42329.967812499999</v>
      </c>
      <c r="M1418" s="13" t="str">
        <f t="shared" si="134"/>
        <v>Oct</v>
      </c>
      <c r="N1418" s="11">
        <f t="shared" si="135"/>
        <v>2015</v>
      </c>
      <c r="O1418" t="b">
        <v>0</v>
      </c>
      <c r="P1418">
        <v>0</v>
      </c>
      <c r="Q1418" t="b">
        <v>0</v>
      </c>
      <c r="R1418" t="s">
        <v>8287</v>
      </c>
      <c r="S1418" s="7">
        <f>E1418/D1418</f>
        <v>0</v>
      </c>
      <c r="T1418" s="8" t="e">
        <f>E1418/P1418</f>
        <v>#DIV/0!</v>
      </c>
      <c r="U1418" t="str">
        <f t="shared" si="136"/>
        <v>publishing</v>
      </c>
      <c r="V1418" t="str">
        <f t="shared" si="137"/>
        <v>translations</v>
      </c>
    </row>
    <row r="1419" spans="1:22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5">
        <f t="shared" si="132"/>
        <v>42232.15016203704</v>
      </c>
      <c r="L1419" s="15">
        <f t="shared" si="133"/>
        <v>42262.465972222228</v>
      </c>
      <c r="M1419" s="13" t="str">
        <f t="shared" si="134"/>
        <v>Aug</v>
      </c>
      <c r="N1419" s="11">
        <f t="shared" si="135"/>
        <v>2015</v>
      </c>
      <c r="O1419" t="b">
        <v>0</v>
      </c>
      <c r="P1419">
        <v>2</v>
      </c>
      <c r="Q1419" t="b">
        <v>0</v>
      </c>
      <c r="R1419" t="s">
        <v>8287</v>
      </c>
      <c r="S1419" s="7">
        <f>E1419/D1419</f>
        <v>1.2222222222222223E-2</v>
      </c>
      <c r="T1419" s="8">
        <f>E1419/P1419</f>
        <v>27.5</v>
      </c>
      <c r="U1419" t="str">
        <f t="shared" si="136"/>
        <v>publishing</v>
      </c>
      <c r="V1419" t="str">
        <f t="shared" si="137"/>
        <v>translations</v>
      </c>
    </row>
    <row r="1420" spans="1:22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5">
        <f t="shared" si="132"/>
        <v>42395.456412037034</v>
      </c>
      <c r="L1420" s="15">
        <f t="shared" si="133"/>
        <v>42425.456412037034</v>
      </c>
      <c r="M1420" s="13" t="str">
        <f t="shared" si="134"/>
        <v>Jan</v>
      </c>
      <c r="N1420" s="11">
        <f t="shared" si="135"/>
        <v>2016</v>
      </c>
      <c r="O1420" t="b">
        <v>0</v>
      </c>
      <c r="P1420">
        <v>1</v>
      </c>
      <c r="Q1420" t="b">
        <v>0</v>
      </c>
      <c r="R1420" t="s">
        <v>8287</v>
      </c>
      <c r="S1420" s="7">
        <f>E1420/D1420</f>
        <v>2E-3</v>
      </c>
      <c r="T1420" s="8">
        <f>E1420/P1420</f>
        <v>6</v>
      </c>
      <c r="U1420" t="str">
        <f t="shared" si="136"/>
        <v>publishing</v>
      </c>
      <c r="V1420" t="str">
        <f t="shared" si="137"/>
        <v>translations</v>
      </c>
    </row>
    <row r="1421" spans="1:22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5">
        <f t="shared" si="132"/>
        <v>42622.456238425926</v>
      </c>
      <c r="L1421" s="15">
        <f t="shared" si="133"/>
        <v>42652.456238425926</v>
      </c>
      <c r="M1421" s="13" t="str">
        <f t="shared" si="134"/>
        <v>Sep</v>
      </c>
      <c r="N1421" s="11">
        <f t="shared" si="135"/>
        <v>2016</v>
      </c>
      <c r="O1421" t="b">
        <v>0</v>
      </c>
      <c r="P1421">
        <v>10</v>
      </c>
      <c r="Q1421" t="b">
        <v>0</v>
      </c>
      <c r="R1421" t="s">
        <v>8287</v>
      </c>
      <c r="S1421" s="7">
        <f>E1421/D1421</f>
        <v>7.0634920634920634E-2</v>
      </c>
      <c r="T1421" s="8">
        <f>E1421/P1421</f>
        <v>44.5</v>
      </c>
      <c r="U1421" t="str">
        <f t="shared" si="136"/>
        <v>publishing</v>
      </c>
      <c r="V1421" t="str">
        <f t="shared" si="137"/>
        <v>translations</v>
      </c>
    </row>
    <row r="1422" spans="1:22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5">
        <f t="shared" si="132"/>
        <v>42524.667662037042</v>
      </c>
      <c r="L1422" s="15">
        <f t="shared" si="133"/>
        <v>42549.667662037042</v>
      </c>
      <c r="M1422" s="13" t="str">
        <f t="shared" si="134"/>
        <v>Jun</v>
      </c>
      <c r="N1422" s="11">
        <f t="shared" si="135"/>
        <v>2016</v>
      </c>
      <c r="O1422" t="b">
        <v>0</v>
      </c>
      <c r="P1422">
        <v>3</v>
      </c>
      <c r="Q1422" t="b">
        <v>0</v>
      </c>
      <c r="R1422" t="s">
        <v>8287</v>
      </c>
      <c r="S1422" s="7">
        <f>E1422/D1422</f>
        <v>2.7272727272727271E-2</v>
      </c>
      <c r="T1422" s="8">
        <f>E1422/P1422</f>
        <v>1</v>
      </c>
      <c r="U1422" t="str">
        <f t="shared" si="136"/>
        <v>publishing</v>
      </c>
      <c r="V1422" t="str">
        <f t="shared" si="137"/>
        <v>translations</v>
      </c>
    </row>
    <row r="1423" spans="1:22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5">
        <f t="shared" si="132"/>
        <v>42013.915613425925</v>
      </c>
      <c r="L1423" s="15">
        <f t="shared" si="133"/>
        <v>42043.915613425925</v>
      </c>
      <c r="M1423" s="13" t="str">
        <f t="shared" si="134"/>
        <v>Jan</v>
      </c>
      <c r="N1423" s="11">
        <f t="shared" si="135"/>
        <v>2015</v>
      </c>
      <c r="O1423" t="b">
        <v>0</v>
      </c>
      <c r="P1423">
        <v>2</v>
      </c>
      <c r="Q1423" t="b">
        <v>0</v>
      </c>
      <c r="R1423" t="s">
        <v>8287</v>
      </c>
      <c r="S1423" s="7">
        <f>E1423/D1423</f>
        <v>1E-3</v>
      </c>
      <c r="T1423" s="8">
        <f>E1423/P1423</f>
        <v>100</v>
      </c>
      <c r="U1423" t="str">
        <f t="shared" si="136"/>
        <v>publishing</v>
      </c>
      <c r="V1423" t="str">
        <f t="shared" si="137"/>
        <v>translations</v>
      </c>
    </row>
    <row r="1424" spans="1:22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5">
        <f t="shared" si="132"/>
        <v>42604.239629629628</v>
      </c>
      <c r="L1424" s="15">
        <f t="shared" si="133"/>
        <v>42634.239629629628</v>
      </c>
      <c r="M1424" s="13" t="str">
        <f t="shared" si="134"/>
        <v>Aug</v>
      </c>
      <c r="N1424" s="11">
        <f t="shared" si="135"/>
        <v>2016</v>
      </c>
      <c r="O1424" t="b">
        <v>0</v>
      </c>
      <c r="P1424">
        <v>2</v>
      </c>
      <c r="Q1424" t="b">
        <v>0</v>
      </c>
      <c r="R1424" t="s">
        <v>8287</v>
      </c>
      <c r="S1424" s="7">
        <f>E1424/D1424</f>
        <v>1.0399999999999999E-3</v>
      </c>
      <c r="T1424" s="8">
        <f>E1424/P1424</f>
        <v>13</v>
      </c>
      <c r="U1424" t="str">
        <f t="shared" si="136"/>
        <v>publishing</v>
      </c>
      <c r="V1424" t="str">
        <f t="shared" si="137"/>
        <v>translations</v>
      </c>
    </row>
    <row r="1425" spans="1:22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5">
        <f t="shared" si="132"/>
        <v>42340.360312500001</v>
      </c>
      <c r="L1425" s="15">
        <f t="shared" si="133"/>
        <v>42370.360312500001</v>
      </c>
      <c r="M1425" s="13" t="str">
        <f t="shared" si="134"/>
        <v>Dec</v>
      </c>
      <c r="N1425" s="11">
        <f t="shared" si="135"/>
        <v>2015</v>
      </c>
      <c r="O1425" t="b">
        <v>0</v>
      </c>
      <c r="P1425">
        <v>1</v>
      </c>
      <c r="Q1425" t="b">
        <v>0</v>
      </c>
      <c r="R1425" t="s">
        <v>8287</v>
      </c>
      <c r="S1425" s="7">
        <f>E1425/D1425</f>
        <v>3.3333333333333335E-3</v>
      </c>
      <c r="T1425" s="8">
        <f>E1425/P1425</f>
        <v>100</v>
      </c>
      <c r="U1425" t="str">
        <f t="shared" si="136"/>
        <v>publishing</v>
      </c>
      <c r="V1425" t="str">
        <f t="shared" si="137"/>
        <v>translations</v>
      </c>
    </row>
    <row r="1426" spans="1:22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5">
        <f t="shared" si="132"/>
        <v>42676.717615740738</v>
      </c>
      <c r="L1426" s="15">
        <f t="shared" si="133"/>
        <v>42689.759282407409</v>
      </c>
      <c r="M1426" s="13" t="str">
        <f t="shared" si="134"/>
        <v>Nov</v>
      </c>
      <c r="N1426" s="11">
        <f t="shared" si="135"/>
        <v>2016</v>
      </c>
      <c r="O1426" t="b">
        <v>0</v>
      </c>
      <c r="P1426">
        <v>14</v>
      </c>
      <c r="Q1426" t="b">
        <v>0</v>
      </c>
      <c r="R1426" t="s">
        <v>8287</v>
      </c>
      <c r="S1426" s="7">
        <f>E1426/D1426</f>
        <v>0.2036</v>
      </c>
      <c r="T1426" s="8">
        <f>E1426/P1426</f>
        <v>109.07142857142857</v>
      </c>
      <c r="U1426" t="str">
        <f t="shared" si="136"/>
        <v>publishing</v>
      </c>
      <c r="V1426" t="str">
        <f t="shared" si="137"/>
        <v>translations</v>
      </c>
    </row>
    <row r="1427" spans="1:22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5">
        <f t="shared" si="132"/>
        <v>42093.131469907406</v>
      </c>
      <c r="L1427" s="15">
        <f t="shared" si="133"/>
        <v>42123.131469907406</v>
      </c>
      <c r="M1427" s="13" t="str">
        <f t="shared" si="134"/>
        <v>Mar</v>
      </c>
      <c r="N1427" s="11">
        <f t="shared" si="135"/>
        <v>2015</v>
      </c>
      <c r="O1427" t="b">
        <v>0</v>
      </c>
      <c r="P1427">
        <v>0</v>
      </c>
      <c r="Q1427" t="b">
        <v>0</v>
      </c>
      <c r="R1427" t="s">
        <v>8287</v>
      </c>
      <c r="S1427" s="7">
        <f>E1427/D1427</f>
        <v>0</v>
      </c>
      <c r="T1427" s="8" t="e">
        <f>E1427/P1427</f>
        <v>#DIV/0!</v>
      </c>
      <c r="U1427" t="str">
        <f t="shared" si="136"/>
        <v>publishing</v>
      </c>
      <c r="V1427" t="str">
        <f t="shared" si="137"/>
        <v>translations</v>
      </c>
    </row>
    <row r="1428" spans="1:22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5">
        <f t="shared" si="132"/>
        <v>42180.390277777777</v>
      </c>
      <c r="L1428" s="15">
        <f t="shared" si="133"/>
        <v>42240.390277777777</v>
      </c>
      <c r="M1428" s="13" t="str">
        <f t="shared" si="134"/>
        <v>Jun</v>
      </c>
      <c r="N1428" s="11">
        <f t="shared" si="135"/>
        <v>2015</v>
      </c>
      <c r="O1428" t="b">
        <v>0</v>
      </c>
      <c r="P1428">
        <v>0</v>
      </c>
      <c r="Q1428" t="b">
        <v>0</v>
      </c>
      <c r="R1428" t="s">
        <v>8287</v>
      </c>
      <c r="S1428" s="7">
        <f>E1428/D1428</f>
        <v>0</v>
      </c>
      <c r="T1428" s="8" t="e">
        <f>E1428/P1428</f>
        <v>#DIV/0!</v>
      </c>
      <c r="U1428" t="str">
        <f t="shared" si="136"/>
        <v>publishing</v>
      </c>
      <c r="V1428" t="str">
        <f t="shared" si="137"/>
        <v>translations</v>
      </c>
    </row>
    <row r="1429" spans="1:22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5">
        <f t="shared" si="132"/>
        <v>42601.851678240739</v>
      </c>
      <c r="L1429" s="15">
        <f t="shared" si="133"/>
        <v>42631.851678240739</v>
      </c>
      <c r="M1429" s="13" t="str">
        <f t="shared" si="134"/>
        <v>Aug</v>
      </c>
      <c r="N1429" s="11">
        <f t="shared" si="135"/>
        <v>2016</v>
      </c>
      <c r="O1429" t="b">
        <v>0</v>
      </c>
      <c r="P1429">
        <v>4</v>
      </c>
      <c r="Q1429" t="b">
        <v>0</v>
      </c>
      <c r="R1429" t="s">
        <v>8287</v>
      </c>
      <c r="S1429" s="7">
        <f>E1429/D1429</f>
        <v>8.3799999999999999E-2</v>
      </c>
      <c r="T1429" s="8">
        <f>E1429/P1429</f>
        <v>104.75</v>
      </c>
      <c r="U1429" t="str">
        <f t="shared" si="136"/>
        <v>publishing</v>
      </c>
      <c r="V1429" t="str">
        <f t="shared" si="137"/>
        <v>translations</v>
      </c>
    </row>
    <row r="1430" spans="1:22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5">
        <f t="shared" si="132"/>
        <v>42432.379826388889</v>
      </c>
      <c r="L1430" s="15">
        <f t="shared" si="133"/>
        <v>42462.338159722218</v>
      </c>
      <c r="M1430" s="13" t="str">
        <f t="shared" si="134"/>
        <v>Mar</v>
      </c>
      <c r="N1430" s="11">
        <f t="shared" si="135"/>
        <v>2016</v>
      </c>
      <c r="O1430" t="b">
        <v>0</v>
      </c>
      <c r="P1430">
        <v>3</v>
      </c>
      <c r="Q1430" t="b">
        <v>0</v>
      </c>
      <c r="R1430" t="s">
        <v>8287</v>
      </c>
      <c r="S1430" s="7">
        <f>E1430/D1430</f>
        <v>4.4999999999999998E-2</v>
      </c>
      <c r="T1430" s="8">
        <f>E1430/P1430</f>
        <v>15</v>
      </c>
      <c r="U1430" t="str">
        <f t="shared" si="136"/>
        <v>publishing</v>
      </c>
      <c r="V1430" t="str">
        <f t="shared" si="137"/>
        <v>translations</v>
      </c>
    </row>
    <row r="1431" spans="1:22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5">
        <f t="shared" si="132"/>
        <v>42074.060671296291</v>
      </c>
      <c r="L1431" s="15">
        <f t="shared" si="133"/>
        <v>42104.060671296291</v>
      </c>
      <c r="M1431" s="13" t="str">
        <f t="shared" si="134"/>
        <v>Mar</v>
      </c>
      <c r="N1431" s="11">
        <f t="shared" si="135"/>
        <v>2015</v>
      </c>
      <c r="O1431" t="b">
        <v>0</v>
      </c>
      <c r="P1431">
        <v>0</v>
      </c>
      <c r="Q1431" t="b">
        <v>0</v>
      </c>
      <c r="R1431" t="s">
        <v>8287</v>
      </c>
      <c r="S1431" s="7">
        <f>E1431/D1431</f>
        <v>0</v>
      </c>
      <c r="T1431" s="8" t="e">
        <f>E1431/P1431</f>
        <v>#DIV/0!</v>
      </c>
      <c r="U1431" t="str">
        <f t="shared" si="136"/>
        <v>publishing</v>
      </c>
      <c r="V1431" t="str">
        <f t="shared" si="137"/>
        <v>translations</v>
      </c>
    </row>
    <row r="1432" spans="1:22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5">
        <f t="shared" si="132"/>
        <v>41961.813518518517</v>
      </c>
      <c r="L1432" s="15">
        <f t="shared" si="133"/>
        <v>41992.813518518517</v>
      </c>
      <c r="M1432" s="13" t="str">
        <f t="shared" si="134"/>
        <v>Nov</v>
      </c>
      <c r="N1432" s="11">
        <f t="shared" si="135"/>
        <v>2014</v>
      </c>
      <c r="O1432" t="b">
        <v>0</v>
      </c>
      <c r="P1432">
        <v>5</v>
      </c>
      <c r="Q1432" t="b">
        <v>0</v>
      </c>
      <c r="R1432" t="s">
        <v>8287</v>
      </c>
      <c r="S1432" s="7">
        <f>E1432/D1432</f>
        <v>8.0600000000000005E-2</v>
      </c>
      <c r="T1432" s="8">
        <f>E1432/P1432</f>
        <v>80.599999999999994</v>
      </c>
      <c r="U1432" t="str">
        <f t="shared" si="136"/>
        <v>publishing</v>
      </c>
      <c r="V1432" t="str">
        <f t="shared" si="137"/>
        <v>translations</v>
      </c>
    </row>
    <row r="1433" spans="1:22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5">
        <f t="shared" si="132"/>
        <v>42304.210833333331</v>
      </c>
      <c r="L1433" s="15">
        <f t="shared" si="133"/>
        <v>42334.252500000002</v>
      </c>
      <c r="M1433" s="13" t="str">
        <f t="shared" si="134"/>
        <v>Oct</v>
      </c>
      <c r="N1433" s="11">
        <f t="shared" si="135"/>
        <v>2015</v>
      </c>
      <c r="O1433" t="b">
        <v>0</v>
      </c>
      <c r="P1433">
        <v>47</v>
      </c>
      <c r="Q1433" t="b">
        <v>0</v>
      </c>
      <c r="R1433" t="s">
        <v>8287</v>
      </c>
      <c r="S1433" s="7">
        <f>E1433/D1433</f>
        <v>0.31947058823529412</v>
      </c>
      <c r="T1433" s="8">
        <f>E1433/P1433</f>
        <v>115.55319148936171</v>
      </c>
      <c r="U1433" t="str">
        <f t="shared" si="136"/>
        <v>publishing</v>
      </c>
      <c r="V1433" t="str">
        <f t="shared" si="137"/>
        <v>translations</v>
      </c>
    </row>
    <row r="1434" spans="1:22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5">
        <f t="shared" si="132"/>
        <v>42175.780416666668</v>
      </c>
      <c r="L1434" s="15">
        <f t="shared" si="133"/>
        <v>42205.780416666668</v>
      </c>
      <c r="M1434" s="13" t="str">
        <f t="shared" si="134"/>
        <v>Jun</v>
      </c>
      <c r="N1434" s="11">
        <f t="shared" si="135"/>
        <v>2015</v>
      </c>
      <c r="O1434" t="b">
        <v>0</v>
      </c>
      <c r="P1434">
        <v>0</v>
      </c>
      <c r="Q1434" t="b">
        <v>0</v>
      </c>
      <c r="R1434" t="s">
        <v>8287</v>
      </c>
      <c r="S1434" s="7">
        <f>E1434/D1434</f>
        <v>0</v>
      </c>
      <c r="T1434" s="8" t="e">
        <f>E1434/P1434</f>
        <v>#DIV/0!</v>
      </c>
      <c r="U1434" t="str">
        <f t="shared" si="136"/>
        <v>publishing</v>
      </c>
      <c r="V1434" t="str">
        <f t="shared" si="137"/>
        <v>translations</v>
      </c>
    </row>
    <row r="1435" spans="1:22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5">
        <f t="shared" si="132"/>
        <v>42673.625868055555</v>
      </c>
      <c r="L1435" s="15">
        <f t="shared" si="133"/>
        <v>42714.458333333328</v>
      </c>
      <c r="M1435" s="13" t="str">
        <f t="shared" si="134"/>
        <v>Oct</v>
      </c>
      <c r="N1435" s="11">
        <f t="shared" si="135"/>
        <v>2016</v>
      </c>
      <c r="O1435" t="b">
        <v>0</v>
      </c>
      <c r="P1435">
        <v>10</v>
      </c>
      <c r="Q1435" t="b">
        <v>0</v>
      </c>
      <c r="R1435" t="s">
        <v>8287</v>
      </c>
      <c r="S1435" s="7">
        <f>E1435/D1435</f>
        <v>6.7083333333333328E-2</v>
      </c>
      <c r="T1435" s="8">
        <f>E1435/P1435</f>
        <v>80.5</v>
      </c>
      <c r="U1435" t="str">
        <f t="shared" si="136"/>
        <v>publishing</v>
      </c>
      <c r="V1435" t="str">
        <f t="shared" si="137"/>
        <v>translations</v>
      </c>
    </row>
    <row r="1436" spans="1:22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5">
        <f t="shared" si="132"/>
        <v>42142.767106481479</v>
      </c>
      <c r="L1436" s="15">
        <f t="shared" si="133"/>
        <v>42163.625</v>
      </c>
      <c r="M1436" s="13" t="str">
        <f t="shared" si="134"/>
        <v>May</v>
      </c>
      <c r="N1436" s="11">
        <f t="shared" si="135"/>
        <v>2015</v>
      </c>
      <c r="O1436" t="b">
        <v>0</v>
      </c>
      <c r="P1436">
        <v>11</v>
      </c>
      <c r="Q1436" t="b">
        <v>0</v>
      </c>
      <c r="R1436" t="s">
        <v>8287</v>
      </c>
      <c r="S1436" s="7">
        <f>E1436/D1436</f>
        <v>9.987804878048781E-2</v>
      </c>
      <c r="T1436" s="8">
        <f>E1436/P1436</f>
        <v>744.5454545454545</v>
      </c>
      <c r="U1436" t="str">
        <f t="shared" si="136"/>
        <v>publishing</v>
      </c>
      <c r="V1436" t="str">
        <f t="shared" si="137"/>
        <v>translations</v>
      </c>
    </row>
    <row r="1437" spans="1:22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5">
        <f t="shared" si="132"/>
        <v>42258.780324074076</v>
      </c>
      <c r="L1437" s="15">
        <f t="shared" si="133"/>
        <v>42288.780324074076</v>
      </c>
      <c r="M1437" s="13" t="str">
        <f t="shared" si="134"/>
        <v>Sep</v>
      </c>
      <c r="N1437" s="11">
        <f t="shared" si="135"/>
        <v>2015</v>
      </c>
      <c r="O1437" t="b">
        <v>0</v>
      </c>
      <c r="P1437">
        <v>2</v>
      </c>
      <c r="Q1437" t="b">
        <v>0</v>
      </c>
      <c r="R1437" t="s">
        <v>8287</v>
      </c>
      <c r="S1437" s="7">
        <f>E1437/D1437</f>
        <v>1E-3</v>
      </c>
      <c r="T1437" s="8">
        <f>E1437/P1437</f>
        <v>7.5</v>
      </c>
      <c r="U1437" t="str">
        <f t="shared" si="136"/>
        <v>publishing</v>
      </c>
      <c r="V1437" t="str">
        <f t="shared" si="137"/>
        <v>translations</v>
      </c>
    </row>
    <row r="1438" spans="1:22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5">
        <f t="shared" si="132"/>
        <v>42391.35019675926</v>
      </c>
      <c r="L1438" s="15">
        <f t="shared" si="133"/>
        <v>42421.35019675926</v>
      </c>
      <c r="M1438" s="13" t="str">
        <f t="shared" si="134"/>
        <v>Jan</v>
      </c>
      <c r="N1438" s="11">
        <f t="shared" si="135"/>
        <v>2016</v>
      </c>
      <c r="O1438" t="b">
        <v>0</v>
      </c>
      <c r="P1438">
        <v>2</v>
      </c>
      <c r="Q1438" t="b">
        <v>0</v>
      </c>
      <c r="R1438" t="s">
        <v>8287</v>
      </c>
      <c r="S1438" s="7">
        <f>E1438/D1438</f>
        <v>7.7000000000000002E-3</v>
      </c>
      <c r="T1438" s="8">
        <f>E1438/P1438</f>
        <v>38.5</v>
      </c>
      <c r="U1438" t="str">
        <f t="shared" si="136"/>
        <v>publishing</v>
      </c>
      <c r="V1438" t="str">
        <f t="shared" si="137"/>
        <v>translations</v>
      </c>
    </row>
    <row r="1439" spans="1:22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5">
        <f t="shared" si="132"/>
        <v>41796.531701388885</v>
      </c>
      <c r="L1439" s="15">
        <f t="shared" si="133"/>
        <v>41833.207638888889</v>
      </c>
      <c r="M1439" s="13" t="str">
        <f t="shared" si="134"/>
        <v>Jun</v>
      </c>
      <c r="N1439" s="11">
        <f t="shared" si="135"/>
        <v>2014</v>
      </c>
      <c r="O1439" t="b">
        <v>0</v>
      </c>
      <c r="P1439">
        <v>22</v>
      </c>
      <c r="Q1439" t="b">
        <v>0</v>
      </c>
      <c r="R1439" t="s">
        <v>8287</v>
      </c>
      <c r="S1439" s="7">
        <f>E1439/D1439</f>
        <v>0.26900000000000002</v>
      </c>
      <c r="T1439" s="8">
        <f>E1439/P1439</f>
        <v>36.68181818181818</v>
      </c>
      <c r="U1439" t="str">
        <f t="shared" si="136"/>
        <v>publishing</v>
      </c>
      <c r="V1439" t="str">
        <f t="shared" si="137"/>
        <v>translations</v>
      </c>
    </row>
    <row r="1440" spans="1:22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5">
        <f t="shared" si="132"/>
        <v>42457.871516203704</v>
      </c>
      <c r="L1440" s="15">
        <f t="shared" si="133"/>
        <v>42487.579861111109</v>
      </c>
      <c r="M1440" s="13" t="str">
        <f t="shared" si="134"/>
        <v>Mar</v>
      </c>
      <c r="N1440" s="11">
        <f t="shared" si="135"/>
        <v>2016</v>
      </c>
      <c r="O1440" t="b">
        <v>0</v>
      </c>
      <c r="P1440">
        <v>8</v>
      </c>
      <c r="Q1440" t="b">
        <v>0</v>
      </c>
      <c r="R1440" t="s">
        <v>8287</v>
      </c>
      <c r="S1440" s="7">
        <f>E1440/D1440</f>
        <v>0.03</v>
      </c>
      <c r="T1440" s="8">
        <f>E1440/P1440</f>
        <v>75</v>
      </c>
      <c r="U1440" t="str">
        <f t="shared" si="136"/>
        <v>publishing</v>
      </c>
      <c r="V1440" t="str">
        <f t="shared" si="137"/>
        <v>translations</v>
      </c>
    </row>
    <row r="1441" spans="1:22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5">
        <f t="shared" si="132"/>
        <v>42040.829872685179</v>
      </c>
      <c r="L1441" s="15">
        <f t="shared" si="133"/>
        <v>42070.829872685179</v>
      </c>
      <c r="M1441" s="13" t="str">
        <f t="shared" si="134"/>
        <v>Feb</v>
      </c>
      <c r="N1441" s="11">
        <f t="shared" si="135"/>
        <v>2015</v>
      </c>
      <c r="O1441" t="b">
        <v>0</v>
      </c>
      <c r="P1441">
        <v>6</v>
      </c>
      <c r="Q1441" t="b">
        <v>0</v>
      </c>
      <c r="R1441" t="s">
        <v>8287</v>
      </c>
      <c r="S1441" s="7">
        <f>E1441/D1441</f>
        <v>6.6055045871559637E-2</v>
      </c>
      <c r="T1441" s="8">
        <f>E1441/P1441</f>
        <v>30</v>
      </c>
      <c r="U1441" t="str">
        <f t="shared" si="136"/>
        <v>publishing</v>
      </c>
      <c r="V1441" t="str">
        <f t="shared" si="137"/>
        <v>translations</v>
      </c>
    </row>
    <row r="1442" spans="1:22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5">
        <f t="shared" si="132"/>
        <v>42486.748414351852</v>
      </c>
      <c r="L1442" s="15">
        <f t="shared" si="133"/>
        <v>42516.748414351852</v>
      </c>
      <c r="M1442" s="13" t="str">
        <f t="shared" si="134"/>
        <v>Apr</v>
      </c>
      <c r="N1442" s="11">
        <f t="shared" si="135"/>
        <v>2016</v>
      </c>
      <c r="O1442" t="b">
        <v>0</v>
      </c>
      <c r="P1442">
        <v>1</v>
      </c>
      <c r="Q1442" t="b">
        <v>0</v>
      </c>
      <c r="R1442" t="s">
        <v>8287</v>
      </c>
      <c r="S1442" s="7">
        <f>E1442/D1442</f>
        <v>7.6923076923076926E-5</v>
      </c>
      <c r="T1442" s="8">
        <f>E1442/P1442</f>
        <v>1</v>
      </c>
      <c r="U1442" t="str">
        <f t="shared" si="136"/>
        <v>publishing</v>
      </c>
      <c r="V1442" t="str">
        <f t="shared" si="137"/>
        <v>translations</v>
      </c>
    </row>
    <row r="1443" spans="1:22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5">
        <f t="shared" si="132"/>
        <v>42198.765844907408</v>
      </c>
      <c r="L1443" s="15">
        <f t="shared" si="133"/>
        <v>42258.765844907408</v>
      </c>
      <c r="M1443" s="13" t="str">
        <f t="shared" si="134"/>
        <v>Jul</v>
      </c>
      <c r="N1443" s="11">
        <f t="shared" si="135"/>
        <v>2015</v>
      </c>
      <c r="O1443" t="b">
        <v>0</v>
      </c>
      <c r="P1443">
        <v>3</v>
      </c>
      <c r="Q1443" t="b">
        <v>0</v>
      </c>
      <c r="R1443" t="s">
        <v>8287</v>
      </c>
      <c r="S1443" s="7">
        <f>E1443/D1443</f>
        <v>1.1222222222222222E-2</v>
      </c>
      <c r="T1443" s="8">
        <f>E1443/P1443</f>
        <v>673.33333333333337</v>
      </c>
      <c r="U1443" t="str">
        <f t="shared" si="136"/>
        <v>publishing</v>
      </c>
      <c r="V1443" t="str">
        <f t="shared" si="137"/>
        <v>translations</v>
      </c>
    </row>
    <row r="1444" spans="1:22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5">
        <f t="shared" si="132"/>
        <v>42485.64534722222</v>
      </c>
      <c r="L1444" s="15">
        <f t="shared" si="133"/>
        <v>42515.64534722222</v>
      </c>
      <c r="M1444" s="13" t="str">
        <f t="shared" si="134"/>
        <v>Apr</v>
      </c>
      <c r="N1444" s="11">
        <f t="shared" si="135"/>
        <v>2016</v>
      </c>
      <c r="O1444" t="b">
        <v>0</v>
      </c>
      <c r="P1444">
        <v>0</v>
      </c>
      <c r="Q1444" t="b">
        <v>0</v>
      </c>
      <c r="R1444" t="s">
        <v>8287</v>
      </c>
      <c r="S1444" s="7">
        <f>E1444/D1444</f>
        <v>0</v>
      </c>
      <c r="T1444" s="8" t="e">
        <f>E1444/P1444</f>
        <v>#DIV/0!</v>
      </c>
      <c r="U1444" t="str">
        <f t="shared" si="136"/>
        <v>publishing</v>
      </c>
      <c r="V1444" t="str">
        <f t="shared" si="137"/>
        <v>translations</v>
      </c>
    </row>
    <row r="1445" spans="1:22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5">
        <f t="shared" si="132"/>
        <v>42707.926030092596</v>
      </c>
      <c r="L1445" s="15">
        <f t="shared" si="133"/>
        <v>42737.926030092596</v>
      </c>
      <c r="M1445" s="13" t="str">
        <f t="shared" si="134"/>
        <v>Dec</v>
      </c>
      <c r="N1445" s="11">
        <f t="shared" si="135"/>
        <v>2016</v>
      </c>
      <c r="O1445" t="b">
        <v>0</v>
      </c>
      <c r="P1445">
        <v>0</v>
      </c>
      <c r="Q1445" t="b">
        <v>0</v>
      </c>
      <c r="R1445" t="s">
        <v>8287</v>
      </c>
      <c r="S1445" s="7">
        <f>E1445/D1445</f>
        <v>0</v>
      </c>
      <c r="T1445" s="8" t="e">
        <f>E1445/P1445</f>
        <v>#DIV/0!</v>
      </c>
      <c r="U1445" t="str">
        <f t="shared" si="136"/>
        <v>publishing</v>
      </c>
      <c r="V1445" t="str">
        <f t="shared" si="137"/>
        <v>translations</v>
      </c>
    </row>
    <row r="1446" spans="1:22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5">
        <f t="shared" si="132"/>
        <v>42199.873402777783</v>
      </c>
      <c r="L1446" s="15">
        <f t="shared" si="133"/>
        <v>42259.873402777783</v>
      </c>
      <c r="M1446" s="13" t="str">
        <f t="shared" si="134"/>
        <v>Jul</v>
      </c>
      <c r="N1446" s="11">
        <f t="shared" si="135"/>
        <v>2015</v>
      </c>
      <c r="O1446" t="b">
        <v>0</v>
      </c>
      <c r="P1446">
        <v>0</v>
      </c>
      <c r="Q1446" t="b">
        <v>0</v>
      </c>
      <c r="R1446" t="s">
        <v>8287</v>
      </c>
      <c r="S1446" s="7">
        <f>E1446/D1446</f>
        <v>0</v>
      </c>
      <c r="T1446" s="8" t="e">
        <f>E1446/P1446</f>
        <v>#DIV/0!</v>
      </c>
      <c r="U1446" t="str">
        <f t="shared" si="136"/>
        <v>publishing</v>
      </c>
      <c r="V1446" t="str">
        <f t="shared" si="137"/>
        <v>translations</v>
      </c>
    </row>
    <row r="1447" spans="1:22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5">
        <f t="shared" si="132"/>
        <v>42139.542303240742</v>
      </c>
      <c r="L1447" s="15">
        <f t="shared" si="133"/>
        <v>42169.542303240742</v>
      </c>
      <c r="M1447" s="13" t="str">
        <f t="shared" si="134"/>
        <v>May</v>
      </c>
      <c r="N1447" s="11">
        <f t="shared" si="135"/>
        <v>2015</v>
      </c>
      <c r="O1447" t="b">
        <v>0</v>
      </c>
      <c r="P1447">
        <v>0</v>
      </c>
      <c r="Q1447" t="b">
        <v>0</v>
      </c>
      <c r="R1447" t="s">
        <v>8287</v>
      </c>
      <c r="S1447" s="7">
        <f>E1447/D1447</f>
        <v>0</v>
      </c>
      <c r="T1447" s="8" t="e">
        <f>E1447/P1447</f>
        <v>#DIV/0!</v>
      </c>
      <c r="U1447" t="str">
        <f t="shared" si="136"/>
        <v>publishing</v>
      </c>
      <c r="V1447" t="str">
        <f t="shared" si="137"/>
        <v>translations</v>
      </c>
    </row>
    <row r="1448" spans="1:22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5">
        <f t="shared" si="132"/>
        <v>42461.447662037041</v>
      </c>
      <c r="L1448" s="15">
        <f t="shared" si="133"/>
        <v>42481.447662037041</v>
      </c>
      <c r="M1448" s="13" t="str">
        <f t="shared" si="134"/>
        <v>Apr</v>
      </c>
      <c r="N1448" s="11">
        <f t="shared" si="135"/>
        <v>2016</v>
      </c>
      <c r="O1448" t="b">
        <v>0</v>
      </c>
      <c r="P1448">
        <v>0</v>
      </c>
      <c r="Q1448" t="b">
        <v>0</v>
      </c>
      <c r="R1448" t="s">
        <v>8287</v>
      </c>
      <c r="S1448" s="7">
        <f>E1448/D1448</f>
        <v>0</v>
      </c>
      <c r="T1448" s="8" t="e">
        <f>E1448/P1448</f>
        <v>#DIV/0!</v>
      </c>
      <c r="U1448" t="str">
        <f t="shared" si="136"/>
        <v>publishing</v>
      </c>
      <c r="V1448" t="str">
        <f t="shared" si="137"/>
        <v>translations</v>
      </c>
    </row>
    <row r="1449" spans="1:22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5">
        <f t="shared" si="132"/>
        <v>42529.730717592596</v>
      </c>
      <c r="L1449" s="15">
        <f t="shared" si="133"/>
        <v>42559.730717592596</v>
      </c>
      <c r="M1449" s="13" t="str">
        <f t="shared" si="134"/>
        <v>Jun</v>
      </c>
      <c r="N1449" s="11">
        <f t="shared" si="135"/>
        <v>2016</v>
      </c>
      <c r="O1449" t="b">
        <v>0</v>
      </c>
      <c r="P1449">
        <v>3</v>
      </c>
      <c r="Q1449" t="b">
        <v>0</v>
      </c>
      <c r="R1449" t="s">
        <v>8287</v>
      </c>
      <c r="S1449" s="7">
        <f>E1449/D1449</f>
        <v>1.4999999999999999E-4</v>
      </c>
      <c r="T1449" s="8">
        <f>E1449/P1449</f>
        <v>25</v>
      </c>
      <c r="U1449" t="str">
        <f t="shared" si="136"/>
        <v>publishing</v>
      </c>
      <c r="V1449" t="str">
        <f t="shared" si="137"/>
        <v>translations</v>
      </c>
    </row>
    <row r="1450" spans="1:22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5">
        <f t="shared" si="132"/>
        <v>42115.936550925922</v>
      </c>
      <c r="L1450" s="15">
        <f t="shared" si="133"/>
        <v>42146.225694444445</v>
      </c>
      <c r="M1450" s="13" t="str">
        <f t="shared" si="134"/>
        <v>Apr</v>
      </c>
      <c r="N1450" s="11">
        <f t="shared" si="135"/>
        <v>2015</v>
      </c>
      <c r="O1450" t="b">
        <v>0</v>
      </c>
      <c r="P1450">
        <v>0</v>
      </c>
      <c r="Q1450" t="b">
        <v>0</v>
      </c>
      <c r="R1450" t="s">
        <v>8287</v>
      </c>
      <c r="S1450" s="7">
        <f>E1450/D1450</f>
        <v>0</v>
      </c>
      <c r="T1450" s="8" t="e">
        <f>E1450/P1450</f>
        <v>#DIV/0!</v>
      </c>
      <c r="U1450" t="str">
        <f t="shared" si="136"/>
        <v>publishing</v>
      </c>
      <c r="V1450" t="str">
        <f t="shared" si="137"/>
        <v>translations</v>
      </c>
    </row>
    <row r="1451" spans="1:22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5">
        <f t="shared" si="132"/>
        <v>42086.811400462961</v>
      </c>
      <c r="L1451" s="15">
        <f t="shared" si="133"/>
        <v>42134.811400462961</v>
      </c>
      <c r="M1451" s="13" t="str">
        <f t="shared" si="134"/>
        <v>Mar</v>
      </c>
      <c r="N1451" s="11">
        <f t="shared" si="135"/>
        <v>2015</v>
      </c>
      <c r="O1451" t="b">
        <v>0</v>
      </c>
      <c r="P1451">
        <v>0</v>
      </c>
      <c r="Q1451" t="b">
        <v>0</v>
      </c>
      <c r="R1451" t="s">
        <v>8287</v>
      </c>
      <c r="S1451" s="7">
        <f>E1451/D1451</f>
        <v>0</v>
      </c>
      <c r="T1451" s="8" t="e">
        <f>E1451/P1451</f>
        <v>#DIV/0!</v>
      </c>
      <c r="U1451" t="str">
        <f t="shared" si="136"/>
        <v>publishing</v>
      </c>
      <c r="V1451" t="str">
        <f t="shared" si="137"/>
        <v>translations</v>
      </c>
    </row>
    <row r="1452" spans="1:22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5">
        <f t="shared" si="132"/>
        <v>42390.171261574069</v>
      </c>
      <c r="L1452" s="15">
        <f t="shared" si="133"/>
        <v>42420.171261574069</v>
      </c>
      <c r="M1452" s="13" t="str">
        <f t="shared" si="134"/>
        <v>Jan</v>
      </c>
      <c r="N1452" s="11">
        <f t="shared" si="135"/>
        <v>2016</v>
      </c>
      <c r="O1452" t="b">
        <v>0</v>
      </c>
      <c r="P1452">
        <v>1</v>
      </c>
      <c r="Q1452" t="b">
        <v>0</v>
      </c>
      <c r="R1452" t="s">
        <v>8287</v>
      </c>
      <c r="S1452" s="7">
        <f>E1452/D1452</f>
        <v>1.0000000000000001E-5</v>
      </c>
      <c r="T1452" s="8">
        <f>E1452/P1452</f>
        <v>1</v>
      </c>
      <c r="U1452" t="str">
        <f t="shared" si="136"/>
        <v>publishing</v>
      </c>
      <c r="V1452" t="str">
        <f t="shared" si="137"/>
        <v>translations</v>
      </c>
    </row>
    <row r="1453" spans="1:22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5">
        <f t="shared" si="132"/>
        <v>41931.959016203706</v>
      </c>
      <c r="L1453" s="15">
        <f t="shared" si="133"/>
        <v>41962.00068287037</v>
      </c>
      <c r="M1453" s="13" t="str">
        <f t="shared" si="134"/>
        <v>Oct</v>
      </c>
      <c r="N1453" s="11">
        <f t="shared" si="135"/>
        <v>2014</v>
      </c>
      <c r="O1453" t="b">
        <v>0</v>
      </c>
      <c r="P1453">
        <v>2</v>
      </c>
      <c r="Q1453" t="b">
        <v>0</v>
      </c>
      <c r="R1453" t="s">
        <v>8287</v>
      </c>
      <c r="S1453" s="7">
        <f>E1453/D1453</f>
        <v>1.0554089709762533E-4</v>
      </c>
      <c r="T1453" s="8">
        <f>E1453/P1453</f>
        <v>1</v>
      </c>
      <c r="U1453" t="str">
        <f t="shared" si="136"/>
        <v>publishing</v>
      </c>
      <c r="V1453" t="str">
        <f t="shared" si="137"/>
        <v>translations</v>
      </c>
    </row>
    <row r="1454" spans="1:22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5">
        <f t="shared" si="132"/>
        <v>41818.703275462962</v>
      </c>
      <c r="L1454" s="15">
        <f t="shared" si="133"/>
        <v>41848.703275462962</v>
      </c>
      <c r="M1454" s="13" t="str">
        <f t="shared" si="134"/>
        <v>Jun</v>
      </c>
      <c r="N1454" s="11">
        <f t="shared" si="135"/>
        <v>2014</v>
      </c>
      <c r="O1454" t="b">
        <v>0</v>
      </c>
      <c r="P1454">
        <v>0</v>
      </c>
      <c r="Q1454" t="b">
        <v>0</v>
      </c>
      <c r="R1454" t="s">
        <v>8287</v>
      </c>
      <c r="S1454" s="7">
        <f>E1454/D1454</f>
        <v>0</v>
      </c>
      <c r="T1454" s="8" t="e">
        <f>E1454/P1454</f>
        <v>#DIV/0!</v>
      </c>
      <c r="U1454" t="str">
        <f t="shared" si="136"/>
        <v>publishing</v>
      </c>
      <c r="V1454" t="str">
        <f t="shared" si="137"/>
        <v>translations</v>
      </c>
    </row>
    <row r="1455" spans="1:22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5">
        <f t="shared" si="132"/>
        <v>42795.696145833332</v>
      </c>
      <c r="L1455" s="15">
        <f t="shared" si="133"/>
        <v>42840.654479166667</v>
      </c>
      <c r="M1455" s="13" t="str">
        <f t="shared" si="134"/>
        <v>Mar</v>
      </c>
      <c r="N1455" s="11">
        <f t="shared" si="135"/>
        <v>2017</v>
      </c>
      <c r="O1455" t="b">
        <v>0</v>
      </c>
      <c r="P1455">
        <v>0</v>
      </c>
      <c r="Q1455" t="b">
        <v>0</v>
      </c>
      <c r="R1455" t="s">
        <v>8287</v>
      </c>
      <c r="S1455" s="7">
        <f>E1455/D1455</f>
        <v>0</v>
      </c>
      <c r="T1455" s="8" t="e">
        <f>E1455/P1455</f>
        <v>#DIV/0!</v>
      </c>
      <c r="U1455" t="str">
        <f t="shared" si="136"/>
        <v>publishing</v>
      </c>
      <c r="V1455" t="str">
        <f t="shared" si="137"/>
        <v>translations</v>
      </c>
    </row>
    <row r="1456" spans="1:22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5">
        <f t="shared" si="132"/>
        <v>42463.866666666669</v>
      </c>
      <c r="L1456" s="15">
        <f t="shared" si="133"/>
        <v>42484.915972222225</v>
      </c>
      <c r="M1456" s="13" t="str">
        <f t="shared" si="134"/>
        <v>Apr</v>
      </c>
      <c r="N1456" s="11">
        <f t="shared" si="135"/>
        <v>2016</v>
      </c>
      <c r="O1456" t="b">
        <v>0</v>
      </c>
      <c r="P1456">
        <v>1</v>
      </c>
      <c r="Q1456" t="b">
        <v>0</v>
      </c>
      <c r="R1456" t="s">
        <v>8287</v>
      </c>
      <c r="S1456" s="7">
        <f>E1456/D1456</f>
        <v>8.5714285714285719E-3</v>
      </c>
      <c r="T1456" s="8">
        <f>E1456/P1456</f>
        <v>15</v>
      </c>
      <c r="U1456" t="str">
        <f t="shared" si="136"/>
        <v>publishing</v>
      </c>
      <c r="V1456" t="str">
        <f t="shared" si="137"/>
        <v>translations</v>
      </c>
    </row>
    <row r="1457" spans="1:22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5">
        <f t="shared" si="132"/>
        <v>41832.672685185185</v>
      </c>
      <c r="L1457" s="15">
        <f t="shared" si="133"/>
        <v>41887.568749999999</v>
      </c>
      <c r="M1457" s="13" t="str">
        <f t="shared" si="134"/>
        <v>Jul</v>
      </c>
      <c r="N1457" s="11">
        <f t="shared" si="135"/>
        <v>2014</v>
      </c>
      <c r="O1457" t="b">
        <v>0</v>
      </c>
      <c r="P1457">
        <v>7</v>
      </c>
      <c r="Q1457" t="b">
        <v>0</v>
      </c>
      <c r="R1457" t="s">
        <v>8287</v>
      </c>
      <c r="S1457" s="7">
        <f>E1457/D1457</f>
        <v>0.105</v>
      </c>
      <c r="T1457" s="8">
        <f>E1457/P1457</f>
        <v>225</v>
      </c>
      <c r="U1457" t="str">
        <f t="shared" si="136"/>
        <v>publishing</v>
      </c>
      <c r="V1457" t="str">
        <f t="shared" si="137"/>
        <v>translations</v>
      </c>
    </row>
    <row r="1458" spans="1:2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5">
        <f t="shared" si="132"/>
        <v>42708.668576388889</v>
      </c>
      <c r="L1458" s="15">
        <f t="shared" si="133"/>
        <v>42738.668576388889</v>
      </c>
      <c r="M1458" s="13" t="str">
        <f t="shared" si="134"/>
        <v>Dec</v>
      </c>
      <c r="N1458" s="11">
        <f t="shared" si="135"/>
        <v>2016</v>
      </c>
      <c r="O1458" t="b">
        <v>0</v>
      </c>
      <c r="P1458">
        <v>3</v>
      </c>
      <c r="Q1458" t="b">
        <v>0</v>
      </c>
      <c r="R1458" t="s">
        <v>8287</v>
      </c>
      <c r="S1458" s="7">
        <f>E1458/D1458</f>
        <v>2.9000000000000001E-2</v>
      </c>
      <c r="T1458" s="8">
        <f>E1458/P1458</f>
        <v>48.333333333333336</v>
      </c>
      <c r="U1458" t="str">
        <f t="shared" si="136"/>
        <v>publishing</v>
      </c>
      <c r="V1458" t="str">
        <f t="shared" si="137"/>
        <v>translations</v>
      </c>
    </row>
    <row r="1459" spans="1:22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5">
        <f t="shared" si="132"/>
        <v>42289.89634259259</v>
      </c>
      <c r="L1459" s="15">
        <f t="shared" si="133"/>
        <v>42319.938009259262</v>
      </c>
      <c r="M1459" s="13" t="str">
        <f t="shared" si="134"/>
        <v>Oct</v>
      </c>
      <c r="N1459" s="11">
        <f t="shared" si="135"/>
        <v>2015</v>
      </c>
      <c r="O1459" t="b">
        <v>0</v>
      </c>
      <c r="P1459">
        <v>0</v>
      </c>
      <c r="Q1459" t="b">
        <v>0</v>
      </c>
      <c r="R1459" t="s">
        <v>8287</v>
      </c>
      <c r="S1459" s="7">
        <f>E1459/D1459</f>
        <v>0</v>
      </c>
      <c r="T1459" s="8" t="e">
        <f>E1459/P1459</f>
        <v>#DIV/0!</v>
      </c>
      <c r="U1459" t="str">
        <f t="shared" si="136"/>
        <v>publishing</v>
      </c>
      <c r="V1459" t="str">
        <f t="shared" si="137"/>
        <v>translations</v>
      </c>
    </row>
    <row r="1460" spans="1:22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5">
        <f t="shared" si="132"/>
        <v>41831.705555555556</v>
      </c>
      <c r="L1460" s="15">
        <f t="shared" si="133"/>
        <v>41862.166666666664</v>
      </c>
      <c r="M1460" s="13" t="str">
        <f t="shared" si="134"/>
        <v>Jul</v>
      </c>
      <c r="N1460" s="11">
        <f t="shared" si="135"/>
        <v>2014</v>
      </c>
      <c r="O1460" t="b">
        <v>0</v>
      </c>
      <c r="P1460">
        <v>0</v>
      </c>
      <c r="Q1460" t="b">
        <v>0</v>
      </c>
      <c r="R1460" t="s">
        <v>8287</v>
      </c>
      <c r="S1460" s="7">
        <f>E1460/D1460</f>
        <v>0</v>
      </c>
      <c r="T1460" s="8" t="e">
        <f>E1460/P1460</f>
        <v>#DIV/0!</v>
      </c>
      <c r="U1460" t="str">
        <f t="shared" si="136"/>
        <v>publishing</v>
      </c>
      <c r="V1460" t="str">
        <f t="shared" si="137"/>
        <v>translations</v>
      </c>
    </row>
    <row r="1461" spans="1:22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5">
        <f t="shared" si="132"/>
        <v>42312.204814814817</v>
      </c>
      <c r="L1461" s="15">
        <f t="shared" si="133"/>
        <v>42340.725694444445</v>
      </c>
      <c r="M1461" s="13" t="str">
        <f t="shared" si="134"/>
        <v>Nov</v>
      </c>
      <c r="N1461" s="11">
        <f t="shared" si="135"/>
        <v>2015</v>
      </c>
      <c r="O1461" t="b">
        <v>0</v>
      </c>
      <c r="P1461">
        <v>0</v>
      </c>
      <c r="Q1461" t="b">
        <v>0</v>
      </c>
      <c r="R1461" t="s">
        <v>8287</v>
      </c>
      <c r="S1461" s="7">
        <f>E1461/D1461</f>
        <v>0</v>
      </c>
      <c r="T1461" s="8" t="e">
        <f>E1461/P1461</f>
        <v>#DIV/0!</v>
      </c>
      <c r="U1461" t="str">
        <f t="shared" si="136"/>
        <v>publishing</v>
      </c>
      <c r="V1461" t="str">
        <f t="shared" si="137"/>
        <v>translations</v>
      </c>
    </row>
    <row r="1462" spans="1:22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5">
        <f t="shared" si="132"/>
        <v>41915.896967592591</v>
      </c>
      <c r="L1462" s="15">
        <f t="shared" si="133"/>
        <v>41973.989583333328</v>
      </c>
      <c r="M1462" s="13" t="str">
        <f t="shared" si="134"/>
        <v>Oct</v>
      </c>
      <c r="N1462" s="11">
        <f t="shared" si="135"/>
        <v>2014</v>
      </c>
      <c r="O1462" t="b">
        <v>0</v>
      </c>
      <c r="P1462">
        <v>0</v>
      </c>
      <c r="Q1462" t="b">
        <v>0</v>
      </c>
      <c r="R1462" t="s">
        <v>8287</v>
      </c>
      <c r="S1462" s="7">
        <f>E1462/D1462</f>
        <v>0</v>
      </c>
      <c r="T1462" s="8" t="e">
        <f>E1462/P1462</f>
        <v>#DIV/0!</v>
      </c>
      <c r="U1462" t="str">
        <f t="shared" si="136"/>
        <v>publishing</v>
      </c>
      <c r="V1462" t="str">
        <f t="shared" si="137"/>
        <v>translations</v>
      </c>
    </row>
    <row r="1463" spans="1:22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5">
        <f t="shared" si="132"/>
        <v>41899.645300925928</v>
      </c>
      <c r="L1463" s="15">
        <f t="shared" si="133"/>
        <v>41933</v>
      </c>
      <c r="M1463" s="13" t="str">
        <f t="shared" si="134"/>
        <v>Sep</v>
      </c>
      <c r="N1463" s="11">
        <f t="shared" si="135"/>
        <v>2014</v>
      </c>
      <c r="O1463" t="b">
        <v>1</v>
      </c>
      <c r="P1463">
        <v>340</v>
      </c>
      <c r="Q1463" t="b">
        <v>1</v>
      </c>
      <c r="R1463" t="s">
        <v>8288</v>
      </c>
      <c r="S1463" s="7">
        <f>E1463/D1463</f>
        <v>1.012446</v>
      </c>
      <c r="T1463" s="8">
        <f>E1463/P1463</f>
        <v>44.66673529411765</v>
      </c>
      <c r="U1463" t="str">
        <f t="shared" si="136"/>
        <v>publishing</v>
      </c>
      <c r="V1463" t="str">
        <f t="shared" si="137"/>
        <v>radio &amp; podcasts</v>
      </c>
    </row>
    <row r="1464" spans="1:22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5">
        <f t="shared" si="132"/>
        <v>41344.662858796299</v>
      </c>
      <c r="L1464" s="15">
        <f t="shared" si="133"/>
        <v>41374.662858796299</v>
      </c>
      <c r="M1464" s="13" t="str">
        <f t="shared" si="134"/>
        <v>Mar</v>
      </c>
      <c r="N1464" s="11">
        <f t="shared" si="135"/>
        <v>2013</v>
      </c>
      <c r="O1464" t="b">
        <v>1</v>
      </c>
      <c r="P1464">
        <v>150</v>
      </c>
      <c r="Q1464" t="b">
        <v>1</v>
      </c>
      <c r="R1464" t="s">
        <v>8288</v>
      </c>
      <c r="S1464" s="7">
        <f>E1464/D1464</f>
        <v>1.085175</v>
      </c>
      <c r="T1464" s="8">
        <f>E1464/P1464</f>
        <v>28.937999999999999</v>
      </c>
      <c r="U1464" t="str">
        <f t="shared" si="136"/>
        <v>publishing</v>
      </c>
      <c r="V1464" t="str">
        <f t="shared" si="137"/>
        <v>radio &amp; podcasts</v>
      </c>
    </row>
    <row r="1465" spans="1:22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5">
        <f t="shared" si="132"/>
        <v>41326.911319444444</v>
      </c>
      <c r="L1465" s="15">
        <f t="shared" si="133"/>
        <v>41371.869652777779</v>
      </c>
      <c r="M1465" s="13" t="str">
        <f t="shared" si="134"/>
        <v>Feb</v>
      </c>
      <c r="N1465" s="11">
        <f t="shared" si="135"/>
        <v>2013</v>
      </c>
      <c r="O1465" t="b">
        <v>1</v>
      </c>
      <c r="P1465">
        <v>25</v>
      </c>
      <c r="Q1465" t="b">
        <v>1</v>
      </c>
      <c r="R1465" t="s">
        <v>8288</v>
      </c>
      <c r="S1465" s="7">
        <f>E1465/D1465</f>
        <v>1.4766666666666666</v>
      </c>
      <c r="T1465" s="8">
        <f>E1465/P1465</f>
        <v>35.44</v>
      </c>
      <c r="U1465" t="str">
        <f t="shared" si="136"/>
        <v>publishing</v>
      </c>
      <c r="V1465" t="str">
        <f t="shared" si="137"/>
        <v>radio &amp; podcasts</v>
      </c>
    </row>
    <row r="1466" spans="1:2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5">
        <f t="shared" si="132"/>
        <v>41291.661550925928</v>
      </c>
      <c r="L1466" s="15">
        <f t="shared" si="133"/>
        <v>41321.661550925928</v>
      </c>
      <c r="M1466" s="13" t="str">
        <f t="shared" si="134"/>
        <v>Jan</v>
      </c>
      <c r="N1466" s="11">
        <f t="shared" si="135"/>
        <v>2013</v>
      </c>
      <c r="O1466" t="b">
        <v>1</v>
      </c>
      <c r="P1466">
        <v>234</v>
      </c>
      <c r="Q1466" t="b">
        <v>1</v>
      </c>
      <c r="R1466" t="s">
        <v>8288</v>
      </c>
      <c r="S1466" s="7">
        <f>E1466/D1466</f>
        <v>1.6319999999999999</v>
      </c>
      <c r="T1466" s="8">
        <f>E1466/P1466</f>
        <v>34.871794871794869</v>
      </c>
      <c r="U1466" t="str">
        <f t="shared" si="136"/>
        <v>publishing</v>
      </c>
      <c r="V1466" t="str">
        <f t="shared" si="137"/>
        <v>radio &amp; podcasts</v>
      </c>
    </row>
    <row r="1467" spans="1:22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5">
        <f t="shared" si="132"/>
        <v>40959.734398148146</v>
      </c>
      <c r="L1467" s="15">
        <f t="shared" si="133"/>
        <v>40990.125</v>
      </c>
      <c r="M1467" s="13" t="str">
        <f t="shared" si="134"/>
        <v>Feb</v>
      </c>
      <c r="N1467" s="11">
        <f t="shared" si="135"/>
        <v>2012</v>
      </c>
      <c r="O1467" t="b">
        <v>1</v>
      </c>
      <c r="P1467">
        <v>2602</v>
      </c>
      <c r="Q1467" t="b">
        <v>1</v>
      </c>
      <c r="R1467" t="s">
        <v>8288</v>
      </c>
      <c r="S1467" s="7">
        <f>E1467/D1467</f>
        <v>4.5641449999999999</v>
      </c>
      <c r="T1467" s="8">
        <f>E1467/P1467</f>
        <v>52.622732513451197</v>
      </c>
      <c r="U1467" t="str">
        <f t="shared" si="136"/>
        <v>publishing</v>
      </c>
      <c r="V1467" t="str">
        <f t="shared" si="137"/>
        <v>radio &amp; podcasts</v>
      </c>
    </row>
    <row r="1468" spans="1:22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5">
        <f t="shared" si="132"/>
        <v>42340.172060185185</v>
      </c>
      <c r="L1468" s="15">
        <f t="shared" si="133"/>
        <v>42381.208333333328</v>
      </c>
      <c r="M1468" s="13" t="str">
        <f t="shared" si="134"/>
        <v>Dec</v>
      </c>
      <c r="N1468" s="11">
        <f t="shared" si="135"/>
        <v>2015</v>
      </c>
      <c r="O1468" t="b">
        <v>1</v>
      </c>
      <c r="P1468">
        <v>248</v>
      </c>
      <c r="Q1468" t="b">
        <v>1</v>
      </c>
      <c r="R1468" t="s">
        <v>8288</v>
      </c>
      <c r="S1468" s="7">
        <f>E1468/D1468</f>
        <v>1.0787731249999999</v>
      </c>
      <c r="T1468" s="8">
        <f>E1468/P1468</f>
        <v>69.598266129032254</v>
      </c>
      <c r="U1468" t="str">
        <f t="shared" si="136"/>
        <v>publishing</v>
      </c>
      <c r="V1468" t="str">
        <f t="shared" si="137"/>
        <v>radio &amp; podcasts</v>
      </c>
    </row>
    <row r="1469" spans="1:22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5">
        <f t="shared" si="132"/>
        <v>40933.80190972222</v>
      </c>
      <c r="L1469" s="15">
        <f t="shared" si="133"/>
        <v>40993.760243055556</v>
      </c>
      <c r="M1469" s="13" t="str">
        <f t="shared" si="134"/>
        <v>Jan</v>
      </c>
      <c r="N1469" s="11">
        <f t="shared" si="135"/>
        <v>2012</v>
      </c>
      <c r="O1469" t="b">
        <v>1</v>
      </c>
      <c r="P1469">
        <v>600</v>
      </c>
      <c r="Q1469" t="b">
        <v>1</v>
      </c>
      <c r="R1469" t="s">
        <v>8288</v>
      </c>
      <c r="S1469" s="7">
        <f>E1469/D1469</f>
        <v>1.1508</v>
      </c>
      <c r="T1469" s="8">
        <f>E1469/P1469</f>
        <v>76.72</v>
      </c>
      <c r="U1469" t="str">
        <f t="shared" si="136"/>
        <v>publishing</v>
      </c>
      <c r="V1469" t="str">
        <f t="shared" si="137"/>
        <v>radio &amp; podcasts</v>
      </c>
    </row>
    <row r="1470" spans="1:22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5">
        <f t="shared" si="132"/>
        <v>40646.014456018522</v>
      </c>
      <c r="L1470" s="15">
        <f t="shared" si="133"/>
        <v>40706.014456018522</v>
      </c>
      <c r="M1470" s="13" t="str">
        <f t="shared" si="134"/>
        <v>Apr</v>
      </c>
      <c r="N1470" s="11">
        <f t="shared" si="135"/>
        <v>2011</v>
      </c>
      <c r="O1470" t="b">
        <v>1</v>
      </c>
      <c r="P1470">
        <v>293</v>
      </c>
      <c r="Q1470" t="b">
        <v>1</v>
      </c>
      <c r="R1470" t="s">
        <v>8288</v>
      </c>
      <c r="S1470" s="7">
        <f>E1470/D1470</f>
        <v>1.0236842105263158</v>
      </c>
      <c r="T1470" s="8">
        <f>E1470/P1470</f>
        <v>33.191126279863482</v>
      </c>
      <c r="U1470" t="str">
        <f t="shared" si="136"/>
        <v>publishing</v>
      </c>
      <c r="V1470" t="str">
        <f t="shared" si="137"/>
        <v>radio &amp; podcasts</v>
      </c>
    </row>
    <row r="1471" spans="1:22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5">
        <f t="shared" si="132"/>
        <v>41290.598483796297</v>
      </c>
      <c r="L1471" s="15">
        <f t="shared" si="133"/>
        <v>41320.598483796297</v>
      </c>
      <c r="M1471" s="13" t="str">
        <f t="shared" si="134"/>
        <v>Jan</v>
      </c>
      <c r="N1471" s="11">
        <f t="shared" si="135"/>
        <v>2013</v>
      </c>
      <c r="O1471" t="b">
        <v>1</v>
      </c>
      <c r="P1471">
        <v>321</v>
      </c>
      <c r="Q1471" t="b">
        <v>1</v>
      </c>
      <c r="R1471" t="s">
        <v>8288</v>
      </c>
      <c r="S1471" s="7">
        <f>E1471/D1471</f>
        <v>1.0842485875706214</v>
      </c>
      <c r="T1471" s="8">
        <f>E1471/P1471</f>
        <v>149.46417445482865</v>
      </c>
      <c r="U1471" t="str">
        <f t="shared" si="136"/>
        <v>publishing</v>
      </c>
      <c r="V1471" t="str">
        <f t="shared" si="137"/>
        <v>radio &amp; podcasts</v>
      </c>
    </row>
    <row r="1472" spans="1:22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5">
        <f t="shared" si="132"/>
        <v>41250.827118055553</v>
      </c>
      <c r="L1472" s="15">
        <f t="shared" si="133"/>
        <v>41271.827118055553</v>
      </c>
      <c r="M1472" s="13" t="str">
        <f t="shared" si="134"/>
        <v>Dec</v>
      </c>
      <c r="N1472" s="11">
        <f t="shared" si="135"/>
        <v>2012</v>
      </c>
      <c r="O1472" t="b">
        <v>1</v>
      </c>
      <c r="P1472">
        <v>81</v>
      </c>
      <c r="Q1472" t="b">
        <v>1</v>
      </c>
      <c r="R1472" t="s">
        <v>8288</v>
      </c>
      <c r="S1472" s="7">
        <f>E1472/D1472</f>
        <v>1.2513333333333334</v>
      </c>
      <c r="T1472" s="8">
        <f>E1472/P1472</f>
        <v>23.172839506172838</v>
      </c>
      <c r="U1472" t="str">
        <f t="shared" si="136"/>
        <v>publishing</v>
      </c>
      <c r="V1472" t="str">
        <f t="shared" si="137"/>
        <v>radio &amp; podcasts</v>
      </c>
    </row>
    <row r="1473" spans="1:22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5">
        <f t="shared" si="132"/>
        <v>42073.957569444443</v>
      </c>
      <c r="L1473" s="15">
        <f t="shared" si="133"/>
        <v>42103.957569444443</v>
      </c>
      <c r="M1473" s="13" t="str">
        <f t="shared" si="134"/>
        <v>Mar</v>
      </c>
      <c r="N1473" s="11">
        <f t="shared" si="135"/>
        <v>2015</v>
      </c>
      <c r="O1473" t="b">
        <v>1</v>
      </c>
      <c r="P1473">
        <v>343</v>
      </c>
      <c r="Q1473" t="b">
        <v>1</v>
      </c>
      <c r="R1473" t="s">
        <v>8288</v>
      </c>
      <c r="S1473" s="7">
        <f>E1473/D1473</f>
        <v>1.03840625</v>
      </c>
      <c r="T1473" s="8">
        <f>E1473/P1473</f>
        <v>96.877551020408163</v>
      </c>
      <c r="U1473" t="str">
        <f t="shared" si="136"/>
        <v>publishing</v>
      </c>
      <c r="V1473" t="str">
        <f t="shared" si="137"/>
        <v>radio &amp; podcasts</v>
      </c>
    </row>
    <row r="1474" spans="1:22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5">
        <f t="shared" si="132"/>
        <v>41533.542858796296</v>
      </c>
      <c r="L1474" s="15">
        <f t="shared" si="133"/>
        <v>41563.542858796296</v>
      </c>
      <c r="M1474" s="13" t="str">
        <f t="shared" si="134"/>
        <v>Sep</v>
      </c>
      <c r="N1474" s="11">
        <f t="shared" si="135"/>
        <v>2013</v>
      </c>
      <c r="O1474" t="b">
        <v>1</v>
      </c>
      <c r="P1474">
        <v>336</v>
      </c>
      <c r="Q1474" t="b">
        <v>1</v>
      </c>
      <c r="R1474" t="s">
        <v>8288</v>
      </c>
      <c r="S1474" s="7">
        <f>E1474/D1474</f>
        <v>1.3870400000000001</v>
      </c>
      <c r="T1474" s="8">
        <f>E1474/P1474</f>
        <v>103.20238095238095</v>
      </c>
      <c r="U1474" t="str">
        <f t="shared" si="136"/>
        <v>publishing</v>
      </c>
      <c r="V1474" t="str">
        <f t="shared" si="137"/>
        <v>radio &amp; podcasts</v>
      </c>
    </row>
    <row r="1475" spans="1:2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5">
        <f t="shared" ref="K1475:K1538" si="138">(((J1475/60)/60)/24+DATE(1970,1,1))</f>
        <v>40939.979618055557</v>
      </c>
      <c r="L1475" s="15">
        <f t="shared" ref="L1475:L1538" si="139">(((I1475/60)/60)/24+DATE(1970,1,1))</f>
        <v>40969.979618055557</v>
      </c>
      <c r="M1475" s="13" t="str">
        <f t="shared" ref="M1475:M1538" si="140">TEXT(K1475,"mmm")</f>
        <v>Jan</v>
      </c>
      <c r="N1475" s="11">
        <f t="shared" ref="N1475:N1538" si="141">YEAR(K1475)</f>
        <v>2012</v>
      </c>
      <c r="O1475" t="b">
        <v>1</v>
      </c>
      <c r="P1475">
        <v>47</v>
      </c>
      <c r="Q1475" t="b">
        <v>1</v>
      </c>
      <c r="R1475" t="s">
        <v>8288</v>
      </c>
      <c r="S1475" s="7">
        <f>E1475/D1475</f>
        <v>1.20516</v>
      </c>
      <c r="T1475" s="8">
        <f>E1475/P1475</f>
        <v>38.462553191489363</v>
      </c>
      <c r="U1475" t="str">
        <f t="shared" ref="U1475:U1538" si="142">LEFT(R1475,(FIND("/",R1475,1)-1))</f>
        <v>publishing</v>
      </c>
      <c r="V1475" t="str">
        <f t="shared" ref="V1475:V1538" si="143">MID(R1475,FIND("/",R1475)+1,256)</f>
        <v>radio &amp; podcasts</v>
      </c>
    </row>
    <row r="1476" spans="1:22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5">
        <f t="shared" si="138"/>
        <v>41500.727916666663</v>
      </c>
      <c r="L1476" s="15">
        <f t="shared" si="139"/>
        <v>41530.727916666663</v>
      </c>
      <c r="M1476" s="13" t="str">
        <f t="shared" si="140"/>
        <v>Aug</v>
      </c>
      <c r="N1476" s="11">
        <f t="shared" si="141"/>
        <v>2013</v>
      </c>
      <c r="O1476" t="b">
        <v>1</v>
      </c>
      <c r="P1476">
        <v>76</v>
      </c>
      <c r="Q1476" t="b">
        <v>1</v>
      </c>
      <c r="R1476" t="s">
        <v>8288</v>
      </c>
      <c r="S1476" s="7">
        <f>E1476/D1476</f>
        <v>1.1226666666666667</v>
      </c>
      <c r="T1476" s="8">
        <f>E1476/P1476</f>
        <v>44.315789473684212</v>
      </c>
      <c r="U1476" t="str">
        <f t="shared" si="142"/>
        <v>publishing</v>
      </c>
      <c r="V1476" t="str">
        <f t="shared" si="143"/>
        <v>radio &amp; podcasts</v>
      </c>
    </row>
    <row r="1477" spans="1:22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5">
        <f t="shared" si="138"/>
        <v>41960.722951388889</v>
      </c>
      <c r="L1477" s="15">
        <f t="shared" si="139"/>
        <v>41993.207638888889</v>
      </c>
      <c r="M1477" s="13" t="str">
        <f t="shared" si="140"/>
        <v>Nov</v>
      </c>
      <c r="N1477" s="11">
        <f t="shared" si="141"/>
        <v>2014</v>
      </c>
      <c r="O1477" t="b">
        <v>1</v>
      </c>
      <c r="P1477">
        <v>441</v>
      </c>
      <c r="Q1477" t="b">
        <v>1</v>
      </c>
      <c r="R1477" t="s">
        <v>8288</v>
      </c>
      <c r="S1477" s="7">
        <f>E1477/D1477</f>
        <v>1.8866966666666667</v>
      </c>
      <c r="T1477" s="8">
        <f>E1477/P1477</f>
        <v>64.173356009070289</v>
      </c>
      <c r="U1477" t="str">
        <f t="shared" si="142"/>
        <v>publishing</v>
      </c>
      <c r="V1477" t="str">
        <f t="shared" si="143"/>
        <v>radio &amp; podcasts</v>
      </c>
    </row>
    <row r="1478" spans="1:22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5">
        <f t="shared" si="138"/>
        <v>40766.041921296295</v>
      </c>
      <c r="L1478" s="15">
        <f t="shared" si="139"/>
        <v>40796.041921296295</v>
      </c>
      <c r="M1478" s="13" t="str">
        <f t="shared" si="140"/>
        <v>Aug</v>
      </c>
      <c r="N1478" s="11">
        <f t="shared" si="141"/>
        <v>2011</v>
      </c>
      <c r="O1478" t="b">
        <v>1</v>
      </c>
      <c r="P1478">
        <v>916</v>
      </c>
      <c r="Q1478" t="b">
        <v>1</v>
      </c>
      <c r="R1478" t="s">
        <v>8288</v>
      </c>
      <c r="S1478" s="7">
        <f>E1478/D1478</f>
        <v>6.6155466666666669</v>
      </c>
      <c r="T1478" s="8">
        <f>E1478/P1478</f>
        <v>43.333275109170302</v>
      </c>
      <c r="U1478" t="str">
        <f t="shared" si="142"/>
        <v>publishing</v>
      </c>
      <c r="V1478" t="str">
        <f t="shared" si="143"/>
        <v>radio &amp; podcasts</v>
      </c>
    </row>
    <row r="1479" spans="1:22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5">
        <f t="shared" si="138"/>
        <v>40840.615787037037</v>
      </c>
      <c r="L1479" s="15">
        <f t="shared" si="139"/>
        <v>40900.125</v>
      </c>
      <c r="M1479" s="13" t="str">
        <f t="shared" si="140"/>
        <v>Oct</v>
      </c>
      <c r="N1479" s="11">
        <f t="shared" si="141"/>
        <v>2011</v>
      </c>
      <c r="O1479" t="b">
        <v>1</v>
      </c>
      <c r="P1479">
        <v>369</v>
      </c>
      <c r="Q1479" t="b">
        <v>1</v>
      </c>
      <c r="R1479" t="s">
        <v>8288</v>
      </c>
      <c r="S1479" s="7">
        <f>E1479/D1479</f>
        <v>1.1131</v>
      </c>
      <c r="T1479" s="8">
        <f>E1479/P1479</f>
        <v>90.495934959349597</v>
      </c>
      <c r="U1479" t="str">
        <f t="shared" si="142"/>
        <v>publishing</v>
      </c>
      <c r="V1479" t="str">
        <f t="shared" si="143"/>
        <v>radio &amp; podcasts</v>
      </c>
    </row>
    <row r="1480" spans="1:22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5">
        <f t="shared" si="138"/>
        <v>41394.871678240743</v>
      </c>
      <c r="L1480" s="15">
        <f t="shared" si="139"/>
        <v>41408.871678240743</v>
      </c>
      <c r="M1480" s="13" t="str">
        <f t="shared" si="140"/>
        <v>Apr</v>
      </c>
      <c r="N1480" s="11">
        <f t="shared" si="141"/>
        <v>2013</v>
      </c>
      <c r="O1480" t="b">
        <v>1</v>
      </c>
      <c r="P1480">
        <v>20242</v>
      </c>
      <c r="Q1480" t="b">
        <v>1</v>
      </c>
      <c r="R1480" t="s">
        <v>8288</v>
      </c>
      <c r="S1480" s="7">
        <f>E1480/D1480</f>
        <v>11.8161422</v>
      </c>
      <c r="T1480" s="8">
        <f>E1480/P1480</f>
        <v>29.187190495010373</v>
      </c>
      <c r="U1480" t="str">
        <f t="shared" si="142"/>
        <v>publishing</v>
      </c>
      <c r="V1480" t="str">
        <f t="shared" si="143"/>
        <v>radio &amp; podcasts</v>
      </c>
    </row>
    <row r="1481" spans="1:22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5">
        <f t="shared" si="138"/>
        <v>41754.745243055557</v>
      </c>
      <c r="L1481" s="15">
        <f t="shared" si="139"/>
        <v>41769.165972222225</v>
      </c>
      <c r="M1481" s="13" t="str">
        <f t="shared" si="140"/>
        <v>Apr</v>
      </c>
      <c r="N1481" s="11">
        <f t="shared" si="141"/>
        <v>2014</v>
      </c>
      <c r="O1481" t="b">
        <v>1</v>
      </c>
      <c r="P1481">
        <v>71</v>
      </c>
      <c r="Q1481" t="b">
        <v>1</v>
      </c>
      <c r="R1481" t="s">
        <v>8288</v>
      </c>
      <c r="S1481" s="7">
        <f>E1481/D1481</f>
        <v>1.37375</v>
      </c>
      <c r="T1481" s="8">
        <f>E1481/P1481</f>
        <v>30.95774647887324</v>
      </c>
      <c r="U1481" t="str">
        <f t="shared" si="142"/>
        <v>publishing</v>
      </c>
      <c r="V1481" t="str">
        <f t="shared" si="143"/>
        <v>radio &amp; podcasts</v>
      </c>
    </row>
    <row r="1482" spans="1:22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5">
        <f t="shared" si="138"/>
        <v>41464.934016203704</v>
      </c>
      <c r="L1482" s="15">
        <f t="shared" si="139"/>
        <v>41481.708333333336</v>
      </c>
      <c r="M1482" s="13" t="str">
        <f t="shared" si="140"/>
        <v>Jul</v>
      </c>
      <c r="N1482" s="11">
        <f t="shared" si="141"/>
        <v>2013</v>
      </c>
      <c r="O1482" t="b">
        <v>1</v>
      </c>
      <c r="P1482">
        <v>635</v>
      </c>
      <c r="Q1482" t="b">
        <v>1</v>
      </c>
      <c r="R1482" t="s">
        <v>8288</v>
      </c>
      <c r="S1482" s="7">
        <f>E1482/D1482</f>
        <v>1.170404</v>
      </c>
      <c r="T1482" s="8">
        <f>E1482/P1482</f>
        <v>92.157795275590544</v>
      </c>
      <c r="U1482" t="str">
        <f t="shared" si="142"/>
        <v>publishing</v>
      </c>
      <c r="V1482" t="str">
        <f t="shared" si="143"/>
        <v>radio &amp; podcasts</v>
      </c>
    </row>
    <row r="1483" spans="1:22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5">
        <f t="shared" si="138"/>
        <v>41550.922974537039</v>
      </c>
      <c r="L1483" s="15">
        <f t="shared" si="139"/>
        <v>41580.922974537039</v>
      </c>
      <c r="M1483" s="13" t="str">
        <f t="shared" si="140"/>
        <v>Oct</v>
      </c>
      <c r="N1483" s="11">
        <f t="shared" si="141"/>
        <v>2013</v>
      </c>
      <c r="O1483" t="b">
        <v>0</v>
      </c>
      <c r="P1483">
        <v>6</v>
      </c>
      <c r="Q1483" t="b">
        <v>0</v>
      </c>
      <c r="R1483" t="s">
        <v>8275</v>
      </c>
      <c r="S1483" s="7">
        <f>E1483/D1483</f>
        <v>2.1000000000000001E-2</v>
      </c>
      <c r="T1483" s="8">
        <f>E1483/P1483</f>
        <v>17.5</v>
      </c>
      <c r="U1483" t="str">
        <f t="shared" si="142"/>
        <v>publishing</v>
      </c>
      <c r="V1483" t="str">
        <f t="shared" si="143"/>
        <v>fiction</v>
      </c>
    </row>
    <row r="1484" spans="1:22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5">
        <f t="shared" si="138"/>
        <v>41136.85805555556</v>
      </c>
      <c r="L1484" s="15">
        <f t="shared" si="139"/>
        <v>41159.32708333333</v>
      </c>
      <c r="M1484" s="13" t="str">
        <f t="shared" si="140"/>
        <v>Aug</v>
      </c>
      <c r="N1484" s="11">
        <f t="shared" si="141"/>
        <v>2012</v>
      </c>
      <c r="O1484" t="b">
        <v>0</v>
      </c>
      <c r="P1484">
        <v>1</v>
      </c>
      <c r="Q1484" t="b">
        <v>0</v>
      </c>
      <c r="R1484" t="s">
        <v>8275</v>
      </c>
      <c r="S1484" s="7">
        <f>E1484/D1484</f>
        <v>1E-3</v>
      </c>
      <c r="T1484" s="8">
        <f>E1484/P1484</f>
        <v>5</v>
      </c>
      <c r="U1484" t="str">
        <f t="shared" si="142"/>
        <v>publishing</v>
      </c>
      <c r="V1484" t="str">
        <f t="shared" si="143"/>
        <v>fiction</v>
      </c>
    </row>
    <row r="1485" spans="1:22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5">
        <f t="shared" si="138"/>
        <v>42548.192997685182</v>
      </c>
      <c r="L1485" s="15">
        <f t="shared" si="139"/>
        <v>42573.192997685182</v>
      </c>
      <c r="M1485" s="13" t="str">
        <f t="shared" si="140"/>
        <v>Jun</v>
      </c>
      <c r="N1485" s="11">
        <f t="shared" si="141"/>
        <v>2016</v>
      </c>
      <c r="O1485" t="b">
        <v>0</v>
      </c>
      <c r="P1485">
        <v>2</v>
      </c>
      <c r="Q1485" t="b">
        <v>0</v>
      </c>
      <c r="R1485" t="s">
        <v>8275</v>
      </c>
      <c r="S1485" s="7">
        <f>E1485/D1485</f>
        <v>7.1428571428571426E-3</v>
      </c>
      <c r="T1485" s="8">
        <f>E1485/P1485</f>
        <v>25</v>
      </c>
      <c r="U1485" t="str">
        <f t="shared" si="142"/>
        <v>publishing</v>
      </c>
      <c r="V1485" t="str">
        <f t="shared" si="143"/>
        <v>fiction</v>
      </c>
    </row>
    <row r="1486" spans="1:2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5">
        <f t="shared" si="138"/>
        <v>41053.200960648144</v>
      </c>
      <c r="L1486" s="15">
        <f t="shared" si="139"/>
        <v>41111.618750000001</v>
      </c>
      <c r="M1486" s="13" t="str">
        <f t="shared" si="140"/>
        <v>May</v>
      </c>
      <c r="N1486" s="11">
        <f t="shared" si="141"/>
        <v>2012</v>
      </c>
      <c r="O1486" t="b">
        <v>0</v>
      </c>
      <c r="P1486">
        <v>0</v>
      </c>
      <c r="Q1486" t="b">
        <v>0</v>
      </c>
      <c r="R1486" t="s">
        <v>8275</v>
      </c>
      <c r="S1486" s="7">
        <f>E1486/D1486</f>
        <v>0</v>
      </c>
      <c r="T1486" s="8" t="e">
        <f>E1486/P1486</f>
        <v>#DIV/0!</v>
      </c>
      <c r="U1486" t="str">
        <f t="shared" si="142"/>
        <v>publishing</v>
      </c>
      <c r="V1486" t="str">
        <f t="shared" si="143"/>
        <v>fiction</v>
      </c>
    </row>
    <row r="1487" spans="1:22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5">
        <f t="shared" si="138"/>
        <v>42130.795983796299</v>
      </c>
      <c r="L1487" s="15">
        <f t="shared" si="139"/>
        <v>42175.795983796299</v>
      </c>
      <c r="M1487" s="13" t="str">
        <f t="shared" si="140"/>
        <v>May</v>
      </c>
      <c r="N1487" s="11">
        <f t="shared" si="141"/>
        <v>2015</v>
      </c>
      <c r="O1487" t="b">
        <v>0</v>
      </c>
      <c r="P1487">
        <v>3</v>
      </c>
      <c r="Q1487" t="b">
        <v>0</v>
      </c>
      <c r="R1487" t="s">
        <v>8275</v>
      </c>
      <c r="S1487" s="7">
        <f>E1487/D1487</f>
        <v>2.2388059701492536E-2</v>
      </c>
      <c r="T1487" s="8">
        <f>E1487/P1487</f>
        <v>50</v>
      </c>
      <c r="U1487" t="str">
        <f t="shared" si="142"/>
        <v>publishing</v>
      </c>
      <c r="V1487" t="str">
        <f t="shared" si="143"/>
        <v>fiction</v>
      </c>
    </row>
    <row r="1488" spans="1:22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5">
        <f t="shared" si="138"/>
        <v>42032.168530092589</v>
      </c>
      <c r="L1488" s="15">
        <f t="shared" si="139"/>
        <v>42062.168530092589</v>
      </c>
      <c r="M1488" s="13" t="str">
        <f t="shared" si="140"/>
        <v>Jan</v>
      </c>
      <c r="N1488" s="11">
        <f t="shared" si="141"/>
        <v>2015</v>
      </c>
      <c r="O1488" t="b">
        <v>0</v>
      </c>
      <c r="P1488">
        <v>3</v>
      </c>
      <c r="Q1488" t="b">
        <v>0</v>
      </c>
      <c r="R1488" t="s">
        <v>8275</v>
      </c>
      <c r="S1488" s="7">
        <f>E1488/D1488</f>
        <v>2.3999999999999998E-3</v>
      </c>
      <c r="T1488" s="8">
        <f>E1488/P1488</f>
        <v>16</v>
      </c>
      <c r="U1488" t="str">
        <f t="shared" si="142"/>
        <v>publishing</v>
      </c>
      <c r="V1488" t="str">
        <f t="shared" si="143"/>
        <v>fiction</v>
      </c>
    </row>
    <row r="1489" spans="1:22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5">
        <f t="shared" si="138"/>
        <v>42554.917488425926</v>
      </c>
      <c r="L1489" s="15">
        <f t="shared" si="139"/>
        <v>42584.917488425926</v>
      </c>
      <c r="M1489" s="13" t="str">
        <f t="shared" si="140"/>
        <v>Jul</v>
      </c>
      <c r="N1489" s="11">
        <f t="shared" si="141"/>
        <v>2016</v>
      </c>
      <c r="O1489" t="b">
        <v>0</v>
      </c>
      <c r="P1489">
        <v>0</v>
      </c>
      <c r="Q1489" t="b">
        <v>0</v>
      </c>
      <c r="R1489" t="s">
        <v>8275</v>
      </c>
      <c r="S1489" s="7">
        <f>E1489/D1489</f>
        <v>0</v>
      </c>
      <c r="T1489" s="8" t="e">
        <f>E1489/P1489</f>
        <v>#DIV/0!</v>
      </c>
      <c r="U1489" t="str">
        <f t="shared" si="142"/>
        <v>publishing</v>
      </c>
      <c r="V1489" t="str">
        <f t="shared" si="143"/>
        <v>fiction</v>
      </c>
    </row>
    <row r="1490" spans="1:22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5">
        <f t="shared" si="138"/>
        <v>41614.563194444447</v>
      </c>
      <c r="L1490" s="15">
        <f t="shared" si="139"/>
        <v>41644.563194444447</v>
      </c>
      <c r="M1490" s="13" t="str">
        <f t="shared" si="140"/>
        <v>Dec</v>
      </c>
      <c r="N1490" s="11">
        <f t="shared" si="141"/>
        <v>2013</v>
      </c>
      <c r="O1490" t="b">
        <v>0</v>
      </c>
      <c r="P1490">
        <v>6</v>
      </c>
      <c r="Q1490" t="b">
        <v>0</v>
      </c>
      <c r="R1490" t="s">
        <v>8275</v>
      </c>
      <c r="S1490" s="7">
        <f>E1490/D1490</f>
        <v>2.4E-2</v>
      </c>
      <c r="T1490" s="8">
        <f>E1490/P1490</f>
        <v>60</v>
      </c>
      <c r="U1490" t="str">
        <f t="shared" si="142"/>
        <v>publishing</v>
      </c>
      <c r="V1490" t="str">
        <f t="shared" si="143"/>
        <v>fiction</v>
      </c>
    </row>
    <row r="1491" spans="1:22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5">
        <f t="shared" si="138"/>
        <v>41198.611712962964</v>
      </c>
      <c r="L1491" s="15">
        <f t="shared" si="139"/>
        <v>41228.653379629628</v>
      </c>
      <c r="M1491" s="13" t="str">
        <f t="shared" si="140"/>
        <v>Oct</v>
      </c>
      <c r="N1491" s="11">
        <f t="shared" si="141"/>
        <v>2012</v>
      </c>
      <c r="O1491" t="b">
        <v>0</v>
      </c>
      <c r="P1491">
        <v>0</v>
      </c>
      <c r="Q1491" t="b">
        <v>0</v>
      </c>
      <c r="R1491" t="s">
        <v>8275</v>
      </c>
      <c r="S1491" s="7">
        <f>E1491/D1491</f>
        <v>0</v>
      </c>
      <c r="T1491" s="8" t="e">
        <f>E1491/P1491</f>
        <v>#DIV/0!</v>
      </c>
      <c r="U1491" t="str">
        <f t="shared" si="142"/>
        <v>publishing</v>
      </c>
      <c r="V1491" t="str">
        <f t="shared" si="143"/>
        <v>fiction</v>
      </c>
    </row>
    <row r="1492" spans="1:22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5">
        <f t="shared" si="138"/>
        <v>41520.561041666668</v>
      </c>
      <c r="L1492" s="15">
        <f t="shared" si="139"/>
        <v>41549.561041666668</v>
      </c>
      <c r="M1492" s="13" t="str">
        <f t="shared" si="140"/>
        <v>Sep</v>
      </c>
      <c r="N1492" s="11">
        <f t="shared" si="141"/>
        <v>2013</v>
      </c>
      <c r="O1492" t="b">
        <v>0</v>
      </c>
      <c r="P1492">
        <v>19</v>
      </c>
      <c r="Q1492" t="b">
        <v>0</v>
      </c>
      <c r="R1492" t="s">
        <v>8275</v>
      </c>
      <c r="S1492" s="7">
        <f>E1492/D1492</f>
        <v>0.30862068965517242</v>
      </c>
      <c r="T1492" s="8">
        <f>E1492/P1492</f>
        <v>47.10526315789474</v>
      </c>
      <c r="U1492" t="str">
        <f t="shared" si="142"/>
        <v>publishing</v>
      </c>
      <c r="V1492" t="str">
        <f t="shared" si="143"/>
        <v>fiction</v>
      </c>
    </row>
    <row r="1493" spans="1:22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5">
        <f t="shared" si="138"/>
        <v>41991.713460648149</v>
      </c>
      <c r="L1493" s="15">
        <f t="shared" si="139"/>
        <v>42050.651388888888</v>
      </c>
      <c r="M1493" s="13" t="str">
        <f t="shared" si="140"/>
        <v>Dec</v>
      </c>
      <c r="N1493" s="11">
        <f t="shared" si="141"/>
        <v>2014</v>
      </c>
      <c r="O1493" t="b">
        <v>0</v>
      </c>
      <c r="P1493">
        <v>1</v>
      </c>
      <c r="Q1493" t="b">
        <v>0</v>
      </c>
      <c r="R1493" t="s">
        <v>8275</v>
      </c>
      <c r="S1493" s="7">
        <f>E1493/D1493</f>
        <v>8.3333333333333329E-2</v>
      </c>
      <c r="T1493" s="8">
        <f>E1493/P1493</f>
        <v>100</v>
      </c>
      <c r="U1493" t="str">
        <f t="shared" si="142"/>
        <v>publishing</v>
      </c>
      <c r="V1493" t="str">
        <f t="shared" si="143"/>
        <v>fiction</v>
      </c>
    </row>
    <row r="1494" spans="1:22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5">
        <f t="shared" si="138"/>
        <v>40682.884791666671</v>
      </c>
      <c r="L1494" s="15">
        <f t="shared" si="139"/>
        <v>40712.884791666671</v>
      </c>
      <c r="M1494" s="13" t="str">
        <f t="shared" si="140"/>
        <v>May</v>
      </c>
      <c r="N1494" s="11">
        <f t="shared" si="141"/>
        <v>2011</v>
      </c>
      <c r="O1494" t="b">
        <v>0</v>
      </c>
      <c r="P1494">
        <v>2</v>
      </c>
      <c r="Q1494" t="b">
        <v>0</v>
      </c>
      <c r="R1494" t="s">
        <v>8275</v>
      </c>
      <c r="S1494" s="7">
        <f>E1494/D1494</f>
        <v>7.4999999999999997E-3</v>
      </c>
      <c r="T1494" s="8">
        <f>E1494/P1494</f>
        <v>15</v>
      </c>
      <c r="U1494" t="str">
        <f t="shared" si="142"/>
        <v>publishing</v>
      </c>
      <c r="V1494" t="str">
        <f t="shared" si="143"/>
        <v>fiction</v>
      </c>
    </row>
    <row r="1495" spans="1:22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5">
        <f t="shared" si="138"/>
        <v>41411.866608796299</v>
      </c>
      <c r="L1495" s="15">
        <f t="shared" si="139"/>
        <v>41441.866608796299</v>
      </c>
      <c r="M1495" s="13" t="str">
        <f t="shared" si="140"/>
        <v>May</v>
      </c>
      <c r="N1495" s="11">
        <f t="shared" si="141"/>
        <v>2013</v>
      </c>
      <c r="O1495" t="b">
        <v>0</v>
      </c>
      <c r="P1495">
        <v>0</v>
      </c>
      <c r="Q1495" t="b">
        <v>0</v>
      </c>
      <c r="R1495" t="s">
        <v>8275</v>
      </c>
      <c r="S1495" s="7">
        <f>E1495/D1495</f>
        <v>0</v>
      </c>
      <c r="T1495" s="8" t="e">
        <f>E1495/P1495</f>
        <v>#DIV/0!</v>
      </c>
      <c r="U1495" t="str">
        <f t="shared" si="142"/>
        <v>publishing</v>
      </c>
      <c r="V1495" t="str">
        <f t="shared" si="143"/>
        <v>fiction</v>
      </c>
    </row>
    <row r="1496" spans="1:22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5">
        <f t="shared" si="138"/>
        <v>42067.722372685181</v>
      </c>
      <c r="L1496" s="15">
        <f t="shared" si="139"/>
        <v>42097.651388888888</v>
      </c>
      <c r="M1496" s="13" t="str">
        <f t="shared" si="140"/>
        <v>Mar</v>
      </c>
      <c r="N1496" s="11">
        <f t="shared" si="141"/>
        <v>2015</v>
      </c>
      <c r="O1496" t="b">
        <v>0</v>
      </c>
      <c r="P1496">
        <v>11</v>
      </c>
      <c r="Q1496" t="b">
        <v>0</v>
      </c>
      <c r="R1496" t="s">
        <v>8275</v>
      </c>
      <c r="S1496" s="7">
        <f>E1496/D1496</f>
        <v>8.8999999999999996E-2</v>
      </c>
      <c r="T1496" s="8">
        <f>E1496/P1496</f>
        <v>40.454545454545453</v>
      </c>
      <c r="U1496" t="str">
        <f t="shared" si="142"/>
        <v>publishing</v>
      </c>
      <c r="V1496" t="str">
        <f t="shared" si="143"/>
        <v>fiction</v>
      </c>
    </row>
    <row r="1497" spans="1:22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5">
        <f t="shared" si="138"/>
        <v>40752.789710648147</v>
      </c>
      <c r="L1497" s="15">
        <f t="shared" si="139"/>
        <v>40782.789710648147</v>
      </c>
      <c r="M1497" s="13" t="str">
        <f t="shared" si="140"/>
        <v>Jul</v>
      </c>
      <c r="N1497" s="11">
        <f t="shared" si="141"/>
        <v>2011</v>
      </c>
      <c r="O1497" t="b">
        <v>0</v>
      </c>
      <c r="P1497">
        <v>0</v>
      </c>
      <c r="Q1497" t="b">
        <v>0</v>
      </c>
      <c r="R1497" t="s">
        <v>8275</v>
      </c>
      <c r="S1497" s="7">
        <f>E1497/D1497</f>
        <v>0</v>
      </c>
      <c r="T1497" s="8" t="e">
        <f>E1497/P1497</f>
        <v>#DIV/0!</v>
      </c>
      <c r="U1497" t="str">
        <f t="shared" si="142"/>
        <v>publishing</v>
      </c>
      <c r="V1497" t="str">
        <f t="shared" si="143"/>
        <v>fiction</v>
      </c>
    </row>
    <row r="1498" spans="1:22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5">
        <f t="shared" si="138"/>
        <v>41838.475219907406</v>
      </c>
      <c r="L1498" s="15">
        <f t="shared" si="139"/>
        <v>41898.475219907406</v>
      </c>
      <c r="M1498" s="13" t="str">
        <f t="shared" si="140"/>
        <v>Jul</v>
      </c>
      <c r="N1498" s="11">
        <f t="shared" si="141"/>
        <v>2014</v>
      </c>
      <c r="O1498" t="b">
        <v>0</v>
      </c>
      <c r="P1498">
        <v>0</v>
      </c>
      <c r="Q1498" t="b">
        <v>0</v>
      </c>
      <c r="R1498" t="s">
        <v>8275</v>
      </c>
      <c r="S1498" s="7">
        <f>E1498/D1498</f>
        <v>0</v>
      </c>
      <c r="T1498" s="8" t="e">
        <f>E1498/P1498</f>
        <v>#DIV/0!</v>
      </c>
      <c r="U1498" t="str">
        <f t="shared" si="142"/>
        <v>publishing</v>
      </c>
      <c r="V1498" t="str">
        <f t="shared" si="143"/>
        <v>fiction</v>
      </c>
    </row>
    <row r="1499" spans="1:22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5">
        <f t="shared" si="138"/>
        <v>41444.64261574074</v>
      </c>
      <c r="L1499" s="15">
        <f t="shared" si="139"/>
        <v>41486.821527777778</v>
      </c>
      <c r="M1499" s="13" t="str">
        <f t="shared" si="140"/>
        <v>Jun</v>
      </c>
      <c r="N1499" s="11">
        <f t="shared" si="141"/>
        <v>2013</v>
      </c>
      <c r="O1499" t="b">
        <v>0</v>
      </c>
      <c r="P1499">
        <v>1</v>
      </c>
      <c r="Q1499" t="b">
        <v>0</v>
      </c>
      <c r="R1499" t="s">
        <v>8275</v>
      </c>
      <c r="S1499" s="7">
        <f>E1499/D1499</f>
        <v>6.666666666666667E-5</v>
      </c>
      <c r="T1499" s="8">
        <f>E1499/P1499</f>
        <v>1</v>
      </c>
      <c r="U1499" t="str">
        <f t="shared" si="142"/>
        <v>publishing</v>
      </c>
      <c r="V1499" t="str">
        <f t="shared" si="143"/>
        <v>fiction</v>
      </c>
    </row>
    <row r="1500" spans="1:22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5">
        <f t="shared" si="138"/>
        <v>41840.983541666668</v>
      </c>
      <c r="L1500" s="15">
        <f t="shared" si="139"/>
        <v>41885.983541666668</v>
      </c>
      <c r="M1500" s="13" t="str">
        <f t="shared" si="140"/>
        <v>Jul</v>
      </c>
      <c r="N1500" s="11">
        <f t="shared" si="141"/>
        <v>2014</v>
      </c>
      <c r="O1500" t="b">
        <v>0</v>
      </c>
      <c r="P1500">
        <v>3</v>
      </c>
      <c r="Q1500" t="b">
        <v>0</v>
      </c>
      <c r="R1500" t="s">
        <v>8275</v>
      </c>
      <c r="S1500" s="7">
        <f>E1500/D1500</f>
        <v>1.9E-2</v>
      </c>
      <c r="T1500" s="8">
        <f>E1500/P1500</f>
        <v>19</v>
      </c>
      <c r="U1500" t="str">
        <f t="shared" si="142"/>
        <v>publishing</v>
      </c>
      <c r="V1500" t="str">
        <f t="shared" si="143"/>
        <v>fiction</v>
      </c>
    </row>
    <row r="1501" spans="1:22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5">
        <f t="shared" si="138"/>
        <v>42527.007326388892</v>
      </c>
      <c r="L1501" s="15">
        <f t="shared" si="139"/>
        <v>42587.007326388892</v>
      </c>
      <c r="M1501" s="13" t="str">
        <f t="shared" si="140"/>
        <v>Jun</v>
      </c>
      <c r="N1501" s="11">
        <f t="shared" si="141"/>
        <v>2016</v>
      </c>
      <c r="O1501" t="b">
        <v>0</v>
      </c>
      <c r="P1501">
        <v>1</v>
      </c>
      <c r="Q1501" t="b">
        <v>0</v>
      </c>
      <c r="R1501" t="s">
        <v>8275</v>
      </c>
      <c r="S1501" s="7">
        <f>E1501/D1501</f>
        <v>2.5000000000000001E-3</v>
      </c>
      <c r="T1501" s="8">
        <f>E1501/P1501</f>
        <v>5</v>
      </c>
      <c r="U1501" t="str">
        <f t="shared" si="142"/>
        <v>publishing</v>
      </c>
      <c r="V1501" t="str">
        <f t="shared" si="143"/>
        <v>fiction</v>
      </c>
    </row>
    <row r="1502" spans="1:22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5">
        <f t="shared" si="138"/>
        <v>41365.904594907406</v>
      </c>
      <c r="L1502" s="15">
        <f t="shared" si="139"/>
        <v>41395.904594907406</v>
      </c>
      <c r="M1502" s="13" t="str">
        <f t="shared" si="140"/>
        <v>Apr</v>
      </c>
      <c r="N1502" s="11">
        <f t="shared" si="141"/>
        <v>2013</v>
      </c>
      <c r="O1502" t="b">
        <v>0</v>
      </c>
      <c r="P1502">
        <v>15</v>
      </c>
      <c r="Q1502" t="b">
        <v>0</v>
      </c>
      <c r="R1502" t="s">
        <v>8275</v>
      </c>
      <c r="S1502" s="7">
        <f>E1502/D1502</f>
        <v>0.25035714285714283</v>
      </c>
      <c r="T1502" s="8">
        <f>E1502/P1502</f>
        <v>46.733333333333334</v>
      </c>
      <c r="U1502" t="str">
        <f t="shared" si="142"/>
        <v>publishing</v>
      </c>
      <c r="V1502" t="str">
        <f t="shared" si="143"/>
        <v>fiction</v>
      </c>
    </row>
    <row r="1503" spans="1:22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5">
        <f t="shared" si="138"/>
        <v>42163.583599537036</v>
      </c>
      <c r="L1503" s="15">
        <f t="shared" si="139"/>
        <v>42193.583599537036</v>
      </c>
      <c r="M1503" s="13" t="str">
        <f t="shared" si="140"/>
        <v>Jun</v>
      </c>
      <c r="N1503" s="11">
        <f t="shared" si="141"/>
        <v>2015</v>
      </c>
      <c r="O1503" t="b">
        <v>1</v>
      </c>
      <c r="P1503">
        <v>885</v>
      </c>
      <c r="Q1503" t="b">
        <v>1</v>
      </c>
      <c r="R1503" t="s">
        <v>8285</v>
      </c>
      <c r="S1503" s="7">
        <f>E1503/D1503</f>
        <v>1.6633076923076924</v>
      </c>
      <c r="T1503" s="8">
        <f>E1503/P1503</f>
        <v>97.731073446327684</v>
      </c>
      <c r="U1503" t="str">
        <f t="shared" si="142"/>
        <v>photography</v>
      </c>
      <c r="V1503" t="str">
        <f t="shared" si="143"/>
        <v>photobooks</v>
      </c>
    </row>
    <row r="1504" spans="1:22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5">
        <f t="shared" si="138"/>
        <v>42426.542592592596</v>
      </c>
      <c r="L1504" s="15">
        <f t="shared" si="139"/>
        <v>42454.916666666672</v>
      </c>
      <c r="M1504" s="13" t="str">
        <f t="shared" si="140"/>
        <v>Feb</v>
      </c>
      <c r="N1504" s="11">
        <f t="shared" si="141"/>
        <v>2016</v>
      </c>
      <c r="O1504" t="b">
        <v>1</v>
      </c>
      <c r="P1504">
        <v>329</v>
      </c>
      <c r="Q1504" t="b">
        <v>1</v>
      </c>
      <c r="R1504" t="s">
        <v>8285</v>
      </c>
      <c r="S1504" s="7">
        <f>E1504/D1504</f>
        <v>1.0144545454545455</v>
      </c>
      <c r="T1504" s="8">
        <f>E1504/P1504</f>
        <v>67.835866261398181</v>
      </c>
      <c r="U1504" t="str">
        <f t="shared" si="142"/>
        <v>photography</v>
      </c>
      <c r="V1504" t="str">
        <f t="shared" si="143"/>
        <v>photobooks</v>
      </c>
    </row>
    <row r="1505" spans="1:22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5">
        <f t="shared" si="138"/>
        <v>42606.347233796296</v>
      </c>
      <c r="L1505" s="15">
        <f t="shared" si="139"/>
        <v>42666.347233796296</v>
      </c>
      <c r="M1505" s="13" t="str">
        <f t="shared" si="140"/>
        <v>Aug</v>
      </c>
      <c r="N1505" s="11">
        <f t="shared" si="141"/>
        <v>2016</v>
      </c>
      <c r="O1505" t="b">
        <v>1</v>
      </c>
      <c r="P1505">
        <v>71</v>
      </c>
      <c r="Q1505" t="b">
        <v>1</v>
      </c>
      <c r="R1505" t="s">
        <v>8285</v>
      </c>
      <c r="S1505" s="7">
        <f>E1505/D1505</f>
        <v>1.0789146666666667</v>
      </c>
      <c r="T1505" s="8">
        <f>E1505/P1505</f>
        <v>56.98492957746479</v>
      </c>
      <c r="U1505" t="str">
        <f t="shared" si="142"/>
        <v>photography</v>
      </c>
      <c r="V1505" t="str">
        <f t="shared" si="143"/>
        <v>photobooks</v>
      </c>
    </row>
    <row r="1506" spans="1:22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5">
        <f t="shared" si="138"/>
        <v>41772.657685185186</v>
      </c>
      <c r="L1506" s="15">
        <f t="shared" si="139"/>
        <v>41800.356249999997</v>
      </c>
      <c r="M1506" s="13" t="str">
        <f t="shared" si="140"/>
        <v>May</v>
      </c>
      <c r="N1506" s="11">
        <f t="shared" si="141"/>
        <v>2014</v>
      </c>
      <c r="O1506" t="b">
        <v>1</v>
      </c>
      <c r="P1506">
        <v>269</v>
      </c>
      <c r="Q1506" t="b">
        <v>1</v>
      </c>
      <c r="R1506" t="s">
        <v>8285</v>
      </c>
      <c r="S1506" s="7">
        <f>E1506/D1506</f>
        <v>2.7793846153846156</v>
      </c>
      <c r="T1506" s="8">
        <f>E1506/P1506</f>
        <v>67.159851301115239</v>
      </c>
      <c r="U1506" t="str">
        <f t="shared" si="142"/>
        <v>photography</v>
      </c>
      <c r="V1506" t="str">
        <f t="shared" si="143"/>
        <v>photobooks</v>
      </c>
    </row>
    <row r="1507" spans="1:22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5">
        <f t="shared" si="138"/>
        <v>42414.44332175926</v>
      </c>
      <c r="L1507" s="15">
        <f t="shared" si="139"/>
        <v>42451.834027777775</v>
      </c>
      <c r="M1507" s="13" t="str">
        <f t="shared" si="140"/>
        <v>Feb</v>
      </c>
      <c r="N1507" s="11">
        <f t="shared" si="141"/>
        <v>2016</v>
      </c>
      <c r="O1507" t="b">
        <v>1</v>
      </c>
      <c r="P1507">
        <v>345</v>
      </c>
      <c r="Q1507" t="b">
        <v>1</v>
      </c>
      <c r="R1507" t="s">
        <v>8285</v>
      </c>
      <c r="S1507" s="7">
        <f>E1507/D1507</f>
        <v>1.0358125</v>
      </c>
      <c r="T1507" s="8">
        <f>E1507/P1507</f>
        <v>48.037681159420288</v>
      </c>
      <c r="U1507" t="str">
        <f t="shared" si="142"/>
        <v>photography</v>
      </c>
      <c r="V1507" t="str">
        <f t="shared" si="143"/>
        <v>photobooks</v>
      </c>
    </row>
    <row r="1508" spans="1:22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5">
        <f t="shared" si="138"/>
        <v>41814.785925925928</v>
      </c>
      <c r="L1508" s="15">
        <f t="shared" si="139"/>
        <v>41844.785925925928</v>
      </c>
      <c r="M1508" s="13" t="str">
        <f t="shared" si="140"/>
        <v>Jun</v>
      </c>
      <c r="N1508" s="11">
        <f t="shared" si="141"/>
        <v>2014</v>
      </c>
      <c r="O1508" t="b">
        <v>1</v>
      </c>
      <c r="P1508">
        <v>43</v>
      </c>
      <c r="Q1508" t="b">
        <v>1</v>
      </c>
      <c r="R1508" t="s">
        <v>8285</v>
      </c>
      <c r="S1508" s="7">
        <f>E1508/D1508</f>
        <v>1.1140000000000001</v>
      </c>
      <c r="T1508" s="8">
        <f>E1508/P1508</f>
        <v>38.860465116279073</v>
      </c>
      <c r="U1508" t="str">
        <f t="shared" si="142"/>
        <v>photography</v>
      </c>
      <c r="V1508" t="str">
        <f t="shared" si="143"/>
        <v>photobooks</v>
      </c>
    </row>
    <row r="1509" spans="1:22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5">
        <f t="shared" si="138"/>
        <v>40254.450335648151</v>
      </c>
      <c r="L1509" s="15">
        <f t="shared" si="139"/>
        <v>40313.340277777781</v>
      </c>
      <c r="M1509" s="13" t="str">
        <f t="shared" si="140"/>
        <v>Mar</v>
      </c>
      <c r="N1509" s="11">
        <f t="shared" si="141"/>
        <v>2010</v>
      </c>
      <c r="O1509" t="b">
        <v>1</v>
      </c>
      <c r="P1509">
        <v>33</v>
      </c>
      <c r="Q1509" t="b">
        <v>1</v>
      </c>
      <c r="R1509" t="s">
        <v>8285</v>
      </c>
      <c r="S1509" s="7">
        <f>E1509/D1509</f>
        <v>2.15</v>
      </c>
      <c r="T1509" s="8">
        <f>E1509/P1509</f>
        <v>78.181818181818187</v>
      </c>
      <c r="U1509" t="str">
        <f t="shared" si="142"/>
        <v>photography</v>
      </c>
      <c r="V1509" t="str">
        <f t="shared" si="143"/>
        <v>photobooks</v>
      </c>
    </row>
    <row r="1510" spans="1:22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5">
        <f t="shared" si="138"/>
        <v>41786.614363425928</v>
      </c>
      <c r="L1510" s="15">
        <f t="shared" si="139"/>
        <v>41817.614363425928</v>
      </c>
      <c r="M1510" s="13" t="str">
        <f t="shared" si="140"/>
        <v>May</v>
      </c>
      <c r="N1510" s="11">
        <f t="shared" si="141"/>
        <v>2014</v>
      </c>
      <c r="O1510" t="b">
        <v>1</v>
      </c>
      <c r="P1510">
        <v>211</v>
      </c>
      <c r="Q1510" t="b">
        <v>1</v>
      </c>
      <c r="R1510" t="s">
        <v>8285</v>
      </c>
      <c r="S1510" s="7">
        <f>E1510/D1510</f>
        <v>1.1076216216216217</v>
      </c>
      <c r="T1510" s="8">
        <f>E1510/P1510</f>
        <v>97.113744075829388</v>
      </c>
      <c r="U1510" t="str">
        <f t="shared" si="142"/>
        <v>photography</v>
      </c>
      <c r="V1510" t="str">
        <f t="shared" si="143"/>
        <v>photobooks</v>
      </c>
    </row>
    <row r="1511" spans="1:22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5">
        <f t="shared" si="138"/>
        <v>42751.533391203702</v>
      </c>
      <c r="L1511" s="15">
        <f t="shared" si="139"/>
        <v>42780.957638888889</v>
      </c>
      <c r="M1511" s="13" t="str">
        <f t="shared" si="140"/>
        <v>Jan</v>
      </c>
      <c r="N1511" s="11">
        <f t="shared" si="141"/>
        <v>2017</v>
      </c>
      <c r="O1511" t="b">
        <v>1</v>
      </c>
      <c r="P1511">
        <v>196</v>
      </c>
      <c r="Q1511" t="b">
        <v>1</v>
      </c>
      <c r="R1511" t="s">
        <v>8285</v>
      </c>
      <c r="S1511" s="7">
        <f>E1511/D1511</f>
        <v>1.2364125714285714</v>
      </c>
      <c r="T1511" s="8">
        <f>E1511/P1511</f>
        <v>110.39397959183674</v>
      </c>
      <c r="U1511" t="str">
        <f t="shared" si="142"/>
        <v>photography</v>
      </c>
      <c r="V1511" t="str">
        <f t="shared" si="143"/>
        <v>photobooks</v>
      </c>
    </row>
    <row r="1512" spans="1:22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5">
        <f t="shared" si="138"/>
        <v>41809.385162037033</v>
      </c>
      <c r="L1512" s="15">
        <f t="shared" si="139"/>
        <v>41839.385162037033</v>
      </c>
      <c r="M1512" s="13" t="str">
        <f t="shared" si="140"/>
        <v>Jun</v>
      </c>
      <c r="N1512" s="11">
        <f t="shared" si="141"/>
        <v>2014</v>
      </c>
      <c r="O1512" t="b">
        <v>1</v>
      </c>
      <c r="P1512">
        <v>405</v>
      </c>
      <c r="Q1512" t="b">
        <v>1</v>
      </c>
      <c r="R1512" t="s">
        <v>8285</v>
      </c>
      <c r="S1512" s="7">
        <f>E1512/D1512</f>
        <v>1.0103500000000001</v>
      </c>
      <c r="T1512" s="8">
        <f>E1512/P1512</f>
        <v>39.91506172839506</v>
      </c>
      <c r="U1512" t="str">
        <f t="shared" si="142"/>
        <v>photography</v>
      </c>
      <c r="V1512" t="str">
        <f t="shared" si="143"/>
        <v>photobooks</v>
      </c>
    </row>
    <row r="1513" spans="1:22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5">
        <f t="shared" si="138"/>
        <v>42296.583379629628</v>
      </c>
      <c r="L1513" s="15">
        <f t="shared" si="139"/>
        <v>42326.625046296293</v>
      </c>
      <c r="M1513" s="13" t="str">
        <f t="shared" si="140"/>
        <v>Oct</v>
      </c>
      <c r="N1513" s="11">
        <f t="shared" si="141"/>
        <v>2015</v>
      </c>
      <c r="O1513" t="b">
        <v>1</v>
      </c>
      <c r="P1513">
        <v>206</v>
      </c>
      <c r="Q1513" t="b">
        <v>1</v>
      </c>
      <c r="R1513" t="s">
        <v>8285</v>
      </c>
      <c r="S1513" s="7">
        <f>E1513/D1513</f>
        <v>1.1179285714285714</v>
      </c>
      <c r="T1513" s="8">
        <f>E1513/P1513</f>
        <v>75.975728155339809</v>
      </c>
      <c r="U1513" t="str">
        <f t="shared" si="142"/>
        <v>photography</v>
      </c>
      <c r="V1513" t="str">
        <f t="shared" si="143"/>
        <v>photobooks</v>
      </c>
    </row>
    <row r="1514" spans="1:22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5">
        <f t="shared" si="138"/>
        <v>42741.684479166666</v>
      </c>
      <c r="L1514" s="15">
        <f t="shared" si="139"/>
        <v>42771.684479166666</v>
      </c>
      <c r="M1514" s="13" t="str">
        <f t="shared" si="140"/>
        <v>Jan</v>
      </c>
      <c r="N1514" s="11">
        <f t="shared" si="141"/>
        <v>2017</v>
      </c>
      <c r="O1514" t="b">
        <v>1</v>
      </c>
      <c r="P1514">
        <v>335</v>
      </c>
      <c r="Q1514" t="b">
        <v>1</v>
      </c>
      <c r="R1514" t="s">
        <v>8285</v>
      </c>
      <c r="S1514" s="7">
        <f>E1514/D1514</f>
        <v>5.5877142857142861</v>
      </c>
      <c r="T1514" s="8">
        <f>E1514/P1514</f>
        <v>58.379104477611939</v>
      </c>
      <c r="U1514" t="str">
        <f t="shared" si="142"/>
        <v>photography</v>
      </c>
      <c r="V1514" t="str">
        <f t="shared" si="143"/>
        <v>photobooks</v>
      </c>
    </row>
    <row r="1515" spans="1:22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5">
        <f t="shared" si="138"/>
        <v>41806.637337962966</v>
      </c>
      <c r="L1515" s="15">
        <f t="shared" si="139"/>
        <v>41836.637337962966</v>
      </c>
      <c r="M1515" s="13" t="str">
        <f t="shared" si="140"/>
        <v>Jun</v>
      </c>
      <c r="N1515" s="11">
        <f t="shared" si="141"/>
        <v>2014</v>
      </c>
      <c r="O1515" t="b">
        <v>1</v>
      </c>
      <c r="P1515">
        <v>215</v>
      </c>
      <c r="Q1515" t="b">
        <v>1</v>
      </c>
      <c r="R1515" t="s">
        <v>8285</v>
      </c>
      <c r="S1515" s="7">
        <f>E1515/D1515</f>
        <v>1.5001875</v>
      </c>
      <c r="T1515" s="8">
        <f>E1515/P1515</f>
        <v>55.82093023255814</v>
      </c>
      <c r="U1515" t="str">
        <f t="shared" si="142"/>
        <v>photography</v>
      </c>
      <c r="V1515" t="str">
        <f t="shared" si="143"/>
        <v>photobooks</v>
      </c>
    </row>
    <row r="1516" spans="1:22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5">
        <f t="shared" si="138"/>
        <v>42234.597685185188</v>
      </c>
      <c r="L1516" s="15">
        <f t="shared" si="139"/>
        <v>42274.597685185188</v>
      </c>
      <c r="M1516" s="13" t="str">
        <f t="shared" si="140"/>
        <v>Aug</v>
      </c>
      <c r="N1516" s="11">
        <f t="shared" si="141"/>
        <v>2015</v>
      </c>
      <c r="O1516" t="b">
        <v>1</v>
      </c>
      <c r="P1516">
        <v>176</v>
      </c>
      <c r="Q1516" t="b">
        <v>1</v>
      </c>
      <c r="R1516" t="s">
        <v>8285</v>
      </c>
      <c r="S1516" s="7">
        <f>E1516/D1516</f>
        <v>1.0647599999999999</v>
      </c>
      <c r="T1516" s="8">
        <f>E1516/P1516</f>
        <v>151.24431818181819</v>
      </c>
      <c r="U1516" t="str">
        <f t="shared" si="142"/>
        <v>photography</v>
      </c>
      <c r="V1516" t="str">
        <f t="shared" si="143"/>
        <v>photobooks</v>
      </c>
    </row>
    <row r="1517" spans="1:22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5">
        <f t="shared" si="138"/>
        <v>42415.253437499996</v>
      </c>
      <c r="L1517" s="15">
        <f t="shared" si="139"/>
        <v>42445.211770833332</v>
      </c>
      <c r="M1517" s="13" t="str">
        <f t="shared" si="140"/>
        <v>Feb</v>
      </c>
      <c r="N1517" s="11">
        <f t="shared" si="141"/>
        <v>2016</v>
      </c>
      <c r="O1517" t="b">
        <v>1</v>
      </c>
      <c r="P1517">
        <v>555</v>
      </c>
      <c r="Q1517" t="b">
        <v>1</v>
      </c>
      <c r="R1517" t="s">
        <v>8285</v>
      </c>
      <c r="S1517" s="7">
        <f>E1517/D1517</f>
        <v>1.57189</v>
      </c>
      <c r="T1517" s="8">
        <f>E1517/P1517</f>
        <v>849.67027027027029</v>
      </c>
      <c r="U1517" t="str">
        <f t="shared" si="142"/>
        <v>photography</v>
      </c>
      <c r="V1517" t="str">
        <f t="shared" si="143"/>
        <v>photobooks</v>
      </c>
    </row>
    <row r="1518" spans="1:22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5">
        <f t="shared" si="138"/>
        <v>42619.466342592597</v>
      </c>
      <c r="L1518" s="15">
        <f t="shared" si="139"/>
        <v>42649.583333333328</v>
      </c>
      <c r="M1518" s="13" t="str">
        <f t="shared" si="140"/>
        <v>Sep</v>
      </c>
      <c r="N1518" s="11">
        <f t="shared" si="141"/>
        <v>2016</v>
      </c>
      <c r="O1518" t="b">
        <v>1</v>
      </c>
      <c r="P1518">
        <v>116</v>
      </c>
      <c r="Q1518" t="b">
        <v>1</v>
      </c>
      <c r="R1518" t="s">
        <v>8285</v>
      </c>
      <c r="S1518" s="7">
        <f>E1518/D1518</f>
        <v>1.0865882352941176</v>
      </c>
      <c r="T1518" s="8">
        <f>E1518/P1518</f>
        <v>159.24137931034483</v>
      </c>
      <c r="U1518" t="str">
        <f t="shared" si="142"/>
        <v>photography</v>
      </c>
      <c r="V1518" t="str">
        <f t="shared" si="143"/>
        <v>photobooks</v>
      </c>
    </row>
    <row r="1519" spans="1:22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5">
        <f t="shared" si="138"/>
        <v>41948.56658564815</v>
      </c>
      <c r="L1519" s="15">
        <f t="shared" si="139"/>
        <v>41979.25</v>
      </c>
      <c r="M1519" s="13" t="str">
        <f t="shared" si="140"/>
        <v>Nov</v>
      </c>
      <c r="N1519" s="11">
        <f t="shared" si="141"/>
        <v>2014</v>
      </c>
      <c r="O1519" t="b">
        <v>1</v>
      </c>
      <c r="P1519">
        <v>615</v>
      </c>
      <c r="Q1519" t="b">
        <v>1</v>
      </c>
      <c r="R1519" t="s">
        <v>8285</v>
      </c>
      <c r="S1519" s="7">
        <f>E1519/D1519</f>
        <v>1.6197999999999999</v>
      </c>
      <c r="T1519" s="8">
        <f>E1519/P1519</f>
        <v>39.507317073170732</v>
      </c>
      <c r="U1519" t="str">
        <f t="shared" si="142"/>
        <v>photography</v>
      </c>
      <c r="V1519" t="str">
        <f t="shared" si="143"/>
        <v>photobooks</v>
      </c>
    </row>
    <row r="1520" spans="1:22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5">
        <f t="shared" si="138"/>
        <v>41760.8200462963</v>
      </c>
      <c r="L1520" s="15">
        <f t="shared" si="139"/>
        <v>41790.8200462963</v>
      </c>
      <c r="M1520" s="13" t="str">
        <f t="shared" si="140"/>
        <v>May</v>
      </c>
      <c r="N1520" s="11">
        <f t="shared" si="141"/>
        <v>2014</v>
      </c>
      <c r="O1520" t="b">
        <v>1</v>
      </c>
      <c r="P1520">
        <v>236</v>
      </c>
      <c r="Q1520" t="b">
        <v>1</v>
      </c>
      <c r="R1520" t="s">
        <v>8285</v>
      </c>
      <c r="S1520" s="7">
        <f>E1520/D1520</f>
        <v>2.0536666666666665</v>
      </c>
      <c r="T1520" s="8">
        <f>E1520/P1520</f>
        <v>130.52966101694915</v>
      </c>
      <c r="U1520" t="str">
        <f t="shared" si="142"/>
        <v>photography</v>
      </c>
      <c r="V1520" t="str">
        <f t="shared" si="143"/>
        <v>photobooks</v>
      </c>
    </row>
    <row r="1521" spans="1:22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5">
        <f t="shared" si="138"/>
        <v>41782.741701388892</v>
      </c>
      <c r="L1521" s="15">
        <f t="shared" si="139"/>
        <v>41810.915972222225</v>
      </c>
      <c r="M1521" s="13" t="str">
        <f t="shared" si="140"/>
        <v>May</v>
      </c>
      <c r="N1521" s="11">
        <f t="shared" si="141"/>
        <v>2014</v>
      </c>
      <c r="O1521" t="b">
        <v>1</v>
      </c>
      <c r="P1521">
        <v>145</v>
      </c>
      <c r="Q1521" t="b">
        <v>1</v>
      </c>
      <c r="R1521" t="s">
        <v>8285</v>
      </c>
      <c r="S1521" s="7">
        <f>E1521/D1521</f>
        <v>1.033638888888889</v>
      </c>
      <c r="T1521" s="8">
        <f>E1521/P1521</f>
        <v>64.156896551724131</v>
      </c>
      <c r="U1521" t="str">
        <f t="shared" si="142"/>
        <v>photography</v>
      </c>
      <c r="V1521" t="str">
        <f t="shared" si="143"/>
        <v>photobooks</v>
      </c>
    </row>
    <row r="1522" spans="1:22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5">
        <f t="shared" si="138"/>
        <v>41955.857789351852</v>
      </c>
      <c r="L1522" s="15">
        <f t="shared" si="139"/>
        <v>41992.166666666672</v>
      </c>
      <c r="M1522" s="13" t="str">
        <f t="shared" si="140"/>
        <v>Nov</v>
      </c>
      <c r="N1522" s="11">
        <f t="shared" si="141"/>
        <v>2014</v>
      </c>
      <c r="O1522" t="b">
        <v>1</v>
      </c>
      <c r="P1522">
        <v>167</v>
      </c>
      <c r="Q1522" t="b">
        <v>1</v>
      </c>
      <c r="R1522" t="s">
        <v>8285</v>
      </c>
      <c r="S1522" s="7">
        <f>E1522/D1522</f>
        <v>1.0347222222222223</v>
      </c>
      <c r="T1522" s="8">
        <f>E1522/P1522</f>
        <v>111.52694610778443</v>
      </c>
      <c r="U1522" t="str">
        <f t="shared" si="142"/>
        <v>photography</v>
      </c>
      <c r="V1522" t="str">
        <f t="shared" si="143"/>
        <v>photobooks</v>
      </c>
    </row>
    <row r="1523" spans="1:22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5">
        <f t="shared" si="138"/>
        <v>42493.167719907404</v>
      </c>
      <c r="L1523" s="15">
        <f t="shared" si="139"/>
        <v>42528.167719907404</v>
      </c>
      <c r="M1523" s="13" t="str">
        <f t="shared" si="140"/>
        <v>May</v>
      </c>
      <c r="N1523" s="11">
        <f t="shared" si="141"/>
        <v>2016</v>
      </c>
      <c r="O1523" t="b">
        <v>1</v>
      </c>
      <c r="P1523">
        <v>235</v>
      </c>
      <c r="Q1523" t="b">
        <v>1</v>
      </c>
      <c r="R1523" t="s">
        <v>8285</v>
      </c>
      <c r="S1523" s="7">
        <f>E1523/D1523</f>
        <v>1.0681333333333334</v>
      </c>
      <c r="T1523" s="8">
        <f>E1523/P1523</f>
        <v>170.44680851063831</v>
      </c>
      <c r="U1523" t="str">
        <f t="shared" si="142"/>
        <v>photography</v>
      </c>
      <c r="V1523" t="str">
        <f t="shared" si="143"/>
        <v>photobooks</v>
      </c>
    </row>
    <row r="1524" spans="1:22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5">
        <f t="shared" si="138"/>
        <v>41899.830312500002</v>
      </c>
      <c r="L1524" s="15">
        <f t="shared" si="139"/>
        <v>41929.830312500002</v>
      </c>
      <c r="M1524" s="13" t="str">
        <f t="shared" si="140"/>
        <v>Sep</v>
      </c>
      <c r="N1524" s="11">
        <f t="shared" si="141"/>
        <v>2014</v>
      </c>
      <c r="O1524" t="b">
        <v>1</v>
      </c>
      <c r="P1524">
        <v>452</v>
      </c>
      <c r="Q1524" t="b">
        <v>1</v>
      </c>
      <c r="R1524" t="s">
        <v>8285</v>
      </c>
      <c r="S1524" s="7">
        <f>E1524/D1524</f>
        <v>1.3896574712643677</v>
      </c>
      <c r="T1524" s="8">
        <f>E1524/P1524</f>
        <v>133.7391592920354</v>
      </c>
      <c r="U1524" t="str">
        <f t="shared" si="142"/>
        <v>photography</v>
      </c>
      <c r="V1524" t="str">
        <f t="shared" si="143"/>
        <v>photobooks</v>
      </c>
    </row>
    <row r="1525" spans="1:22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5">
        <f t="shared" si="138"/>
        <v>41964.751342592594</v>
      </c>
      <c r="L1525" s="15">
        <f t="shared" si="139"/>
        <v>41996</v>
      </c>
      <c r="M1525" s="13" t="str">
        <f t="shared" si="140"/>
        <v>Nov</v>
      </c>
      <c r="N1525" s="11">
        <f t="shared" si="141"/>
        <v>2014</v>
      </c>
      <c r="O1525" t="b">
        <v>1</v>
      </c>
      <c r="P1525">
        <v>241</v>
      </c>
      <c r="Q1525" t="b">
        <v>1</v>
      </c>
      <c r="R1525" t="s">
        <v>8285</v>
      </c>
      <c r="S1525" s="7">
        <f>E1525/D1525</f>
        <v>1.2484324324324325</v>
      </c>
      <c r="T1525" s="8">
        <f>E1525/P1525</f>
        <v>95.834024896265561</v>
      </c>
      <c r="U1525" t="str">
        <f t="shared" si="142"/>
        <v>photography</v>
      </c>
      <c r="V1525" t="str">
        <f t="shared" si="143"/>
        <v>photobooks</v>
      </c>
    </row>
    <row r="1526" spans="1:22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5">
        <f t="shared" si="138"/>
        <v>42756.501041666663</v>
      </c>
      <c r="L1526" s="15">
        <f t="shared" si="139"/>
        <v>42786.501041666663</v>
      </c>
      <c r="M1526" s="13" t="str">
        <f t="shared" si="140"/>
        <v>Jan</v>
      </c>
      <c r="N1526" s="11">
        <f t="shared" si="141"/>
        <v>2017</v>
      </c>
      <c r="O1526" t="b">
        <v>1</v>
      </c>
      <c r="P1526">
        <v>28</v>
      </c>
      <c r="Q1526" t="b">
        <v>1</v>
      </c>
      <c r="R1526" t="s">
        <v>8285</v>
      </c>
      <c r="S1526" s="7">
        <f>E1526/D1526</f>
        <v>2.0699999999999998</v>
      </c>
      <c r="T1526" s="8">
        <f>E1526/P1526</f>
        <v>221.78571428571428</v>
      </c>
      <c r="U1526" t="str">
        <f t="shared" si="142"/>
        <v>photography</v>
      </c>
      <c r="V1526" t="str">
        <f t="shared" si="143"/>
        <v>photobooks</v>
      </c>
    </row>
    <row r="1527" spans="1:22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5">
        <f t="shared" si="138"/>
        <v>42570.702986111108</v>
      </c>
      <c r="L1527" s="15">
        <f t="shared" si="139"/>
        <v>42600.702986111108</v>
      </c>
      <c r="M1527" s="13" t="str">
        <f t="shared" si="140"/>
        <v>Jul</v>
      </c>
      <c r="N1527" s="11">
        <f t="shared" si="141"/>
        <v>2016</v>
      </c>
      <c r="O1527" t="b">
        <v>1</v>
      </c>
      <c r="P1527">
        <v>140</v>
      </c>
      <c r="Q1527" t="b">
        <v>1</v>
      </c>
      <c r="R1527" t="s">
        <v>8285</v>
      </c>
      <c r="S1527" s="7">
        <f>E1527/D1527</f>
        <v>1.7400576923076922</v>
      </c>
      <c r="T1527" s="8">
        <f>E1527/P1527</f>
        <v>32.315357142857138</v>
      </c>
      <c r="U1527" t="str">
        <f t="shared" si="142"/>
        <v>photography</v>
      </c>
      <c r="V1527" t="str">
        <f t="shared" si="143"/>
        <v>photobooks</v>
      </c>
    </row>
    <row r="1528" spans="1:22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5">
        <f t="shared" si="138"/>
        <v>42339.276006944448</v>
      </c>
      <c r="L1528" s="15">
        <f t="shared" si="139"/>
        <v>42388.276006944448</v>
      </c>
      <c r="M1528" s="13" t="str">
        <f t="shared" si="140"/>
        <v>Dec</v>
      </c>
      <c r="N1528" s="11">
        <f t="shared" si="141"/>
        <v>2015</v>
      </c>
      <c r="O1528" t="b">
        <v>1</v>
      </c>
      <c r="P1528">
        <v>280</v>
      </c>
      <c r="Q1528" t="b">
        <v>1</v>
      </c>
      <c r="R1528" t="s">
        <v>8285</v>
      </c>
      <c r="S1528" s="7">
        <f>E1528/D1528</f>
        <v>1.2032608695652174</v>
      </c>
      <c r="T1528" s="8">
        <f>E1528/P1528</f>
        <v>98.839285714285708</v>
      </c>
      <c r="U1528" t="str">
        <f t="shared" si="142"/>
        <v>photography</v>
      </c>
      <c r="V1528" t="str">
        <f t="shared" si="143"/>
        <v>photobooks</v>
      </c>
    </row>
    <row r="1529" spans="1:22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5">
        <f t="shared" si="138"/>
        <v>42780.600532407407</v>
      </c>
      <c r="L1529" s="15">
        <f t="shared" si="139"/>
        <v>42808.558865740735</v>
      </c>
      <c r="M1529" s="13" t="str">
        <f t="shared" si="140"/>
        <v>Feb</v>
      </c>
      <c r="N1529" s="11">
        <f t="shared" si="141"/>
        <v>2017</v>
      </c>
      <c r="O1529" t="b">
        <v>1</v>
      </c>
      <c r="P1529">
        <v>70</v>
      </c>
      <c r="Q1529" t="b">
        <v>1</v>
      </c>
      <c r="R1529" t="s">
        <v>8285</v>
      </c>
      <c r="S1529" s="7">
        <f>E1529/D1529</f>
        <v>1.1044428571428573</v>
      </c>
      <c r="T1529" s="8">
        <f>E1529/P1529</f>
        <v>55.222142857142863</v>
      </c>
      <c r="U1529" t="str">
        <f t="shared" si="142"/>
        <v>photography</v>
      </c>
      <c r="V1529" t="str">
        <f t="shared" si="143"/>
        <v>photobooks</v>
      </c>
    </row>
    <row r="1530" spans="1:22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5">
        <f t="shared" si="138"/>
        <v>42736.732893518521</v>
      </c>
      <c r="L1530" s="15">
        <f t="shared" si="139"/>
        <v>42767</v>
      </c>
      <c r="M1530" s="13" t="str">
        <f t="shared" si="140"/>
        <v>Jan</v>
      </c>
      <c r="N1530" s="11">
        <f t="shared" si="141"/>
        <v>2017</v>
      </c>
      <c r="O1530" t="b">
        <v>1</v>
      </c>
      <c r="P1530">
        <v>160</v>
      </c>
      <c r="Q1530" t="b">
        <v>1</v>
      </c>
      <c r="R1530" t="s">
        <v>8285</v>
      </c>
      <c r="S1530" s="7">
        <f>E1530/D1530</f>
        <v>2.8156666666666665</v>
      </c>
      <c r="T1530" s="8">
        <f>E1530/P1530</f>
        <v>52.793750000000003</v>
      </c>
      <c r="U1530" t="str">
        <f t="shared" si="142"/>
        <v>photography</v>
      </c>
      <c r="V1530" t="str">
        <f t="shared" si="143"/>
        <v>photobooks</v>
      </c>
    </row>
    <row r="1531" spans="1:22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5">
        <f t="shared" si="138"/>
        <v>42052.628703703704</v>
      </c>
      <c r="L1531" s="15">
        <f t="shared" si="139"/>
        <v>42082.587037037039</v>
      </c>
      <c r="M1531" s="13" t="str">
        <f t="shared" si="140"/>
        <v>Feb</v>
      </c>
      <c r="N1531" s="11">
        <f t="shared" si="141"/>
        <v>2015</v>
      </c>
      <c r="O1531" t="b">
        <v>1</v>
      </c>
      <c r="P1531">
        <v>141</v>
      </c>
      <c r="Q1531" t="b">
        <v>1</v>
      </c>
      <c r="R1531" t="s">
        <v>8285</v>
      </c>
      <c r="S1531" s="7">
        <f>E1531/D1531</f>
        <v>1.0067894736842105</v>
      </c>
      <c r="T1531" s="8">
        <f>E1531/P1531</f>
        <v>135.66666666666666</v>
      </c>
      <c r="U1531" t="str">
        <f t="shared" si="142"/>
        <v>photography</v>
      </c>
      <c r="V1531" t="str">
        <f t="shared" si="143"/>
        <v>photobooks</v>
      </c>
    </row>
    <row r="1532" spans="1:22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5">
        <f t="shared" si="138"/>
        <v>42275.767303240747</v>
      </c>
      <c r="L1532" s="15">
        <f t="shared" si="139"/>
        <v>42300.767303240747</v>
      </c>
      <c r="M1532" s="13" t="str">
        <f t="shared" si="140"/>
        <v>Sep</v>
      </c>
      <c r="N1532" s="11">
        <f t="shared" si="141"/>
        <v>2015</v>
      </c>
      <c r="O1532" t="b">
        <v>1</v>
      </c>
      <c r="P1532">
        <v>874</v>
      </c>
      <c r="Q1532" t="b">
        <v>1</v>
      </c>
      <c r="R1532" t="s">
        <v>8285</v>
      </c>
      <c r="S1532" s="7">
        <f>E1532/D1532</f>
        <v>1.3482571428571428</v>
      </c>
      <c r="T1532" s="8">
        <f>E1532/P1532</f>
        <v>53.991990846681922</v>
      </c>
      <c r="U1532" t="str">
        <f t="shared" si="142"/>
        <v>photography</v>
      </c>
      <c r="V1532" t="str">
        <f t="shared" si="143"/>
        <v>photobooks</v>
      </c>
    </row>
    <row r="1533" spans="1:22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5">
        <f t="shared" si="138"/>
        <v>41941.802384259259</v>
      </c>
      <c r="L1533" s="15">
        <f t="shared" si="139"/>
        <v>41974.125</v>
      </c>
      <c r="M1533" s="13" t="str">
        <f t="shared" si="140"/>
        <v>Oct</v>
      </c>
      <c r="N1533" s="11">
        <f t="shared" si="141"/>
        <v>2014</v>
      </c>
      <c r="O1533" t="b">
        <v>1</v>
      </c>
      <c r="P1533">
        <v>73</v>
      </c>
      <c r="Q1533" t="b">
        <v>1</v>
      </c>
      <c r="R1533" t="s">
        <v>8285</v>
      </c>
      <c r="S1533" s="7">
        <f>E1533/D1533</f>
        <v>1.7595744680851064</v>
      </c>
      <c r="T1533" s="8">
        <f>E1533/P1533</f>
        <v>56.643835616438359</v>
      </c>
      <c r="U1533" t="str">
        <f t="shared" si="142"/>
        <v>photography</v>
      </c>
      <c r="V1533" t="str">
        <f t="shared" si="143"/>
        <v>photobooks</v>
      </c>
    </row>
    <row r="1534" spans="1:22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5">
        <f t="shared" si="138"/>
        <v>42391.475289351853</v>
      </c>
      <c r="L1534" s="15">
        <f t="shared" si="139"/>
        <v>42415.625</v>
      </c>
      <c r="M1534" s="13" t="str">
        <f t="shared" si="140"/>
        <v>Jan</v>
      </c>
      <c r="N1534" s="11">
        <f t="shared" si="141"/>
        <v>2016</v>
      </c>
      <c r="O1534" t="b">
        <v>1</v>
      </c>
      <c r="P1534">
        <v>294</v>
      </c>
      <c r="Q1534" t="b">
        <v>1</v>
      </c>
      <c r="R1534" t="s">
        <v>8285</v>
      </c>
      <c r="S1534" s="7">
        <f>E1534/D1534</f>
        <v>4.8402000000000003</v>
      </c>
      <c r="T1534" s="8">
        <f>E1534/P1534</f>
        <v>82.316326530612244</v>
      </c>
      <c r="U1534" t="str">
        <f t="shared" si="142"/>
        <v>photography</v>
      </c>
      <c r="V1534" t="str">
        <f t="shared" si="143"/>
        <v>photobooks</v>
      </c>
    </row>
    <row r="1535" spans="1:22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5">
        <f t="shared" si="138"/>
        <v>42443.00204861111</v>
      </c>
      <c r="L1535" s="15">
        <f t="shared" si="139"/>
        <v>42492.165972222225</v>
      </c>
      <c r="M1535" s="13" t="str">
        <f t="shared" si="140"/>
        <v>Mar</v>
      </c>
      <c r="N1535" s="11">
        <f t="shared" si="141"/>
        <v>2016</v>
      </c>
      <c r="O1535" t="b">
        <v>1</v>
      </c>
      <c r="P1535">
        <v>740</v>
      </c>
      <c r="Q1535" t="b">
        <v>1</v>
      </c>
      <c r="R1535" t="s">
        <v>8285</v>
      </c>
      <c r="S1535" s="7">
        <f>E1535/D1535</f>
        <v>1.4514</v>
      </c>
      <c r="T1535" s="8">
        <f>E1535/P1535</f>
        <v>88.26081081081081</v>
      </c>
      <c r="U1535" t="str">
        <f t="shared" si="142"/>
        <v>photography</v>
      </c>
      <c r="V1535" t="str">
        <f t="shared" si="143"/>
        <v>photobooks</v>
      </c>
    </row>
    <row r="1536" spans="1:22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5">
        <f t="shared" si="138"/>
        <v>42221.67432870371</v>
      </c>
      <c r="L1536" s="15">
        <f t="shared" si="139"/>
        <v>42251.67432870371</v>
      </c>
      <c r="M1536" s="13" t="str">
        <f t="shared" si="140"/>
        <v>Aug</v>
      </c>
      <c r="N1536" s="11">
        <f t="shared" si="141"/>
        <v>2015</v>
      </c>
      <c r="O1536" t="b">
        <v>1</v>
      </c>
      <c r="P1536">
        <v>369</v>
      </c>
      <c r="Q1536" t="b">
        <v>1</v>
      </c>
      <c r="R1536" t="s">
        <v>8285</v>
      </c>
      <c r="S1536" s="7">
        <f>E1536/D1536</f>
        <v>4.1773333333333333</v>
      </c>
      <c r="T1536" s="8">
        <f>E1536/P1536</f>
        <v>84.905149051490511</v>
      </c>
      <c r="U1536" t="str">
        <f t="shared" si="142"/>
        <v>photography</v>
      </c>
      <c r="V1536" t="str">
        <f t="shared" si="143"/>
        <v>photobooks</v>
      </c>
    </row>
    <row r="1537" spans="1:22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5">
        <f t="shared" si="138"/>
        <v>42484.829062500001</v>
      </c>
      <c r="L1537" s="15">
        <f t="shared" si="139"/>
        <v>42513.916666666672</v>
      </c>
      <c r="M1537" s="13" t="str">
        <f t="shared" si="140"/>
        <v>Apr</v>
      </c>
      <c r="N1537" s="11">
        <f t="shared" si="141"/>
        <v>2016</v>
      </c>
      <c r="O1537" t="b">
        <v>1</v>
      </c>
      <c r="P1537">
        <v>110</v>
      </c>
      <c r="Q1537" t="b">
        <v>1</v>
      </c>
      <c r="R1537" t="s">
        <v>8285</v>
      </c>
      <c r="S1537" s="7">
        <f>E1537/D1537</f>
        <v>1.3242499999999999</v>
      </c>
      <c r="T1537" s="8">
        <f>E1537/P1537</f>
        <v>48.154545454545456</v>
      </c>
      <c r="U1537" t="str">
        <f t="shared" si="142"/>
        <v>photography</v>
      </c>
      <c r="V1537" t="str">
        <f t="shared" si="143"/>
        <v>photobooks</v>
      </c>
    </row>
    <row r="1538" spans="1:22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5">
        <f t="shared" si="138"/>
        <v>42213.802199074074</v>
      </c>
      <c r="L1538" s="15">
        <f t="shared" si="139"/>
        <v>42243.802199074074</v>
      </c>
      <c r="M1538" s="13" t="str">
        <f t="shared" si="140"/>
        <v>Jul</v>
      </c>
      <c r="N1538" s="11">
        <f t="shared" si="141"/>
        <v>2015</v>
      </c>
      <c r="O1538" t="b">
        <v>1</v>
      </c>
      <c r="P1538">
        <v>455</v>
      </c>
      <c r="Q1538" t="b">
        <v>1</v>
      </c>
      <c r="R1538" t="s">
        <v>8285</v>
      </c>
      <c r="S1538" s="7">
        <f>E1538/D1538</f>
        <v>2.5030841666666666</v>
      </c>
      <c r="T1538" s="8">
        <f>E1538/P1538</f>
        <v>66.015406593406595</v>
      </c>
      <c r="U1538" t="str">
        <f t="shared" si="142"/>
        <v>photography</v>
      </c>
      <c r="V1538" t="str">
        <f t="shared" si="143"/>
        <v>photobooks</v>
      </c>
    </row>
    <row r="1539" spans="1:22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5">
        <f t="shared" ref="K1539:K1602" si="144">(((J1539/60)/60)/24+DATE(1970,1,1))</f>
        <v>42552.315127314811</v>
      </c>
      <c r="L1539" s="15">
        <f t="shared" ref="L1539:L1602" si="145">(((I1539/60)/60)/24+DATE(1970,1,1))</f>
        <v>42588.75</v>
      </c>
      <c r="M1539" s="13" t="str">
        <f t="shared" ref="M1539:M1602" si="146">TEXT(K1539,"mmm")</f>
        <v>Jul</v>
      </c>
      <c r="N1539" s="11">
        <f t="shared" ref="N1539:N1602" si="147">YEAR(K1539)</f>
        <v>2016</v>
      </c>
      <c r="O1539" t="b">
        <v>1</v>
      </c>
      <c r="P1539">
        <v>224</v>
      </c>
      <c r="Q1539" t="b">
        <v>1</v>
      </c>
      <c r="R1539" t="s">
        <v>8285</v>
      </c>
      <c r="S1539" s="7">
        <f>E1539/D1539</f>
        <v>1.7989999999999999</v>
      </c>
      <c r="T1539" s="8">
        <f>E1539/P1539</f>
        <v>96.375</v>
      </c>
      <c r="U1539" t="str">
        <f t="shared" ref="U1539:U1602" si="148">LEFT(R1539,(FIND("/",R1539,1)-1))</f>
        <v>photography</v>
      </c>
      <c r="V1539" t="str">
        <f t="shared" ref="V1539:V1602" si="149">MID(R1539,FIND("/",R1539)+1,256)</f>
        <v>photobooks</v>
      </c>
    </row>
    <row r="1540" spans="1:22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5">
        <f t="shared" si="144"/>
        <v>41981.782060185185</v>
      </c>
      <c r="L1540" s="15">
        <f t="shared" si="145"/>
        <v>42026.782060185185</v>
      </c>
      <c r="M1540" s="13" t="str">
        <f t="shared" si="146"/>
        <v>Dec</v>
      </c>
      <c r="N1540" s="11">
        <f t="shared" si="147"/>
        <v>2014</v>
      </c>
      <c r="O1540" t="b">
        <v>1</v>
      </c>
      <c r="P1540">
        <v>46</v>
      </c>
      <c r="Q1540" t="b">
        <v>1</v>
      </c>
      <c r="R1540" t="s">
        <v>8285</v>
      </c>
      <c r="S1540" s="7">
        <f>E1540/D1540</f>
        <v>1.0262857142857142</v>
      </c>
      <c r="T1540" s="8">
        <f>E1540/P1540</f>
        <v>156.17391304347825</v>
      </c>
      <c r="U1540" t="str">
        <f t="shared" si="148"/>
        <v>photography</v>
      </c>
      <c r="V1540" t="str">
        <f t="shared" si="149"/>
        <v>photobooks</v>
      </c>
    </row>
    <row r="1541" spans="1:22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5">
        <f t="shared" si="144"/>
        <v>42705.919201388882</v>
      </c>
      <c r="L1541" s="15">
        <f t="shared" si="145"/>
        <v>42738.919201388882</v>
      </c>
      <c r="M1541" s="13" t="str">
        <f t="shared" si="146"/>
        <v>Dec</v>
      </c>
      <c r="N1541" s="11">
        <f t="shared" si="147"/>
        <v>2016</v>
      </c>
      <c r="O1541" t="b">
        <v>0</v>
      </c>
      <c r="P1541">
        <v>284</v>
      </c>
      <c r="Q1541" t="b">
        <v>1</v>
      </c>
      <c r="R1541" t="s">
        <v>8285</v>
      </c>
      <c r="S1541" s="7">
        <f>E1541/D1541</f>
        <v>1.359861</v>
      </c>
      <c r="T1541" s="8">
        <f>E1541/P1541</f>
        <v>95.764859154929582</v>
      </c>
      <c r="U1541" t="str">
        <f t="shared" si="148"/>
        <v>photography</v>
      </c>
      <c r="V1541" t="str">
        <f t="shared" si="149"/>
        <v>photobooks</v>
      </c>
    </row>
    <row r="1542" spans="1:22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5">
        <f t="shared" si="144"/>
        <v>41939.00712962963</v>
      </c>
      <c r="L1542" s="15">
        <f t="shared" si="145"/>
        <v>41969.052083333328</v>
      </c>
      <c r="M1542" s="13" t="str">
        <f t="shared" si="146"/>
        <v>Oct</v>
      </c>
      <c r="N1542" s="11">
        <f t="shared" si="147"/>
        <v>2014</v>
      </c>
      <c r="O1542" t="b">
        <v>1</v>
      </c>
      <c r="P1542">
        <v>98</v>
      </c>
      <c r="Q1542" t="b">
        <v>1</v>
      </c>
      <c r="R1542" t="s">
        <v>8285</v>
      </c>
      <c r="S1542" s="7">
        <f>E1542/D1542</f>
        <v>1.1786666666666668</v>
      </c>
      <c r="T1542" s="8">
        <f>E1542/P1542</f>
        <v>180.40816326530611</v>
      </c>
      <c r="U1542" t="str">
        <f t="shared" si="148"/>
        <v>photography</v>
      </c>
      <c r="V1542" t="str">
        <f t="shared" si="149"/>
        <v>photobooks</v>
      </c>
    </row>
    <row r="1543" spans="1:22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5">
        <f t="shared" si="144"/>
        <v>41974.712245370371</v>
      </c>
      <c r="L1543" s="15">
        <f t="shared" si="145"/>
        <v>42004.712245370371</v>
      </c>
      <c r="M1543" s="13" t="str">
        <f t="shared" si="146"/>
        <v>Dec</v>
      </c>
      <c r="N1543" s="11">
        <f t="shared" si="147"/>
        <v>2014</v>
      </c>
      <c r="O1543" t="b">
        <v>0</v>
      </c>
      <c r="P1543">
        <v>2</v>
      </c>
      <c r="Q1543" t="b">
        <v>0</v>
      </c>
      <c r="R1543" t="s">
        <v>8289</v>
      </c>
      <c r="S1543" s="7">
        <f>E1543/D1543</f>
        <v>3.3333333333333332E-4</v>
      </c>
      <c r="T1543" s="8">
        <f>E1543/P1543</f>
        <v>3</v>
      </c>
      <c r="U1543" t="str">
        <f t="shared" si="148"/>
        <v>photography</v>
      </c>
      <c r="V1543" t="str">
        <f t="shared" si="149"/>
        <v>nature</v>
      </c>
    </row>
    <row r="1544" spans="1:22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5">
        <f t="shared" si="144"/>
        <v>42170.996527777781</v>
      </c>
      <c r="L1544" s="15">
        <f t="shared" si="145"/>
        <v>42185.996527777781</v>
      </c>
      <c r="M1544" s="13" t="str">
        <f t="shared" si="146"/>
        <v>Jun</v>
      </c>
      <c r="N1544" s="11">
        <f t="shared" si="147"/>
        <v>2015</v>
      </c>
      <c r="O1544" t="b">
        <v>0</v>
      </c>
      <c r="P1544">
        <v>1</v>
      </c>
      <c r="Q1544" t="b">
        <v>0</v>
      </c>
      <c r="R1544" t="s">
        <v>8289</v>
      </c>
      <c r="S1544" s="7">
        <f>E1544/D1544</f>
        <v>0.04</v>
      </c>
      <c r="T1544" s="8">
        <f>E1544/P1544</f>
        <v>20</v>
      </c>
      <c r="U1544" t="str">
        <f t="shared" si="148"/>
        <v>photography</v>
      </c>
      <c r="V1544" t="str">
        <f t="shared" si="149"/>
        <v>nature</v>
      </c>
    </row>
    <row r="1545" spans="1:22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5">
        <f t="shared" si="144"/>
        <v>41935.509652777779</v>
      </c>
      <c r="L1545" s="15">
        <f t="shared" si="145"/>
        <v>41965.551319444443</v>
      </c>
      <c r="M1545" s="13" t="str">
        <f t="shared" si="146"/>
        <v>Oct</v>
      </c>
      <c r="N1545" s="11">
        <f t="shared" si="147"/>
        <v>2014</v>
      </c>
      <c r="O1545" t="b">
        <v>0</v>
      </c>
      <c r="P1545">
        <v>1</v>
      </c>
      <c r="Q1545" t="b">
        <v>0</v>
      </c>
      <c r="R1545" t="s">
        <v>8289</v>
      </c>
      <c r="S1545" s="7">
        <f>E1545/D1545</f>
        <v>4.4444444444444444E-3</v>
      </c>
      <c r="T1545" s="8">
        <f>E1545/P1545</f>
        <v>10</v>
      </c>
      <c r="U1545" t="str">
        <f t="shared" si="148"/>
        <v>photography</v>
      </c>
      <c r="V1545" t="str">
        <f t="shared" si="149"/>
        <v>nature</v>
      </c>
    </row>
    <row r="1546" spans="1:22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5">
        <f t="shared" si="144"/>
        <v>42053.051203703704</v>
      </c>
      <c r="L1546" s="15">
        <f t="shared" si="145"/>
        <v>42095.012499999997</v>
      </c>
      <c r="M1546" s="13" t="str">
        <f t="shared" si="146"/>
        <v>Feb</v>
      </c>
      <c r="N1546" s="11">
        <f t="shared" si="147"/>
        <v>2015</v>
      </c>
      <c r="O1546" t="b">
        <v>0</v>
      </c>
      <c r="P1546">
        <v>0</v>
      </c>
      <c r="Q1546" t="b">
        <v>0</v>
      </c>
      <c r="R1546" t="s">
        <v>8289</v>
      </c>
      <c r="S1546" s="7">
        <f>E1546/D1546</f>
        <v>0</v>
      </c>
      <c r="T1546" s="8" t="e">
        <f>E1546/P1546</f>
        <v>#DIV/0!</v>
      </c>
      <c r="U1546" t="str">
        <f t="shared" si="148"/>
        <v>photography</v>
      </c>
      <c r="V1546" t="str">
        <f t="shared" si="149"/>
        <v>nature</v>
      </c>
    </row>
    <row r="1547" spans="1:22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5">
        <f t="shared" si="144"/>
        <v>42031.884652777779</v>
      </c>
      <c r="L1547" s="15">
        <f t="shared" si="145"/>
        <v>42065.886111111111</v>
      </c>
      <c r="M1547" s="13" t="str">
        <f t="shared" si="146"/>
        <v>Jan</v>
      </c>
      <c r="N1547" s="11">
        <f t="shared" si="147"/>
        <v>2015</v>
      </c>
      <c r="O1547" t="b">
        <v>0</v>
      </c>
      <c r="P1547">
        <v>1</v>
      </c>
      <c r="Q1547" t="b">
        <v>0</v>
      </c>
      <c r="R1547" t="s">
        <v>8289</v>
      </c>
      <c r="S1547" s="7">
        <f>E1547/D1547</f>
        <v>3.3333333333333332E-4</v>
      </c>
      <c r="T1547" s="8">
        <f>E1547/P1547</f>
        <v>1</v>
      </c>
      <c r="U1547" t="str">
        <f t="shared" si="148"/>
        <v>photography</v>
      </c>
      <c r="V1547" t="str">
        <f t="shared" si="149"/>
        <v>nature</v>
      </c>
    </row>
    <row r="1548" spans="1:22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5">
        <f t="shared" si="144"/>
        <v>41839.212951388887</v>
      </c>
      <c r="L1548" s="15">
        <f t="shared" si="145"/>
        <v>41899.212951388887</v>
      </c>
      <c r="M1548" s="13" t="str">
        <f t="shared" si="146"/>
        <v>Jul</v>
      </c>
      <c r="N1548" s="11">
        <f t="shared" si="147"/>
        <v>2014</v>
      </c>
      <c r="O1548" t="b">
        <v>0</v>
      </c>
      <c r="P1548">
        <v>11</v>
      </c>
      <c r="Q1548" t="b">
        <v>0</v>
      </c>
      <c r="R1548" t="s">
        <v>8289</v>
      </c>
      <c r="S1548" s="7">
        <f>E1548/D1548</f>
        <v>0.28899999999999998</v>
      </c>
      <c r="T1548" s="8">
        <f>E1548/P1548</f>
        <v>26.272727272727273</v>
      </c>
      <c r="U1548" t="str">
        <f t="shared" si="148"/>
        <v>photography</v>
      </c>
      <c r="V1548" t="str">
        <f t="shared" si="149"/>
        <v>nature</v>
      </c>
    </row>
    <row r="1549" spans="1:22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5">
        <f t="shared" si="144"/>
        <v>42782.426875000005</v>
      </c>
      <c r="L1549" s="15">
        <f t="shared" si="145"/>
        <v>42789.426875000005</v>
      </c>
      <c r="M1549" s="13" t="str">
        <f t="shared" si="146"/>
        <v>Feb</v>
      </c>
      <c r="N1549" s="11">
        <f t="shared" si="147"/>
        <v>2017</v>
      </c>
      <c r="O1549" t="b">
        <v>0</v>
      </c>
      <c r="P1549">
        <v>0</v>
      </c>
      <c r="Q1549" t="b">
        <v>0</v>
      </c>
      <c r="R1549" t="s">
        <v>8289</v>
      </c>
      <c r="S1549" s="7">
        <f>E1549/D1549</f>
        <v>0</v>
      </c>
      <c r="T1549" s="8" t="e">
        <f>E1549/P1549</f>
        <v>#DIV/0!</v>
      </c>
      <c r="U1549" t="str">
        <f t="shared" si="148"/>
        <v>photography</v>
      </c>
      <c r="V1549" t="str">
        <f t="shared" si="149"/>
        <v>nature</v>
      </c>
    </row>
    <row r="1550" spans="1:22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5">
        <f t="shared" si="144"/>
        <v>42286.88217592593</v>
      </c>
      <c r="L1550" s="15">
        <f t="shared" si="145"/>
        <v>42316.923842592587</v>
      </c>
      <c r="M1550" s="13" t="str">
        <f t="shared" si="146"/>
        <v>Oct</v>
      </c>
      <c r="N1550" s="11">
        <f t="shared" si="147"/>
        <v>2015</v>
      </c>
      <c r="O1550" t="b">
        <v>0</v>
      </c>
      <c r="P1550">
        <v>1</v>
      </c>
      <c r="Q1550" t="b">
        <v>0</v>
      </c>
      <c r="R1550" t="s">
        <v>8289</v>
      </c>
      <c r="S1550" s="7">
        <f>E1550/D1550</f>
        <v>8.5714285714285715E-2</v>
      </c>
      <c r="T1550" s="8">
        <f>E1550/P1550</f>
        <v>60</v>
      </c>
      <c r="U1550" t="str">
        <f t="shared" si="148"/>
        <v>photography</v>
      </c>
      <c r="V1550" t="str">
        <f t="shared" si="149"/>
        <v>nature</v>
      </c>
    </row>
    <row r="1551" spans="1:22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5">
        <f t="shared" si="144"/>
        <v>42281.136099537034</v>
      </c>
      <c r="L1551" s="15">
        <f t="shared" si="145"/>
        <v>42311.177766203706</v>
      </c>
      <c r="M1551" s="13" t="str">
        <f t="shared" si="146"/>
        <v>Oct</v>
      </c>
      <c r="N1551" s="11">
        <f t="shared" si="147"/>
        <v>2015</v>
      </c>
      <c r="O1551" t="b">
        <v>0</v>
      </c>
      <c r="P1551">
        <v>6</v>
      </c>
      <c r="Q1551" t="b">
        <v>0</v>
      </c>
      <c r="R1551" t="s">
        <v>8289</v>
      </c>
      <c r="S1551" s="7">
        <f>E1551/D1551</f>
        <v>0.34</v>
      </c>
      <c r="T1551" s="8">
        <f>E1551/P1551</f>
        <v>28.333333333333332</v>
      </c>
      <c r="U1551" t="str">
        <f t="shared" si="148"/>
        <v>photography</v>
      </c>
      <c r="V1551" t="str">
        <f t="shared" si="149"/>
        <v>nature</v>
      </c>
    </row>
    <row r="1552" spans="1:22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5">
        <f t="shared" si="144"/>
        <v>42472.449467592596</v>
      </c>
      <c r="L1552" s="15">
        <f t="shared" si="145"/>
        <v>42502.449467592596</v>
      </c>
      <c r="M1552" s="13" t="str">
        <f t="shared" si="146"/>
        <v>Apr</v>
      </c>
      <c r="N1552" s="11">
        <f t="shared" si="147"/>
        <v>2016</v>
      </c>
      <c r="O1552" t="b">
        <v>0</v>
      </c>
      <c r="P1552">
        <v>7</v>
      </c>
      <c r="Q1552" t="b">
        <v>0</v>
      </c>
      <c r="R1552" t="s">
        <v>8289</v>
      </c>
      <c r="S1552" s="7">
        <f>E1552/D1552</f>
        <v>0.13466666666666666</v>
      </c>
      <c r="T1552" s="8">
        <f>E1552/P1552</f>
        <v>14.428571428571429</v>
      </c>
      <c r="U1552" t="str">
        <f t="shared" si="148"/>
        <v>photography</v>
      </c>
      <c r="V1552" t="str">
        <f t="shared" si="149"/>
        <v>nature</v>
      </c>
    </row>
    <row r="1553" spans="1:22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5">
        <f t="shared" si="144"/>
        <v>42121.824525462958</v>
      </c>
      <c r="L1553" s="15">
        <f t="shared" si="145"/>
        <v>42151.824525462958</v>
      </c>
      <c r="M1553" s="13" t="str">
        <f t="shared" si="146"/>
        <v>Apr</v>
      </c>
      <c r="N1553" s="11">
        <f t="shared" si="147"/>
        <v>2015</v>
      </c>
      <c r="O1553" t="b">
        <v>0</v>
      </c>
      <c r="P1553">
        <v>0</v>
      </c>
      <c r="Q1553" t="b">
        <v>0</v>
      </c>
      <c r="R1553" t="s">
        <v>8289</v>
      </c>
      <c r="S1553" s="7">
        <f>E1553/D1553</f>
        <v>0</v>
      </c>
      <c r="T1553" s="8" t="e">
        <f>E1553/P1553</f>
        <v>#DIV/0!</v>
      </c>
      <c r="U1553" t="str">
        <f t="shared" si="148"/>
        <v>photography</v>
      </c>
      <c r="V1553" t="str">
        <f t="shared" si="149"/>
        <v>nature</v>
      </c>
    </row>
    <row r="1554" spans="1:22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5">
        <f t="shared" si="144"/>
        <v>41892.688750000001</v>
      </c>
      <c r="L1554" s="15">
        <f t="shared" si="145"/>
        <v>41913.165972222225</v>
      </c>
      <c r="M1554" s="13" t="str">
        <f t="shared" si="146"/>
        <v>Sep</v>
      </c>
      <c r="N1554" s="11">
        <f t="shared" si="147"/>
        <v>2014</v>
      </c>
      <c r="O1554" t="b">
        <v>0</v>
      </c>
      <c r="P1554">
        <v>16</v>
      </c>
      <c r="Q1554" t="b">
        <v>0</v>
      </c>
      <c r="R1554" t="s">
        <v>8289</v>
      </c>
      <c r="S1554" s="7">
        <f>E1554/D1554</f>
        <v>0.49186046511627907</v>
      </c>
      <c r="T1554" s="8">
        <f>E1554/P1554</f>
        <v>132.1875</v>
      </c>
      <c r="U1554" t="str">
        <f t="shared" si="148"/>
        <v>photography</v>
      </c>
      <c r="V1554" t="str">
        <f t="shared" si="149"/>
        <v>nature</v>
      </c>
    </row>
    <row r="1555" spans="1:22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5">
        <f t="shared" si="144"/>
        <v>42219.282951388886</v>
      </c>
      <c r="L1555" s="15">
        <f t="shared" si="145"/>
        <v>42249.282951388886</v>
      </c>
      <c r="M1555" s="13" t="str">
        <f t="shared" si="146"/>
        <v>Aug</v>
      </c>
      <c r="N1555" s="11">
        <f t="shared" si="147"/>
        <v>2015</v>
      </c>
      <c r="O1555" t="b">
        <v>0</v>
      </c>
      <c r="P1555">
        <v>0</v>
      </c>
      <c r="Q1555" t="b">
        <v>0</v>
      </c>
      <c r="R1555" t="s">
        <v>8289</v>
      </c>
      <c r="S1555" s="7">
        <f>E1555/D1555</f>
        <v>0</v>
      </c>
      <c r="T1555" s="8" t="e">
        <f>E1555/P1555</f>
        <v>#DIV/0!</v>
      </c>
      <c r="U1555" t="str">
        <f t="shared" si="148"/>
        <v>photography</v>
      </c>
      <c r="V1555" t="str">
        <f t="shared" si="149"/>
        <v>nature</v>
      </c>
    </row>
    <row r="1556" spans="1:22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5">
        <f t="shared" si="144"/>
        <v>42188.252199074079</v>
      </c>
      <c r="L1556" s="15">
        <f t="shared" si="145"/>
        <v>42218.252199074079</v>
      </c>
      <c r="M1556" s="13" t="str">
        <f t="shared" si="146"/>
        <v>Jul</v>
      </c>
      <c r="N1556" s="11">
        <f t="shared" si="147"/>
        <v>2015</v>
      </c>
      <c r="O1556" t="b">
        <v>0</v>
      </c>
      <c r="P1556">
        <v>0</v>
      </c>
      <c r="Q1556" t="b">
        <v>0</v>
      </c>
      <c r="R1556" t="s">
        <v>8289</v>
      </c>
      <c r="S1556" s="7">
        <f>E1556/D1556</f>
        <v>0</v>
      </c>
      <c r="T1556" s="8" t="e">
        <f>E1556/P1556</f>
        <v>#DIV/0!</v>
      </c>
      <c r="U1556" t="str">
        <f t="shared" si="148"/>
        <v>photography</v>
      </c>
      <c r="V1556" t="str">
        <f t="shared" si="149"/>
        <v>nature</v>
      </c>
    </row>
    <row r="1557" spans="1:22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5">
        <f t="shared" si="144"/>
        <v>42241.613796296297</v>
      </c>
      <c r="L1557" s="15">
        <f t="shared" si="145"/>
        <v>42264.708333333328</v>
      </c>
      <c r="M1557" s="13" t="str">
        <f t="shared" si="146"/>
        <v>Aug</v>
      </c>
      <c r="N1557" s="11">
        <f t="shared" si="147"/>
        <v>2015</v>
      </c>
      <c r="O1557" t="b">
        <v>0</v>
      </c>
      <c r="P1557">
        <v>0</v>
      </c>
      <c r="Q1557" t="b">
        <v>0</v>
      </c>
      <c r="R1557" t="s">
        <v>8289</v>
      </c>
      <c r="S1557" s="7">
        <f>E1557/D1557</f>
        <v>0</v>
      </c>
      <c r="T1557" s="8" t="e">
        <f>E1557/P1557</f>
        <v>#DIV/0!</v>
      </c>
      <c r="U1557" t="str">
        <f t="shared" si="148"/>
        <v>photography</v>
      </c>
      <c r="V1557" t="str">
        <f t="shared" si="149"/>
        <v>nature</v>
      </c>
    </row>
    <row r="1558" spans="1:22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5">
        <f t="shared" si="144"/>
        <v>42525.153055555551</v>
      </c>
      <c r="L1558" s="15">
        <f t="shared" si="145"/>
        <v>42555.153055555551</v>
      </c>
      <c r="M1558" s="13" t="str">
        <f t="shared" si="146"/>
        <v>Jun</v>
      </c>
      <c r="N1558" s="11">
        <f t="shared" si="147"/>
        <v>2016</v>
      </c>
      <c r="O1558" t="b">
        <v>0</v>
      </c>
      <c r="P1558">
        <v>12</v>
      </c>
      <c r="Q1558" t="b">
        <v>0</v>
      </c>
      <c r="R1558" t="s">
        <v>8289</v>
      </c>
      <c r="S1558" s="7">
        <f>E1558/D1558</f>
        <v>0.45133333333333331</v>
      </c>
      <c r="T1558" s="8">
        <f>E1558/P1558</f>
        <v>56.416666666666664</v>
      </c>
      <c r="U1558" t="str">
        <f t="shared" si="148"/>
        <v>photography</v>
      </c>
      <c r="V1558" t="str">
        <f t="shared" si="149"/>
        <v>nature</v>
      </c>
    </row>
    <row r="1559" spans="1:22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5">
        <f t="shared" si="144"/>
        <v>41871.65315972222</v>
      </c>
      <c r="L1559" s="15">
        <f t="shared" si="145"/>
        <v>41902.65315972222</v>
      </c>
      <c r="M1559" s="13" t="str">
        <f t="shared" si="146"/>
        <v>Aug</v>
      </c>
      <c r="N1559" s="11">
        <f t="shared" si="147"/>
        <v>2014</v>
      </c>
      <c r="O1559" t="b">
        <v>0</v>
      </c>
      <c r="P1559">
        <v>1</v>
      </c>
      <c r="Q1559" t="b">
        <v>0</v>
      </c>
      <c r="R1559" t="s">
        <v>8289</v>
      </c>
      <c r="S1559" s="7">
        <f>E1559/D1559</f>
        <v>0.04</v>
      </c>
      <c r="T1559" s="8">
        <f>E1559/P1559</f>
        <v>100</v>
      </c>
      <c r="U1559" t="str">
        <f t="shared" si="148"/>
        <v>photography</v>
      </c>
      <c r="V1559" t="str">
        <f t="shared" si="149"/>
        <v>nature</v>
      </c>
    </row>
    <row r="1560" spans="1:22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5">
        <f t="shared" si="144"/>
        <v>42185.397673611107</v>
      </c>
      <c r="L1560" s="15">
        <f t="shared" si="145"/>
        <v>42244.508333333331</v>
      </c>
      <c r="M1560" s="13" t="str">
        <f t="shared" si="146"/>
        <v>Jun</v>
      </c>
      <c r="N1560" s="11">
        <f t="shared" si="147"/>
        <v>2015</v>
      </c>
      <c r="O1560" t="b">
        <v>0</v>
      </c>
      <c r="P1560">
        <v>3</v>
      </c>
      <c r="Q1560" t="b">
        <v>0</v>
      </c>
      <c r="R1560" t="s">
        <v>8289</v>
      </c>
      <c r="S1560" s="7">
        <f>E1560/D1560</f>
        <v>4.6666666666666669E-2</v>
      </c>
      <c r="T1560" s="8">
        <f>E1560/P1560</f>
        <v>11.666666666666666</v>
      </c>
      <c r="U1560" t="str">
        <f t="shared" si="148"/>
        <v>photography</v>
      </c>
      <c r="V1560" t="str">
        <f t="shared" si="149"/>
        <v>nature</v>
      </c>
    </row>
    <row r="1561" spans="1:22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5">
        <f t="shared" si="144"/>
        <v>42108.05322916666</v>
      </c>
      <c r="L1561" s="15">
        <f t="shared" si="145"/>
        <v>42123.05322916666</v>
      </c>
      <c r="M1561" s="13" t="str">
        <f t="shared" si="146"/>
        <v>Apr</v>
      </c>
      <c r="N1561" s="11">
        <f t="shared" si="147"/>
        <v>2015</v>
      </c>
      <c r="O1561" t="b">
        <v>0</v>
      </c>
      <c r="P1561">
        <v>1</v>
      </c>
      <c r="Q1561" t="b">
        <v>0</v>
      </c>
      <c r="R1561" t="s">
        <v>8289</v>
      </c>
      <c r="S1561" s="7">
        <f>E1561/D1561</f>
        <v>3.3333333333333335E-3</v>
      </c>
      <c r="T1561" s="8">
        <f>E1561/P1561</f>
        <v>50</v>
      </c>
      <c r="U1561" t="str">
        <f t="shared" si="148"/>
        <v>photography</v>
      </c>
      <c r="V1561" t="str">
        <f t="shared" si="149"/>
        <v>nature</v>
      </c>
    </row>
    <row r="1562" spans="1:22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5">
        <f t="shared" si="144"/>
        <v>41936.020752314813</v>
      </c>
      <c r="L1562" s="15">
        <f t="shared" si="145"/>
        <v>41956.062418981484</v>
      </c>
      <c r="M1562" s="13" t="str">
        <f t="shared" si="146"/>
        <v>Oct</v>
      </c>
      <c r="N1562" s="11">
        <f t="shared" si="147"/>
        <v>2014</v>
      </c>
      <c r="O1562" t="b">
        <v>0</v>
      </c>
      <c r="P1562">
        <v>4</v>
      </c>
      <c r="Q1562" t="b">
        <v>0</v>
      </c>
      <c r="R1562" t="s">
        <v>8289</v>
      </c>
      <c r="S1562" s="7">
        <f>E1562/D1562</f>
        <v>3.7600000000000001E-2</v>
      </c>
      <c r="T1562" s="8">
        <f>E1562/P1562</f>
        <v>23.5</v>
      </c>
      <c r="U1562" t="str">
        <f t="shared" si="148"/>
        <v>photography</v>
      </c>
      <c r="V1562" t="str">
        <f t="shared" si="149"/>
        <v>nature</v>
      </c>
    </row>
    <row r="1563" spans="1:22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5">
        <f t="shared" si="144"/>
        <v>41555.041701388887</v>
      </c>
      <c r="L1563" s="15">
        <f t="shared" si="145"/>
        <v>41585.083368055559</v>
      </c>
      <c r="M1563" s="13" t="str">
        <f t="shared" si="146"/>
        <v>Oct</v>
      </c>
      <c r="N1563" s="11">
        <f t="shared" si="147"/>
        <v>2013</v>
      </c>
      <c r="O1563" t="b">
        <v>0</v>
      </c>
      <c r="P1563">
        <v>1</v>
      </c>
      <c r="Q1563" t="b">
        <v>0</v>
      </c>
      <c r="R1563" t="s">
        <v>8290</v>
      </c>
      <c r="S1563" s="7">
        <f>E1563/D1563</f>
        <v>6.7000000000000002E-3</v>
      </c>
      <c r="T1563" s="8">
        <f>E1563/P1563</f>
        <v>67</v>
      </c>
      <c r="U1563" t="str">
        <f t="shared" si="148"/>
        <v>publishing</v>
      </c>
      <c r="V1563" t="str">
        <f t="shared" si="149"/>
        <v>art books</v>
      </c>
    </row>
    <row r="1564" spans="1:22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5">
        <f t="shared" si="144"/>
        <v>40079.566157407404</v>
      </c>
      <c r="L1564" s="15">
        <f t="shared" si="145"/>
        <v>40149.034722222219</v>
      </c>
      <c r="M1564" s="13" t="str">
        <f t="shared" si="146"/>
        <v>Sep</v>
      </c>
      <c r="N1564" s="11">
        <f t="shared" si="147"/>
        <v>2009</v>
      </c>
      <c r="O1564" t="b">
        <v>0</v>
      </c>
      <c r="P1564">
        <v>0</v>
      </c>
      <c r="Q1564" t="b">
        <v>0</v>
      </c>
      <c r="R1564" t="s">
        <v>8290</v>
      </c>
      <c r="S1564" s="7">
        <f>E1564/D1564</f>
        <v>0</v>
      </c>
      <c r="T1564" s="8" t="e">
        <f>E1564/P1564</f>
        <v>#DIV/0!</v>
      </c>
      <c r="U1564" t="str">
        <f t="shared" si="148"/>
        <v>publishing</v>
      </c>
      <c r="V1564" t="str">
        <f t="shared" si="149"/>
        <v>art books</v>
      </c>
    </row>
    <row r="1565" spans="1:22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5">
        <f t="shared" si="144"/>
        <v>41652.742488425924</v>
      </c>
      <c r="L1565" s="15">
        <f t="shared" si="145"/>
        <v>41712.700821759259</v>
      </c>
      <c r="M1565" s="13" t="str">
        <f t="shared" si="146"/>
        <v>Jan</v>
      </c>
      <c r="N1565" s="11">
        <f t="shared" si="147"/>
        <v>2014</v>
      </c>
      <c r="O1565" t="b">
        <v>0</v>
      </c>
      <c r="P1565">
        <v>2</v>
      </c>
      <c r="Q1565" t="b">
        <v>0</v>
      </c>
      <c r="R1565" t="s">
        <v>8290</v>
      </c>
      <c r="S1565" s="7">
        <f>E1565/D1565</f>
        <v>1.4166666666666666E-2</v>
      </c>
      <c r="T1565" s="8">
        <f>E1565/P1565</f>
        <v>42.5</v>
      </c>
      <c r="U1565" t="str">
        <f t="shared" si="148"/>
        <v>publishing</v>
      </c>
      <c r="V1565" t="str">
        <f t="shared" si="149"/>
        <v>art books</v>
      </c>
    </row>
    <row r="1566" spans="1:22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5">
        <f t="shared" si="144"/>
        <v>42121.367002314815</v>
      </c>
      <c r="L1566" s="15">
        <f t="shared" si="145"/>
        <v>42152.836805555555</v>
      </c>
      <c r="M1566" s="13" t="str">
        <f t="shared" si="146"/>
        <v>Apr</v>
      </c>
      <c r="N1566" s="11">
        <f t="shared" si="147"/>
        <v>2015</v>
      </c>
      <c r="O1566" t="b">
        <v>0</v>
      </c>
      <c r="P1566">
        <v>1</v>
      </c>
      <c r="Q1566" t="b">
        <v>0</v>
      </c>
      <c r="R1566" t="s">
        <v>8290</v>
      </c>
      <c r="S1566" s="7">
        <f>E1566/D1566</f>
        <v>1E-3</v>
      </c>
      <c r="T1566" s="8">
        <f>E1566/P1566</f>
        <v>10</v>
      </c>
      <c r="U1566" t="str">
        <f t="shared" si="148"/>
        <v>publishing</v>
      </c>
      <c r="V1566" t="str">
        <f t="shared" si="149"/>
        <v>art books</v>
      </c>
    </row>
    <row r="1567" spans="1:22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5">
        <f t="shared" si="144"/>
        <v>40672.729872685188</v>
      </c>
      <c r="L1567" s="15">
        <f t="shared" si="145"/>
        <v>40702.729872685188</v>
      </c>
      <c r="M1567" s="13" t="str">
        <f t="shared" si="146"/>
        <v>May</v>
      </c>
      <c r="N1567" s="11">
        <f t="shared" si="147"/>
        <v>2011</v>
      </c>
      <c r="O1567" t="b">
        <v>0</v>
      </c>
      <c r="P1567">
        <v>1</v>
      </c>
      <c r="Q1567" t="b">
        <v>0</v>
      </c>
      <c r="R1567" t="s">
        <v>8290</v>
      </c>
      <c r="S1567" s="7">
        <f>E1567/D1567</f>
        <v>2.5000000000000001E-2</v>
      </c>
      <c r="T1567" s="8">
        <f>E1567/P1567</f>
        <v>100</v>
      </c>
      <c r="U1567" t="str">
        <f t="shared" si="148"/>
        <v>publishing</v>
      </c>
      <c r="V1567" t="str">
        <f t="shared" si="149"/>
        <v>art books</v>
      </c>
    </row>
    <row r="1568" spans="1:22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5">
        <f t="shared" si="144"/>
        <v>42549.916712962964</v>
      </c>
      <c r="L1568" s="15">
        <f t="shared" si="145"/>
        <v>42578.916666666672</v>
      </c>
      <c r="M1568" s="13" t="str">
        <f t="shared" si="146"/>
        <v>Jun</v>
      </c>
      <c r="N1568" s="11">
        <f t="shared" si="147"/>
        <v>2016</v>
      </c>
      <c r="O1568" t="b">
        <v>0</v>
      </c>
      <c r="P1568">
        <v>59</v>
      </c>
      <c r="Q1568" t="b">
        <v>0</v>
      </c>
      <c r="R1568" t="s">
        <v>8290</v>
      </c>
      <c r="S1568" s="7">
        <f>E1568/D1568</f>
        <v>0.21249999999999999</v>
      </c>
      <c r="T1568" s="8">
        <f>E1568/P1568</f>
        <v>108.05084745762711</v>
      </c>
      <c r="U1568" t="str">
        <f t="shared" si="148"/>
        <v>publishing</v>
      </c>
      <c r="V1568" t="str">
        <f t="shared" si="149"/>
        <v>art books</v>
      </c>
    </row>
    <row r="1569" spans="1:22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5">
        <f t="shared" si="144"/>
        <v>41671.936863425923</v>
      </c>
      <c r="L1569" s="15">
        <f t="shared" si="145"/>
        <v>41687</v>
      </c>
      <c r="M1569" s="13" t="str">
        <f t="shared" si="146"/>
        <v>Feb</v>
      </c>
      <c r="N1569" s="11">
        <f t="shared" si="147"/>
        <v>2014</v>
      </c>
      <c r="O1569" t="b">
        <v>0</v>
      </c>
      <c r="P1569">
        <v>13</v>
      </c>
      <c r="Q1569" t="b">
        <v>0</v>
      </c>
      <c r="R1569" t="s">
        <v>8290</v>
      </c>
      <c r="S1569" s="7">
        <f>E1569/D1569</f>
        <v>4.1176470588235294E-2</v>
      </c>
      <c r="T1569" s="8">
        <f>E1569/P1569</f>
        <v>26.923076923076923</v>
      </c>
      <c r="U1569" t="str">
        <f t="shared" si="148"/>
        <v>publishing</v>
      </c>
      <c r="V1569" t="str">
        <f t="shared" si="149"/>
        <v>art books</v>
      </c>
    </row>
    <row r="1570" spans="1:22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5">
        <f t="shared" si="144"/>
        <v>41962.062326388885</v>
      </c>
      <c r="L1570" s="15">
        <f t="shared" si="145"/>
        <v>41997.062326388885</v>
      </c>
      <c r="M1570" s="13" t="str">
        <f t="shared" si="146"/>
        <v>Nov</v>
      </c>
      <c r="N1570" s="11">
        <f t="shared" si="147"/>
        <v>2014</v>
      </c>
      <c r="O1570" t="b">
        <v>0</v>
      </c>
      <c r="P1570">
        <v>22</v>
      </c>
      <c r="Q1570" t="b">
        <v>0</v>
      </c>
      <c r="R1570" t="s">
        <v>8290</v>
      </c>
      <c r="S1570" s="7">
        <f>E1570/D1570</f>
        <v>0.13639999999999999</v>
      </c>
      <c r="T1570" s="8">
        <f>E1570/P1570</f>
        <v>155</v>
      </c>
      <c r="U1570" t="str">
        <f t="shared" si="148"/>
        <v>publishing</v>
      </c>
      <c r="V1570" t="str">
        <f t="shared" si="149"/>
        <v>art books</v>
      </c>
    </row>
    <row r="1571" spans="1:2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5">
        <f t="shared" si="144"/>
        <v>41389.679560185185</v>
      </c>
      <c r="L1571" s="15">
        <f t="shared" si="145"/>
        <v>41419.679560185185</v>
      </c>
      <c r="M1571" s="13" t="str">
        <f t="shared" si="146"/>
        <v>Apr</v>
      </c>
      <c r="N1571" s="11">
        <f t="shared" si="147"/>
        <v>2013</v>
      </c>
      <c r="O1571" t="b">
        <v>0</v>
      </c>
      <c r="P1571">
        <v>0</v>
      </c>
      <c r="Q1571" t="b">
        <v>0</v>
      </c>
      <c r="R1571" t="s">
        <v>8290</v>
      </c>
      <c r="S1571" s="7">
        <f>E1571/D1571</f>
        <v>0</v>
      </c>
      <c r="T1571" s="8" t="e">
        <f>E1571/P1571</f>
        <v>#DIV/0!</v>
      </c>
      <c r="U1571" t="str">
        <f t="shared" si="148"/>
        <v>publishing</v>
      </c>
      <c r="V1571" t="str">
        <f t="shared" si="149"/>
        <v>art books</v>
      </c>
    </row>
    <row r="1572" spans="1:22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5">
        <f t="shared" si="144"/>
        <v>42438.813449074078</v>
      </c>
      <c r="L1572" s="15">
        <f t="shared" si="145"/>
        <v>42468.771782407406</v>
      </c>
      <c r="M1572" s="13" t="str">
        <f t="shared" si="146"/>
        <v>Mar</v>
      </c>
      <c r="N1572" s="11">
        <f t="shared" si="147"/>
        <v>2016</v>
      </c>
      <c r="O1572" t="b">
        <v>0</v>
      </c>
      <c r="P1572">
        <v>52</v>
      </c>
      <c r="Q1572" t="b">
        <v>0</v>
      </c>
      <c r="R1572" t="s">
        <v>8290</v>
      </c>
      <c r="S1572" s="7">
        <f>E1572/D1572</f>
        <v>0.41399999999999998</v>
      </c>
      <c r="T1572" s="8">
        <f>E1572/P1572</f>
        <v>47.769230769230766</v>
      </c>
      <c r="U1572" t="str">
        <f t="shared" si="148"/>
        <v>publishing</v>
      </c>
      <c r="V1572" t="str">
        <f t="shared" si="149"/>
        <v>art books</v>
      </c>
    </row>
    <row r="1573" spans="1:22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5">
        <f t="shared" si="144"/>
        <v>42144.769479166673</v>
      </c>
      <c r="L1573" s="15">
        <f t="shared" si="145"/>
        <v>42174.769479166673</v>
      </c>
      <c r="M1573" s="13" t="str">
        <f t="shared" si="146"/>
        <v>May</v>
      </c>
      <c r="N1573" s="11">
        <f t="shared" si="147"/>
        <v>2015</v>
      </c>
      <c r="O1573" t="b">
        <v>0</v>
      </c>
      <c r="P1573">
        <v>4</v>
      </c>
      <c r="Q1573" t="b">
        <v>0</v>
      </c>
      <c r="R1573" t="s">
        <v>8290</v>
      </c>
      <c r="S1573" s="7">
        <f>E1573/D1573</f>
        <v>6.6115702479338841E-3</v>
      </c>
      <c r="T1573" s="8">
        <f>E1573/P1573</f>
        <v>20</v>
      </c>
      <c r="U1573" t="str">
        <f t="shared" si="148"/>
        <v>publishing</v>
      </c>
      <c r="V1573" t="str">
        <f t="shared" si="149"/>
        <v>art books</v>
      </c>
    </row>
    <row r="1574" spans="1:22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5">
        <f t="shared" si="144"/>
        <v>42404.033090277779</v>
      </c>
      <c r="L1574" s="15">
        <f t="shared" si="145"/>
        <v>42428.999305555553</v>
      </c>
      <c r="M1574" s="13" t="str">
        <f t="shared" si="146"/>
        <v>Feb</v>
      </c>
      <c r="N1574" s="11">
        <f t="shared" si="147"/>
        <v>2016</v>
      </c>
      <c r="O1574" t="b">
        <v>0</v>
      </c>
      <c r="P1574">
        <v>3</v>
      </c>
      <c r="Q1574" t="b">
        <v>0</v>
      </c>
      <c r="R1574" t="s">
        <v>8290</v>
      </c>
      <c r="S1574" s="7">
        <f>E1574/D1574</f>
        <v>0.05</v>
      </c>
      <c r="T1574" s="8">
        <f>E1574/P1574</f>
        <v>41.666666666666664</v>
      </c>
      <c r="U1574" t="str">
        <f t="shared" si="148"/>
        <v>publishing</v>
      </c>
      <c r="V1574" t="str">
        <f t="shared" si="149"/>
        <v>art books</v>
      </c>
    </row>
    <row r="1575" spans="1:22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5">
        <f t="shared" si="144"/>
        <v>42786.000023148154</v>
      </c>
      <c r="L1575" s="15">
        <f t="shared" si="145"/>
        <v>42826.165972222225</v>
      </c>
      <c r="M1575" s="13" t="str">
        <f t="shared" si="146"/>
        <v>Feb</v>
      </c>
      <c r="N1575" s="11">
        <f t="shared" si="147"/>
        <v>2017</v>
      </c>
      <c r="O1575" t="b">
        <v>0</v>
      </c>
      <c r="P1575">
        <v>3</v>
      </c>
      <c r="Q1575" t="b">
        <v>0</v>
      </c>
      <c r="R1575" t="s">
        <v>8290</v>
      </c>
      <c r="S1575" s="7">
        <f>E1575/D1575</f>
        <v>2.4777777777777777E-2</v>
      </c>
      <c r="T1575" s="8">
        <f>E1575/P1575</f>
        <v>74.333333333333329</v>
      </c>
      <c r="U1575" t="str">
        <f t="shared" si="148"/>
        <v>publishing</v>
      </c>
      <c r="V1575" t="str">
        <f t="shared" si="149"/>
        <v>art books</v>
      </c>
    </row>
    <row r="1576" spans="1:22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5">
        <f t="shared" si="144"/>
        <v>42017.927418981482</v>
      </c>
      <c r="L1576" s="15">
        <f t="shared" si="145"/>
        <v>42052.927418981482</v>
      </c>
      <c r="M1576" s="13" t="str">
        <f t="shared" si="146"/>
        <v>Jan</v>
      </c>
      <c r="N1576" s="11">
        <f t="shared" si="147"/>
        <v>2015</v>
      </c>
      <c r="O1576" t="b">
        <v>0</v>
      </c>
      <c r="P1576">
        <v>6</v>
      </c>
      <c r="Q1576" t="b">
        <v>0</v>
      </c>
      <c r="R1576" t="s">
        <v>8290</v>
      </c>
      <c r="S1576" s="7">
        <f>E1576/D1576</f>
        <v>5.0599999999999999E-2</v>
      </c>
      <c r="T1576" s="8">
        <f>E1576/P1576</f>
        <v>84.333333333333329</v>
      </c>
      <c r="U1576" t="str">
        <f t="shared" si="148"/>
        <v>publishing</v>
      </c>
      <c r="V1576" t="str">
        <f t="shared" si="149"/>
        <v>art books</v>
      </c>
    </row>
    <row r="1577" spans="1:22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5">
        <f t="shared" si="144"/>
        <v>41799.524259259262</v>
      </c>
      <c r="L1577" s="15">
        <f t="shared" si="145"/>
        <v>41829.524259259262</v>
      </c>
      <c r="M1577" s="13" t="str">
        <f t="shared" si="146"/>
        <v>Jun</v>
      </c>
      <c r="N1577" s="11">
        <f t="shared" si="147"/>
        <v>2014</v>
      </c>
      <c r="O1577" t="b">
        <v>0</v>
      </c>
      <c r="P1577">
        <v>35</v>
      </c>
      <c r="Q1577" t="b">
        <v>0</v>
      </c>
      <c r="R1577" t="s">
        <v>8290</v>
      </c>
      <c r="S1577" s="7">
        <f>E1577/D1577</f>
        <v>0.2291</v>
      </c>
      <c r="T1577" s="8">
        <f>E1577/P1577</f>
        <v>65.457142857142856</v>
      </c>
      <c r="U1577" t="str">
        <f t="shared" si="148"/>
        <v>publishing</v>
      </c>
      <c r="V1577" t="str">
        <f t="shared" si="149"/>
        <v>art books</v>
      </c>
    </row>
    <row r="1578" spans="1:22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5">
        <f t="shared" si="144"/>
        <v>42140.879259259258</v>
      </c>
      <c r="L1578" s="15">
        <f t="shared" si="145"/>
        <v>42185.879259259258</v>
      </c>
      <c r="M1578" s="13" t="str">
        <f t="shared" si="146"/>
        <v>May</v>
      </c>
      <c r="N1578" s="11">
        <f t="shared" si="147"/>
        <v>2015</v>
      </c>
      <c r="O1578" t="b">
        <v>0</v>
      </c>
      <c r="P1578">
        <v>10</v>
      </c>
      <c r="Q1578" t="b">
        <v>0</v>
      </c>
      <c r="R1578" t="s">
        <v>8290</v>
      </c>
      <c r="S1578" s="7">
        <f>E1578/D1578</f>
        <v>0.13</v>
      </c>
      <c r="T1578" s="8">
        <f>E1578/P1578</f>
        <v>65</v>
      </c>
      <c r="U1578" t="str">
        <f t="shared" si="148"/>
        <v>publishing</v>
      </c>
      <c r="V1578" t="str">
        <f t="shared" si="149"/>
        <v>art books</v>
      </c>
    </row>
    <row r="1579" spans="1:22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5">
        <f t="shared" si="144"/>
        <v>41054.847777777781</v>
      </c>
      <c r="L1579" s="15">
        <f t="shared" si="145"/>
        <v>41114.847777777781</v>
      </c>
      <c r="M1579" s="13" t="str">
        <f t="shared" si="146"/>
        <v>May</v>
      </c>
      <c r="N1579" s="11">
        <f t="shared" si="147"/>
        <v>2012</v>
      </c>
      <c r="O1579" t="b">
        <v>0</v>
      </c>
      <c r="P1579">
        <v>2</v>
      </c>
      <c r="Q1579" t="b">
        <v>0</v>
      </c>
      <c r="R1579" t="s">
        <v>8290</v>
      </c>
      <c r="S1579" s="7">
        <f>E1579/D1579</f>
        <v>5.4999999999999997E-3</v>
      </c>
      <c r="T1579" s="8">
        <f>E1579/P1579</f>
        <v>27.5</v>
      </c>
      <c r="U1579" t="str">
        <f t="shared" si="148"/>
        <v>publishing</v>
      </c>
      <c r="V1579" t="str">
        <f t="shared" si="149"/>
        <v>art books</v>
      </c>
    </row>
    <row r="1580" spans="1:22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5">
        <f t="shared" si="144"/>
        <v>40399.065868055557</v>
      </c>
      <c r="L1580" s="15">
        <f t="shared" si="145"/>
        <v>40423.083333333336</v>
      </c>
      <c r="M1580" s="13" t="str">
        <f t="shared" si="146"/>
        <v>Aug</v>
      </c>
      <c r="N1580" s="11">
        <f t="shared" si="147"/>
        <v>2010</v>
      </c>
      <c r="O1580" t="b">
        <v>0</v>
      </c>
      <c r="P1580">
        <v>4</v>
      </c>
      <c r="Q1580" t="b">
        <v>0</v>
      </c>
      <c r="R1580" t="s">
        <v>8290</v>
      </c>
      <c r="S1580" s="7">
        <f>E1580/D1580</f>
        <v>0.10806536636794939</v>
      </c>
      <c r="T1580" s="8">
        <f>E1580/P1580</f>
        <v>51.25</v>
      </c>
      <c r="U1580" t="str">
        <f t="shared" si="148"/>
        <v>publishing</v>
      </c>
      <c r="V1580" t="str">
        <f t="shared" si="149"/>
        <v>art books</v>
      </c>
    </row>
    <row r="1581" spans="1:22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5">
        <f t="shared" si="144"/>
        <v>41481.996423611112</v>
      </c>
      <c r="L1581" s="15">
        <f t="shared" si="145"/>
        <v>41514.996423611112</v>
      </c>
      <c r="M1581" s="13" t="str">
        <f t="shared" si="146"/>
        <v>Jul</v>
      </c>
      <c r="N1581" s="11">
        <f t="shared" si="147"/>
        <v>2013</v>
      </c>
      <c r="O1581" t="b">
        <v>0</v>
      </c>
      <c r="P1581">
        <v>2</v>
      </c>
      <c r="Q1581" t="b">
        <v>0</v>
      </c>
      <c r="R1581" t="s">
        <v>8290</v>
      </c>
      <c r="S1581" s="7">
        <f>E1581/D1581</f>
        <v>8.4008400840084006E-3</v>
      </c>
      <c r="T1581" s="8">
        <f>E1581/P1581</f>
        <v>14</v>
      </c>
      <c r="U1581" t="str">
        <f t="shared" si="148"/>
        <v>publishing</v>
      </c>
      <c r="V1581" t="str">
        <f t="shared" si="149"/>
        <v>art books</v>
      </c>
    </row>
    <row r="1582" spans="1:22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5">
        <f t="shared" si="144"/>
        <v>40990.050069444449</v>
      </c>
      <c r="L1582" s="15">
        <f t="shared" si="145"/>
        <v>41050.050069444449</v>
      </c>
      <c r="M1582" s="13" t="str">
        <f t="shared" si="146"/>
        <v>Mar</v>
      </c>
      <c r="N1582" s="11">
        <f t="shared" si="147"/>
        <v>2012</v>
      </c>
      <c r="O1582" t="b">
        <v>0</v>
      </c>
      <c r="P1582">
        <v>0</v>
      </c>
      <c r="Q1582" t="b">
        <v>0</v>
      </c>
      <c r="R1582" t="s">
        <v>8290</v>
      </c>
      <c r="S1582" s="7">
        <f>E1582/D1582</f>
        <v>0</v>
      </c>
      <c r="T1582" s="8" t="e">
        <f>E1582/P1582</f>
        <v>#DIV/0!</v>
      </c>
      <c r="U1582" t="str">
        <f t="shared" si="148"/>
        <v>publishing</v>
      </c>
      <c r="V1582" t="str">
        <f t="shared" si="149"/>
        <v>art books</v>
      </c>
    </row>
    <row r="1583" spans="1:22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5">
        <f t="shared" si="144"/>
        <v>42325.448958333334</v>
      </c>
      <c r="L1583" s="15">
        <f t="shared" si="145"/>
        <v>42357.448958333334</v>
      </c>
      <c r="M1583" s="13" t="str">
        <f t="shared" si="146"/>
        <v>Nov</v>
      </c>
      <c r="N1583" s="11">
        <f t="shared" si="147"/>
        <v>2015</v>
      </c>
      <c r="O1583" t="b">
        <v>0</v>
      </c>
      <c r="P1583">
        <v>1</v>
      </c>
      <c r="Q1583" t="b">
        <v>0</v>
      </c>
      <c r="R1583" t="s">
        <v>8291</v>
      </c>
      <c r="S1583" s="7">
        <f>E1583/D1583</f>
        <v>5.0000000000000001E-3</v>
      </c>
      <c r="T1583" s="8">
        <f>E1583/P1583</f>
        <v>5</v>
      </c>
      <c r="U1583" t="str">
        <f t="shared" si="148"/>
        <v>photography</v>
      </c>
      <c r="V1583" t="str">
        <f t="shared" si="149"/>
        <v>places</v>
      </c>
    </row>
    <row r="1584" spans="1:22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5">
        <f t="shared" si="144"/>
        <v>42246.789965277778</v>
      </c>
      <c r="L1584" s="15">
        <f t="shared" si="145"/>
        <v>42303.888888888891</v>
      </c>
      <c r="M1584" s="13" t="str">
        <f t="shared" si="146"/>
        <v>Aug</v>
      </c>
      <c r="N1584" s="11">
        <f t="shared" si="147"/>
        <v>2015</v>
      </c>
      <c r="O1584" t="b">
        <v>0</v>
      </c>
      <c r="P1584">
        <v>3</v>
      </c>
      <c r="Q1584" t="b">
        <v>0</v>
      </c>
      <c r="R1584" t="s">
        <v>8291</v>
      </c>
      <c r="S1584" s="7">
        <f>E1584/D1584</f>
        <v>9.2999999999999999E-2</v>
      </c>
      <c r="T1584" s="8">
        <f>E1584/P1584</f>
        <v>31</v>
      </c>
      <c r="U1584" t="str">
        <f t="shared" si="148"/>
        <v>photography</v>
      </c>
      <c r="V1584" t="str">
        <f t="shared" si="149"/>
        <v>places</v>
      </c>
    </row>
    <row r="1585" spans="1:22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5">
        <f t="shared" si="144"/>
        <v>41877.904988425929</v>
      </c>
      <c r="L1585" s="15">
        <f t="shared" si="145"/>
        <v>41907.904988425929</v>
      </c>
      <c r="M1585" s="13" t="str">
        <f t="shared" si="146"/>
        <v>Aug</v>
      </c>
      <c r="N1585" s="11">
        <f t="shared" si="147"/>
        <v>2014</v>
      </c>
      <c r="O1585" t="b">
        <v>0</v>
      </c>
      <c r="P1585">
        <v>1</v>
      </c>
      <c r="Q1585" t="b">
        <v>0</v>
      </c>
      <c r="R1585" t="s">
        <v>8291</v>
      </c>
      <c r="S1585" s="7">
        <f>E1585/D1585</f>
        <v>7.5000000000000002E-4</v>
      </c>
      <c r="T1585" s="8">
        <f>E1585/P1585</f>
        <v>15</v>
      </c>
      <c r="U1585" t="str">
        <f t="shared" si="148"/>
        <v>photography</v>
      </c>
      <c r="V1585" t="str">
        <f t="shared" si="149"/>
        <v>places</v>
      </c>
    </row>
    <row r="1586" spans="1:22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5">
        <f t="shared" si="144"/>
        <v>41779.649317129632</v>
      </c>
      <c r="L1586" s="15">
        <f t="shared" si="145"/>
        <v>41789.649317129632</v>
      </c>
      <c r="M1586" s="13" t="str">
        <f t="shared" si="146"/>
        <v>May</v>
      </c>
      <c r="N1586" s="11">
        <f t="shared" si="147"/>
        <v>2014</v>
      </c>
      <c r="O1586" t="b">
        <v>0</v>
      </c>
      <c r="P1586">
        <v>0</v>
      </c>
      <c r="Q1586" t="b">
        <v>0</v>
      </c>
      <c r="R1586" t="s">
        <v>8291</v>
      </c>
      <c r="S1586" s="7">
        <f>E1586/D1586</f>
        <v>0</v>
      </c>
      <c r="T1586" s="8" t="e">
        <f>E1586/P1586</f>
        <v>#DIV/0!</v>
      </c>
      <c r="U1586" t="str">
        <f t="shared" si="148"/>
        <v>photography</v>
      </c>
      <c r="V1586" t="str">
        <f t="shared" si="149"/>
        <v>places</v>
      </c>
    </row>
    <row r="1587" spans="1:22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5">
        <f t="shared" si="144"/>
        <v>42707.895462962959</v>
      </c>
      <c r="L1587" s="15">
        <f t="shared" si="145"/>
        <v>42729.458333333328</v>
      </c>
      <c r="M1587" s="13" t="str">
        <f t="shared" si="146"/>
        <v>Dec</v>
      </c>
      <c r="N1587" s="11">
        <f t="shared" si="147"/>
        <v>2016</v>
      </c>
      <c r="O1587" t="b">
        <v>0</v>
      </c>
      <c r="P1587">
        <v>12</v>
      </c>
      <c r="Q1587" t="b">
        <v>0</v>
      </c>
      <c r="R1587" t="s">
        <v>8291</v>
      </c>
      <c r="S1587" s="7">
        <f>E1587/D1587</f>
        <v>0.79</v>
      </c>
      <c r="T1587" s="8">
        <f>E1587/P1587</f>
        <v>131.66666666666666</v>
      </c>
      <c r="U1587" t="str">
        <f t="shared" si="148"/>
        <v>photography</v>
      </c>
      <c r="V1587" t="str">
        <f t="shared" si="149"/>
        <v>places</v>
      </c>
    </row>
    <row r="1588" spans="1:22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5">
        <f t="shared" si="144"/>
        <v>42069.104421296302</v>
      </c>
      <c r="L1588" s="15">
        <f t="shared" si="145"/>
        <v>42099.062754629631</v>
      </c>
      <c r="M1588" s="13" t="str">
        <f t="shared" si="146"/>
        <v>Mar</v>
      </c>
      <c r="N1588" s="11">
        <f t="shared" si="147"/>
        <v>2015</v>
      </c>
      <c r="O1588" t="b">
        <v>0</v>
      </c>
      <c r="P1588">
        <v>0</v>
      </c>
      <c r="Q1588" t="b">
        <v>0</v>
      </c>
      <c r="R1588" t="s">
        <v>8291</v>
      </c>
      <c r="S1588" s="7">
        <f>E1588/D1588</f>
        <v>0</v>
      </c>
      <c r="T1588" s="8" t="e">
        <f>E1588/P1588</f>
        <v>#DIV/0!</v>
      </c>
      <c r="U1588" t="str">
        <f t="shared" si="148"/>
        <v>photography</v>
      </c>
      <c r="V1588" t="str">
        <f t="shared" si="149"/>
        <v>places</v>
      </c>
    </row>
    <row r="1589" spans="1:22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5">
        <f t="shared" si="144"/>
        <v>41956.950983796298</v>
      </c>
      <c r="L1589" s="15">
        <f t="shared" si="145"/>
        <v>41986.950983796298</v>
      </c>
      <c r="M1589" s="13" t="str">
        <f t="shared" si="146"/>
        <v>Nov</v>
      </c>
      <c r="N1589" s="11">
        <f t="shared" si="147"/>
        <v>2014</v>
      </c>
      <c r="O1589" t="b">
        <v>0</v>
      </c>
      <c r="P1589">
        <v>1</v>
      </c>
      <c r="Q1589" t="b">
        <v>0</v>
      </c>
      <c r="R1589" t="s">
        <v>8291</v>
      </c>
      <c r="S1589" s="7">
        <f>E1589/D1589</f>
        <v>1.3333333333333334E-4</v>
      </c>
      <c r="T1589" s="8">
        <f>E1589/P1589</f>
        <v>1</v>
      </c>
      <c r="U1589" t="str">
        <f t="shared" si="148"/>
        <v>photography</v>
      </c>
      <c r="V1589" t="str">
        <f t="shared" si="149"/>
        <v>places</v>
      </c>
    </row>
    <row r="1590" spans="1:22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5">
        <f t="shared" si="144"/>
        <v>42005.24998842593</v>
      </c>
      <c r="L1590" s="15">
        <f t="shared" si="145"/>
        <v>42035.841666666667</v>
      </c>
      <c r="M1590" s="13" t="str">
        <f t="shared" si="146"/>
        <v>Jan</v>
      </c>
      <c r="N1590" s="11">
        <f t="shared" si="147"/>
        <v>2015</v>
      </c>
      <c r="O1590" t="b">
        <v>0</v>
      </c>
      <c r="P1590">
        <v>0</v>
      </c>
      <c r="Q1590" t="b">
        <v>0</v>
      </c>
      <c r="R1590" t="s">
        <v>8291</v>
      </c>
      <c r="S1590" s="7">
        <f>E1590/D1590</f>
        <v>0</v>
      </c>
      <c r="T1590" s="8" t="e">
        <f>E1590/P1590</f>
        <v>#DIV/0!</v>
      </c>
      <c r="U1590" t="str">
        <f t="shared" si="148"/>
        <v>photography</v>
      </c>
      <c r="V1590" t="str">
        <f t="shared" si="149"/>
        <v>places</v>
      </c>
    </row>
    <row r="1591" spans="1:22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5">
        <f t="shared" si="144"/>
        <v>42256.984791666662</v>
      </c>
      <c r="L1591" s="15">
        <f t="shared" si="145"/>
        <v>42286.984791666662</v>
      </c>
      <c r="M1591" s="13" t="str">
        <f t="shared" si="146"/>
        <v>Sep</v>
      </c>
      <c r="N1591" s="11">
        <f t="shared" si="147"/>
        <v>2015</v>
      </c>
      <c r="O1591" t="b">
        <v>0</v>
      </c>
      <c r="P1591">
        <v>0</v>
      </c>
      <c r="Q1591" t="b">
        <v>0</v>
      </c>
      <c r="R1591" t="s">
        <v>8291</v>
      </c>
      <c r="S1591" s="7">
        <f>E1591/D1591</f>
        <v>0</v>
      </c>
      <c r="T1591" s="8" t="e">
        <f>E1591/P1591</f>
        <v>#DIV/0!</v>
      </c>
      <c r="U1591" t="str">
        <f t="shared" si="148"/>
        <v>photography</v>
      </c>
      <c r="V1591" t="str">
        <f t="shared" si="149"/>
        <v>places</v>
      </c>
    </row>
    <row r="1592" spans="1:2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5">
        <f t="shared" si="144"/>
        <v>42240.857222222221</v>
      </c>
      <c r="L1592" s="15">
        <f t="shared" si="145"/>
        <v>42270.857222222221</v>
      </c>
      <c r="M1592" s="13" t="str">
        <f t="shared" si="146"/>
        <v>Aug</v>
      </c>
      <c r="N1592" s="11">
        <f t="shared" si="147"/>
        <v>2015</v>
      </c>
      <c r="O1592" t="b">
        <v>0</v>
      </c>
      <c r="P1592">
        <v>2</v>
      </c>
      <c r="Q1592" t="b">
        <v>0</v>
      </c>
      <c r="R1592" t="s">
        <v>8291</v>
      </c>
      <c r="S1592" s="7">
        <f>E1592/D1592</f>
        <v>1.7000000000000001E-2</v>
      </c>
      <c r="T1592" s="8">
        <f>E1592/P1592</f>
        <v>510</v>
      </c>
      <c r="U1592" t="str">
        <f t="shared" si="148"/>
        <v>photography</v>
      </c>
      <c r="V1592" t="str">
        <f t="shared" si="149"/>
        <v>places</v>
      </c>
    </row>
    <row r="1593" spans="1:22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5">
        <f t="shared" si="144"/>
        <v>42433.726168981477</v>
      </c>
      <c r="L1593" s="15">
        <f t="shared" si="145"/>
        <v>42463.68450231482</v>
      </c>
      <c r="M1593" s="13" t="str">
        <f t="shared" si="146"/>
        <v>Mar</v>
      </c>
      <c r="N1593" s="11">
        <f t="shared" si="147"/>
        <v>2016</v>
      </c>
      <c r="O1593" t="b">
        <v>0</v>
      </c>
      <c r="P1593">
        <v>92</v>
      </c>
      <c r="Q1593" t="b">
        <v>0</v>
      </c>
      <c r="R1593" t="s">
        <v>8291</v>
      </c>
      <c r="S1593" s="7">
        <f>E1593/D1593</f>
        <v>0.29228571428571426</v>
      </c>
      <c r="T1593" s="8">
        <f>E1593/P1593</f>
        <v>44.478260869565219</v>
      </c>
      <c r="U1593" t="str">
        <f t="shared" si="148"/>
        <v>photography</v>
      </c>
      <c r="V1593" t="str">
        <f t="shared" si="149"/>
        <v>places</v>
      </c>
    </row>
    <row r="1594" spans="1:22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5">
        <f t="shared" si="144"/>
        <v>42046.072743055556</v>
      </c>
      <c r="L1594" s="15">
        <f t="shared" si="145"/>
        <v>42091.031076388885</v>
      </c>
      <c r="M1594" s="13" t="str">
        <f t="shared" si="146"/>
        <v>Feb</v>
      </c>
      <c r="N1594" s="11">
        <f t="shared" si="147"/>
        <v>2015</v>
      </c>
      <c r="O1594" t="b">
        <v>0</v>
      </c>
      <c r="P1594">
        <v>0</v>
      </c>
      <c r="Q1594" t="b">
        <v>0</v>
      </c>
      <c r="R1594" t="s">
        <v>8291</v>
      </c>
      <c r="S1594" s="7">
        <f>E1594/D1594</f>
        <v>0</v>
      </c>
      <c r="T1594" s="8" t="e">
        <f>E1594/P1594</f>
        <v>#DIV/0!</v>
      </c>
      <c r="U1594" t="str">
        <f t="shared" si="148"/>
        <v>photography</v>
      </c>
      <c r="V1594" t="str">
        <f t="shared" si="149"/>
        <v>places</v>
      </c>
    </row>
    <row r="1595" spans="1:22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5">
        <f t="shared" si="144"/>
        <v>42033.845543981486</v>
      </c>
      <c r="L1595" s="15">
        <f t="shared" si="145"/>
        <v>42063.845543981486</v>
      </c>
      <c r="M1595" s="13" t="str">
        <f t="shared" si="146"/>
        <v>Jan</v>
      </c>
      <c r="N1595" s="11">
        <f t="shared" si="147"/>
        <v>2015</v>
      </c>
      <c r="O1595" t="b">
        <v>0</v>
      </c>
      <c r="P1595">
        <v>3</v>
      </c>
      <c r="Q1595" t="b">
        <v>0</v>
      </c>
      <c r="R1595" t="s">
        <v>8291</v>
      </c>
      <c r="S1595" s="7">
        <f>E1595/D1595</f>
        <v>1.3636363636363637E-4</v>
      </c>
      <c r="T1595" s="8">
        <f>E1595/P1595</f>
        <v>1</v>
      </c>
      <c r="U1595" t="str">
        <f t="shared" si="148"/>
        <v>photography</v>
      </c>
      <c r="V1595" t="str">
        <f t="shared" si="149"/>
        <v>places</v>
      </c>
    </row>
    <row r="1596" spans="1:22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5">
        <f t="shared" si="144"/>
        <v>42445.712754629625</v>
      </c>
      <c r="L1596" s="15">
        <f t="shared" si="145"/>
        <v>42505.681249999994</v>
      </c>
      <c r="M1596" s="13" t="str">
        <f t="shared" si="146"/>
        <v>Mar</v>
      </c>
      <c r="N1596" s="11">
        <f t="shared" si="147"/>
        <v>2016</v>
      </c>
      <c r="O1596" t="b">
        <v>0</v>
      </c>
      <c r="P1596">
        <v>10</v>
      </c>
      <c r="Q1596" t="b">
        <v>0</v>
      </c>
      <c r="R1596" t="s">
        <v>8291</v>
      </c>
      <c r="S1596" s="7">
        <f>E1596/D1596</f>
        <v>0.20499999999999999</v>
      </c>
      <c r="T1596" s="8">
        <f>E1596/P1596</f>
        <v>20.5</v>
      </c>
      <c r="U1596" t="str">
        <f t="shared" si="148"/>
        <v>photography</v>
      </c>
      <c r="V1596" t="str">
        <f t="shared" si="149"/>
        <v>places</v>
      </c>
    </row>
    <row r="1597" spans="1:22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5">
        <f t="shared" si="144"/>
        <v>41780.050092592595</v>
      </c>
      <c r="L1597" s="15">
        <f t="shared" si="145"/>
        <v>41808.842361111114</v>
      </c>
      <c r="M1597" s="13" t="str">
        <f t="shared" si="146"/>
        <v>May</v>
      </c>
      <c r="N1597" s="11">
        <f t="shared" si="147"/>
        <v>2014</v>
      </c>
      <c r="O1597" t="b">
        <v>0</v>
      </c>
      <c r="P1597">
        <v>7</v>
      </c>
      <c r="Q1597" t="b">
        <v>0</v>
      </c>
      <c r="R1597" t="s">
        <v>8291</v>
      </c>
      <c r="S1597" s="7">
        <f>E1597/D1597</f>
        <v>2.8E-3</v>
      </c>
      <c r="T1597" s="8">
        <f>E1597/P1597</f>
        <v>40</v>
      </c>
      <c r="U1597" t="str">
        <f t="shared" si="148"/>
        <v>photography</v>
      </c>
      <c r="V1597" t="str">
        <f t="shared" si="149"/>
        <v>places</v>
      </c>
    </row>
    <row r="1598" spans="1:22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5">
        <f t="shared" si="144"/>
        <v>41941.430196759262</v>
      </c>
      <c r="L1598" s="15">
        <f t="shared" si="145"/>
        <v>41986.471863425926</v>
      </c>
      <c r="M1598" s="13" t="str">
        <f t="shared" si="146"/>
        <v>Oct</v>
      </c>
      <c r="N1598" s="11">
        <f t="shared" si="147"/>
        <v>2014</v>
      </c>
      <c r="O1598" t="b">
        <v>0</v>
      </c>
      <c r="P1598">
        <v>3</v>
      </c>
      <c r="Q1598" t="b">
        <v>0</v>
      </c>
      <c r="R1598" t="s">
        <v>8291</v>
      </c>
      <c r="S1598" s="7">
        <f>E1598/D1598</f>
        <v>2.3076923076923078E-2</v>
      </c>
      <c r="T1598" s="8">
        <f>E1598/P1598</f>
        <v>25</v>
      </c>
      <c r="U1598" t="str">
        <f t="shared" si="148"/>
        <v>photography</v>
      </c>
      <c r="V1598" t="str">
        <f t="shared" si="149"/>
        <v>places</v>
      </c>
    </row>
    <row r="1599" spans="1:22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5">
        <f t="shared" si="144"/>
        <v>42603.354131944448</v>
      </c>
      <c r="L1599" s="15">
        <f t="shared" si="145"/>
        <v>42633.354131944448</v>
      </c>
      <c r="M1599" s="13" t="str">
        <f t="shared" si="146"/>
        <v>Aug</v>
      </c>
      <c r="N1599" s="11">
        <f t="shared" si="147"/>
        <v>2016</v>
      </c>
      <c r="O1599" t="b">
        <v>0</v>
      </c>
      <c r="P1599">
        <v>0</v>
      </c>
      <c r="Q1599" t="b">
        <v>0</v>
      </c>
      <c r="R1599" t="s">
        <v>8291</v>
      </c>
      <c r="S1599" s="7">
        <f>E1599/D1599</f>
        <v>0</v>
      </c>
      <c r="T1599" s="8" t="e">
        <f>E1599/P1599</f>
        <v>#DIV/0!</v>
      </c>
      <c r="U1599" t="str">
        <f t="shared" si="148"/>
        <v>photography</v>
      </c>
      <c r="V1599" t="str">
        <f t="shared" si="149"/>
        <v>places</v>
      </c>
    </row>
    <row r="1600" spans="1:22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5">
        <f t="shared" si="144"/>
        <v>42151.667337962965</v>
      </c>
      <c r="L1600" s="15">
        <f t="shared" si="145"/>
        <v>42211.667337962965</v>
      </c>
      <c r="M1600" s="13" t="str">
        <f t="shared" si="146"/>
        <v>May</v>
      </c>
      <c r="N1600" s="11">
        <f t="shared" si="147"/>
        <v>2015</v>
      </c>
      <c r="O1600" t="b">
        <v>0</v>
      </c>
      <c r="P1600">
        <v>1</v>
      </c>
      <c r="Q1600" t="b">
        <v>0</v>
      </c>
      <c r="R1600" t="s">
        <v>8291</v>
      </c>
      <c r="S1600" s="7">
        <f>E1600/D1600</f>
        <v>1.25E-3</v>
      </c>
      <c r="T1600" s="8">
        <f>E1600/P1600</f>
        <v>1</v>
      </c>
      <c r="U1600" t="str">
        <f t="shared" si="148"/>
        <v>photography</v>
      </c>
      <c r="V1600" t="str">
        <f t="shared" si="149"/>
        <v>places</v>
      </c>
    </row>
    <row r="1601" spans="1:22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5">
        <f t="shared" si="144"/>
        <v>42438.53907407407</v>
      </c>
      <c r="L1601" s="15">
        <f t="shared" si="145"/>
        <v>42468.497407407413</v>
      </c>
      <c r="M1601" s="13" t="str">
        <f t="shared" si="146"/>
        <v>Mar</v>
      </c>
      <c r="N1601" s="11">
        <f t="shared" si="147"/>
        <v>2016</v>
      </c>
      <c r="O1601" t="b">
        <v>0</v>
      </c>
      <c r="P1601">
        <v>0</v>
      </c>
      <c r="Q1601" t="b">
        <v>0</v>
      </c>
      <c r="R1601" t="s">
        <v>8291</v>
      </c>
      <c r="S1601" s="7">
        <f>E1601/D1601</f>
        <v>0</v>
      </c>
      <c r="T1601" s="8" t="e">
        <f>E1601/P1601</f>
        <v>#DIV/0!</v>
      </c>
      <c r="U1601" t="str">
        <f t="shared" si="148"/>
        <v>photography</v>
      </c>
      <c r="V1601" t="str">
        <f t="shared" si="149"/>
        <v>places</v>
      </c>
    </row>
    <row r="1602" spans="1:22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5">
        <f t="shared" si="144"/>
        <v>41791.057314814818</v>
      </c>
      <c r="L1602" s="15">
        <f t="shared" si="145"/>
        <v>41835.21597222222</v>
      </c>
      <c r="M1602" s="13" t="str">
        <f t="shared" si="146"/>
        <v>Jun</v>
      </c>
      <c r="N1602" s="11">
        <f t="shared" si="147"/>
        <v>2014</v>
      </c>
      <c r="O1602" t="b">
        <v>0</v>
      </c>
      <c r="P1602">
        <v>9</v>
      </c>
      <c r="Q1602" t="b">
        <v>0</v>
      </c>
      <c r="R1602" t="s">
        <v>8291</v>
      </c>
      <c r="S1602" s="7">
        <f>E1602/D1602</f>
        <v>7.3400000000000007E-2</v>
      </c>
      <c r="T1602" s="8">
        <f>E1602/P1602</f>
        <v>40.777777777777779</v>
      </c>
      <c r="U1602" t="str">
        <f t="shared" si="148"/>
        <v>photography</v>
      </c>
      <c r="V1602" t="str">
        <f t="shared" si="149"/>
        <v>places</v>
      </c>
    </row>
    <row r="1603" spans="1:22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5">
        <f t="shared" ref="K1603:K1666" si="150">(((J1603/60)/60)/24+DATE(1970,1,1))</f>
        <v>40638.092974537038</v>
      </c>
      <c r="L1603" s="15">
        <f t="shared" ref="L1603:L1666" si="151">(((I1603/60)/60)/24+DATE(1970,1,1))</f>
        <v>40668.092974537038</v>
      </c>
      <c r="M1603" s="13" t="str">
        <f t="shared" ref="M1603:M1666" si="152">TEXT(K1603,"mmm")</f>
        <v>Apr</v>
      </c>
      <c r="N1603" s="11">
        <f t="shared" ref="N1603:N1666" si="153">YEAR(K1603)</f>
        <v>2011</v>
      </c>
      <c r="O1603" t="b">
        <v>0</v>
      </c>
      <c r="P1603">
        <v>56</v>
      </c>
      <c r="Q1603" t="b">
        <v>1</v>
      </c>
      <c r="R1603" t="s">
        <v>8276</v>
      </c>
      <c r="S1603" s="7">
        <f>E1603/D1603</f>
        <v>1.082492</v>
      </c>
      <c r="T1603" s="8">
        <f>E1603/P1603</f>
        <v>48.325535714285714</v>
      </c>
      <c r="U1603" t="str">
        <f t="shared" ref="U1603:U1666" si="154">LEFT(R1603,(FIND("/",R1603,1)-1))</f>
        <v>music</v>
      </c>
      <c r="V1603" t="str">
        <f t="shared" ref="V1603:V1666" si="155">MID(R1603,FIND("/",R1603)+1,256)</f>
        <v>rock</v>
      </c>
    </row>
    <row r="1604" spans="1:22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5">
        <f t="shared" si="150"/>
        <v>40788.297650462962</v>
      </c>
      <c r="L1604" s="15">
        <f t="shared" si="151"/>
        <v>40830.958333333336</v>
      </c>
      <c r="M1604" s="13" t="str">
        <f t="shared" si="152"/>
        <v>Sep</v>
      </c>
      <c r="N1604" s="11">
        <f t="shared" si="153"/>
        <v>2011</v>
      </c>
      <c r="O1604" t="b">
        <v>0</v>
      </c>
      <c r="P1604">
        <v>32</v>
      </c>
      <c r="Q1604" t="b">
        <v>1</v>
      </c>
      <c r="R1604" t="s">
        <v>8276</v>
      </c>
      <c r="S1604" s="7">
        <f>E1604/D1604</f>
        <v>1.0016666666666667</v>
      </c>
      <c r="T1604" s="8">
        <f>E1604/P1604</f>
        <v>46.953125</v>
      </c>
      <c r="U1604" t="str">
        <f t="shared" si="154"/>
        <v>music</v>
      </c>
      <c r="V1604" t="str">
        <f t="shared" si="155"/>
        <v>rock</v>
      </c>
    </row>
    <row r="1605" spans="1:22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5">
        <f t="shared" si="150"/>
        <v>40876.169664351852</v>
      </c>
      <c r="L1605" s="15">
        <f t="shared" si="151"/>
        <v>40936.169664351852</v>
      </c>
      <c r="M1605" s="13" t="str">
        <f t="shared" si="152"/>
        <v>Nov</v>
      </c>
      <c r="N1605" s="11">
        <f t="shared" si="153"/>
        <v>2011</v>
      </c>
      <c r="O1605" t="b">
        <v>0</v>
      </c>
      <c r="P1605">
        <v>30</v>
      </c>
      <c r="Q1605" t="b">
        <v>1</v>
      </c>
      <c r="R1605" t="s">
        <v>8276</v>
      </c>
      <c r="S1605" s="7">
        <f>E1605/D1605</f>
        <v>1.0003299999999999</v>
      </c>
      <c r="T1605" s="8">
        <f>E1605/P1605</f>
        <v>66.688666666666663</v>
      </c>
      <c r="U1605" t="str">
        <f t="shared" si="154"/>
        <v>music</v>
      </c>
      <c r="V1605" t="str">
        <f t="shared" si="155"/>
        <v>rock</v>
      </c>
    </row>
    <row r="1606" spans="1:22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5">
        <f t="shared" si="150"/>
        <v>40945.845312500001</v>
      </c>
      <c r="L1606" s="15">
        <f t="shared" si="151"/>
        <v>40985.80364583333</v>
      </c>
      <c r="M1606" s="13" t="str">
        <f t="shared" si="152"/>
        <v>Feb</v>
      </c>
      <c r="N1606" s="11">
        <f t="shared" si="153"/>
        <v>2012</v>
      </c>
      <c r="O1606" t="b">
        <v>0</v>
      </c>
      <c r="P1606">
        <v>70</v>
      </c>
      <c r="Q1606" t="b">
        <v>1</v>
      </c>
      <c r="R1606" t="s">
        <v>8276</v>
      </c>
      <c r="S1606" s="7">
        <f>E1606/D1606</f>
        <v>1.2210714285714286</v>
      </c>
      <c r="T1606" s="8">
        <f>E1606/P1606</f>
        <v>48.842857142857142</v>
      </c>
      <c r="U1606" t="str">
        <f t="shared" si="154"/>
        <v>music</v>
      </c>
      <c r="V1606" t="str">
        <f t="shared" si="155"/>
        <v>rock</v>
      </c>
    </row>
    <row r="1607" spans="1:22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5">
        <f t="shared" si="150"/>
        <v>40747.012881944444</v>
      </c>
      <c r="L1607" s="15">
        <f t="shared" si="151"/>
        <v>40756.291666666664</v>
      </c>
      <c r="M1607" s="13" t="str">
        <f t="shared" si="152"/>
        <v>Jul</v>
      </c>
      <c r="N1607" s="11">
        <f t="shared" si="153"/>
        <v>2011</v>
      </c>
      <c r="O1607" t="b">
        <v>0</v>
      </c>
      <c r="P1607">
        <v>44</v>
      </c>
      <c r="Q1607" t="b">
        <v>1</v>
      </c>
      <c r="R1607" t="s">
        <v>8276</v>
      </c>
      <c r="S1607" s="7">
        <f>E1607/D1607</f>
        <v>1.0069333333333335</v>
      </c>
      <c r="T1607" s="8">
        <f>E1607/P1607</f>
        <v>137.30909090909091</v>
      </c>
      <c r="U1607" t="str">
        <f t="shared" si="154"/>
        <v>music</v>
      </c>
      <c r="V1607" t="str">
        <f t="shared" si="155"/>
        <v>rock</v>
      </c>
    </row>
    <row r="1608" spans="1:22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5">
        <f t="shared" si="150"/>
        <v>40536.111550925925</v>
      </c>
      <c r="L1608" s="15">
        <f t="shared" si="151"/>
        <v>40626.069884259261</v>
      </c>
      <c r="M1608" s="13" t="str">
        <f t="shared" si="152"/>
        <v>Dec</v>
      </c>
      <c r="N1608" s="11">
        <f t="shared" si="153"/>
        <v>2010</v>
      </c>
      <c r="O1608" t="b">
        <v>0</v>
      </c>
      <c r="P1608">
        <v>92</v>
      </c>
      <c r="Q1608" t="b">
        <v>1</v>
      </c>
      <c r="R1608" t="s">
        <v>8276</v>
      </c>
      <c r="S1608" s="7">
        <f>E1608/D1608</f>
        <v>1.01004125</v>
      </c>
      <c r="T1608" s="8">
        <f>E1608/P1608</f>
        <v>87.829673913043479</v>
      </c>
      <c r="U1608" t="str">
        <f t="shared" si="154"/>
        <v>music</v>
      </c>
      <c r="V1608" t="str">
        <f t="shared" si="155"/>
        <v>rock</v>
      </c>
    </row>
    <row r="1609" spans="1:22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5">
        <f t="shared" si="150"/>
        <v>41053.80846064815</v>
      </c>
      <c r="L1609" s="15">
        <f t="shared" si="151"/>
        <v>41074.80846064815</v>
      </c>
      <c r="M1609" s="13" t="str">
        <f t="shared" si="152"/>
        <v>May</v>
      </c>
      <c r="N1609" s="11">
        <f t="shared" si="153"/>
        <v>2012</v>
      </c>
      <c r="O1609" t="b">
        <v>0</v>
      </c>
      <c r="P1609">
        <v>205</v>
      </c>
      <c r="Q1609" t="b">
        <v>1</v>
      </c>
      <c r="R1609" t="s">
        <v>8276</v>
      </c>
      <c r="S1609" s="7">
        <f>E1609/D1609</f>
        <v>1.4511000000000001</v>
      </c>
      <c r="T1609" s="8">
        <f>E1609/P1609</f>
        <v>70.785365853658533</v>
      </c>
      <c r="U1609" t="str">
        <f t="shared" si="154"/>
        <v>music</v>
      </c>
      <c r="V1609" t="str">
        <f t="shared" si="155"/>
        <v>rock</v>
      </c>
    </row>
    <row r="1610" spans="1:22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5">
        <f t="shared" si="150"/>
        <v>41607.83085648148</v>
      </c>
      <c r="L1610" s="15">
        <f t="shared" si="151"/>
        <v>41640.226388888892</v>
      </c>
      <c r="M1610" s="13" t="str">
        <f t="shared" si="152"/>
        <v>Nov</v>
      </c>
      <c r="N1610" s="11">
        <f t="shared" si="153"/>
        <v>2013</v>
      </c>
      <c r="O1610" t="b">
        <v>0</v>
      </c>
      <c r="P1610">
        <v>23</v>
      </c>
      <c r="Q1610" t="b">
        <v>1</v>
      </c>
      <c r="R1610" t="s">
        <v>8276</v>
      </c>
      <c r="S1610" s="7">
        <f>E1610/D1610</f>
        <v>1.0125</v>
      </c>
      <c r="T1610" s="8">
        <f>E1610/P1610</f>
        <v>52.826086956521742</v>
      </c>
      <c r="U1610" t="str">
        <f t="shared" si="154"/>
        <v>music</v>
      </c>
      <c r="V1610" t="str">
        <f t="shared" si="155"/>
        <v>rock</v>
      </c>
    </row>
    <row r="1611" spans="1:22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5">
        <f t="shared" si="150"/>
        <v>40796.001261574071</v>
      </c>
      <c r="L1611" s="15">
        <f t="shared" si="151"/>
        <v>40849.333333333336</v>
      </c>
      <c r="M1611" s="13" t="str">
        <f t="shared" si="152"/>
        <v>Sep</v>
      </c>
      <c r="N1611" s="11">
        <f t="shared" si="153"/>
        <v>2011</v>
      </c>
      <c r="O1611" t="b">
        <v>0</v>
      </c>
      <c r="P1611">
        <v>4</v>
      </c>
      <c r="Q1611" t="b">
        <v>1</v>
      </c>
      <c r="R1611" t="s">
        <v>8276</v>
      </c>
      <c r="S1611" s="7">
        <f>E1611/D1611</f>
        <v>1.1833333333333333</v>
      </c>
      <c r="T1611" s="8">
        <f>E1611/P1611</f>
        <v>443.75</v>
      </c>
      <c r="U1611" t="str">
        <f t="shared" si="154"/>
        <v>music</v>
      </c>
      <c r="V1611" t="str">
        <f t="shared" si="155"/>
        <v>rock</v>
      </c>
    </row>
    <row r="1612" spans="1:22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5">
        <f t="shared" si="150"/>
        <v>41228.924884259257</v>
      </c>
      <c r="L1612" s="15">
        <f t="shared" si="151"/>
        <v>41258.924884259257</v>
      </c>
      <c r="M1612" s="13" t="str">
        <f t="shared" si="152"/>
        <v>Nov</v>
      </c>
      <c r="N1612" s="11">
        <f t="shared" si="153"/>
        <v>2012</v>
      </c>
      <c r="O1612" t="b">
        <v>0</v>
      </c>
      <c r="P1612">
        <v>112</v>
      </c>
      <c r="Q1612" t="b">
        <v>1</v>
      </c>
      <c r="R1612" t="s">
        <v>8276</v>
      </c>
      <c r="S1612" s="7">
        <f>E1612/D1612</f>
        <v>2.7185000000000001</v>
      </c>
      <c r="T1612" s="8">
        <f>E1612/P1612</f>
        <v>48.544642857142854</v>
      </c>
      <c r="U1612" t="str">
        <f t="shared" si="154"/>
        <v>music</v>
      </c>
      <c r="V1612" t="str">
        <f t="shared" si="155"/>
        <v>rock</v>
      </c>
    </row>
    <row r="1613" spans="1:2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5">
        <f t="shared" si="150"/>
        <v>41409.00037037037</v>
      </c>
      <c r="L1613" s="15">
        <f t="shared" si="151"/>
        <v>41430.00037037037</v>
      </c>
      <c r="M1613" s="13" t="str">
        <f t="shared" si="152"/>
        <v>May</v>
      </c>
      <c r="N1613" s="11">
        <f t="shared" si="153"/>
        <v>2013</v>
      </c>
      <c r="O1613" t="b">
        <v>0</v>
      </c>
      <c r="P1613">
        <v>27</v>
      </c>
      <c r="Q1613" t="b">
        <v>1</v>
      </c>
      <c r="R1613" t="s">
        <v>8276</v>
      </c>
      <c r="S1613" s="7">
        <f>E1613/D1613</f>
        <v>1.25125</v>
      </c>
      <c r="T1613" s="8">
        <f>E1613/P1613</f>
        <v>37.074074074074076</v>
      </c>
      <c r="U1613" t="str">
        <f t="shared" si="154"/>
        <v>music</v>
      </c>
      <c r="V1613" t="str">
        <f t="shared" si="155"/>
        <v>rock</v>
      </c>
    </row>
    <row r="1614" spans="1:22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5">
        <f t="shared" si="150"/>
        <v>41246.874814814815</v>
      </c>
      <c r="L1614" s="15">
        <f t="shared" si="151"/>
        <v>41276.874814814815</v>
      </c>
      <c r="M1614" s="13" t="str">
        <f t="shared" si="152"/>
        <v>Dec</v>
      </c>
      <c r="N1614" s="11">
        <f t="shared" si="153"/>
        <v>2012</v>
      </c>
      <c r="O1614" t="b">
        <v>0</v>
      </c>
      <c r="P1614">
        <v>11</v>
      </c>
      <c r="Q1614" t="b">
        <v>1</v>
      </c>
      <c r="R1614" t="s">
        <v>8276</v>
      </c>
      <c r="S1614" s="7">
        <f>E1614/D1614</f>
        <v>1.1000000000000001</v>
      </c>
      <c r="T1614" s="8">
        <f>E1614/P1614</f>
        <v>50</v>
      </c>
      <c r="U1614" t="str">
        <f t="shared" si="154"/>
        <v>music</v>
      </c>
      <c r="V1614" t="str">
        <f t="shared" si="155"/>
        <v>rock</v>
      </c>
    </row>
    <row r="1615" spans="1:22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5">
        <f t="shared" si="150"/>
        <v>41082.069467592592</v>
      </c>
      <c r="L1615" s="15">
        <f t="shared" si="151"/>
        <v>41112.069467592592</v>
      </c>
      <c r="M1615" s="13" t="str">
        <f t="shared" si="152"/>
        <v>Jun</v>
      </c>
      <c r="N1615" s="11">
        <f t="shared" si="153"/>
        <v>2012</v>
      </c>
      <c r="O1615" t="b">
        <v>0</v>
      </c>
      <c r="P1615">
        <v>26</v>
      </c>
      <c r="Q1615" t="b">
        <v>1</v>
      </c>
      <c r="R1615" t="s">
        <v>8276</v>
      </c>
      <c r="S1615" s="7">
        <f>E1615/D1615</f>
        <v>1.0149999999999999</v>
      </c>
      <c r="T1615" s="8">
        <f>E1615/P1615</f>
        <v>39.03846153846154</v>
      </c>
      <c r="U1615" t="str">
        <f t="shared" si="154"/>
        <v>music</v>
      </c>
      <c r="V1615" t="str">
        <f t="shared" si="155"/>
        <v>rock</v>
      </c>
    </row>
    <row r="1616" spans="1:22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5">
        <f t="shared" si="150"/>
        <v>41794.981122685182</v>
      </c>
      <c r="L1616" s="15">
        <f t="shared" si="151"/>
        <v>41854.708333333336</v>
      </c>
      <c r="M1616" s="13" t="str">
        <f t="shared" si="152"/>
        <v>Jun</v>
      </c>
      <c r="N1616" s="11">
        <f t="shared" si="153"/>
        <v>2014</v>
      </c>
      <c r="O1616" t="b">
        <v>0</v>
      </c>
      <c r="P1616">
        <v>77</v>
      </c>
      <c r="Q1616" t="b">
        <v>1</v>
      </c>
      <c r="R1616" t="s">
        <v>8276</v>
      </c>
      <c r="S1616" s="7">
        <f>E1616/D1616</f>
        <v>1.0269999999999999</v>
      </c>
      <c r="T1616" s="8">
        <f>E1616/P1616</f>
        <v>66.688311688311686</v>
      </c>
      <c r="U1616" t="str">
        <f t="shared" si="154"/>
        <v>music</v>
      </c>
      <c r="V1616" t="str">
        <f t="shared" si="155"/>
        <v>rock</v>
      </c>
    </row>
    <row r="1617" spans="1:22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5">
        <f t="shared" si="150"/>
        <v>40845.050879629627</v>
      </c>
      <c r="L1617" s="15">
        <f t="shared" si="151"/>
        <v>40890.092546296299</v>
      </c>
      <c r="M1617" s="13" t="str">
        <f t="shared" si="152"/>
        <v>Oct</v>
      </c>
      <c r="N1617" s="11">
        <f t="shared" si="153"/>
        <v>2011</v>
      </c>
      <c r="O1617" t="b">
        <v>0</v>
      </c>
      <c r="P1617">
        <v>136</v>
      </c>
      <c r="Q1617" t="b">
        <v>1</v>
      </c>
      <c r="R1617" t="s">
        <v>8276</v>
      </c>
      <c r="S1617" s="7">
        <f>E1617/D1617</f>
        <v>1.1412500000000001</v>
      </c>
      <c r="T1617" s="8">
        <f>E1617/P1617</f>
        <v>67.132352941176464</v>
      </c>
      <c r="U1617" t="str">
        <f t="shared" si="154"/>
        <v>music</v>
      </c>
      <c r="V1617" t="str">
        <f t="shared" si="155"/>
        <v>rock</v>
      </c>
    </row>
    <row r="1618" spans="1:22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5">
        <f t="shared" si="150"/>
        <v>41194.715520833335</v>
      </c>
      <c r="L1618" s="15">
        <f t="shared" si="151"/>
        <v>41235.916666666664</v>
      </c>
      <c r="M1618" s="13" t="str">
        <f t="shared" si="152"/>
        <v>Oct</v>
      </c>
      <c r="N1618" s="11">
        <f t="shared" si="153"/>
        <v>2012</v>
      </c>
      <c r="O1618" t="b">
        <v>0</v>
      </c>
      <c r="P1618">
        <v>157</v>
      </c>
      <c r="Q1618" t="b">
        <v>1</v>
      </c>
      <c r="R1618" t="s">
        <v>8276</v>
      </c>
      <c r="S1618" s="7">
        <f>E1618/D1618</f>
        <v>1.042</v>
      </c>
      <c r="T1618" s="8">
        <f>E1618/P1618</f>
        <v>66.369426751592357</v>
      </c>
      <c r="U1618" t="str">
        <f t="shared" si="154"/>
        <v>music</v>
      </c>
      <c r="V1618" t="str">
        <f t="shared" si="155"/>
        <v>rock</v>
      </c>
    </row>
    <row r="1619" spans="1:22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5">
        <f t="shared" si="150"/>
        <v>41546.664212962962</v>
      </c>
      <c r="L1619" s="15">
        <f t="shared" si="151"/>
        <v>41579.791666666664</v>
      </c>
      <c r="M1619" s="13" t="str">
        <f t="shared" si="152"/>
        <v>Sep</v>
      </c>
      <c r="N1619" s="11">
        <f t="shared" si="153"/>
        <v>2013</v>
      </c>
      <c r="O1619" t="b">
        <v>0</v>
      </c>
      <c r="P1619">
        <v>158</v>
      </c>
      <c r="Q1619" t="b">
        <v>1</v>
      </c>
      <c r="R1619" t="s">
        <v>8276</v>
      </c>
      <c r="S1619" s="7">
        <f>E1619/D1619</f>
        <v>1.4585714285714286</v>
      </c>
      <c r="T1619" s="8">
        <f>E1619/P1619</f>
        <v>64.620253164556956</v>
      </c>
      <c r="U1619" t="str">
        <f t="shared" si="154"/>
        <v>music</v>
      </c>
      <c r="V1619" t="str">
        <f t="shared" si="155"/>
        <v>rock</v>
      </c>
    </row>
    <row r="1620" spans="1:22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5">
        <f t="shared" si="150"/>
        <v>41301.654340277775</v>
      </c>
      <c r="L1620" s="15">
        <f t="shared" si="151"/>
        <v>41341.654340277775</v>
      </c>
      <c r="M1620" s="13" t="str">
        <f t="shared" si="152"/>
        <v>Jan</v>
      </c>
      <c r="N1620" s="11">
        <f t="shared" si="153"/>
        <v>2013</v>
      </c>
      <c r="O1620" t="b">
        <v>0</v>
      </c>
      <c r="P1620">
        <v>27</v>
      </c>
      <c r="Q1620" t="b">
        <v>1</v>
      </c>
      <c r="R1620" t="s">
        <v>8276</v>
      </c>
      <c r="S1620" s="7">
        <f>E1620/D1620</f>
        <v>1.0506666666666666</v>
      </c>
      <c r="T1620" s="8">
        <f>E1620/P1620</f>
        <v>58.370370370370374</v>
      </c>
      <c r="U1620" t="str">
        <f t="shared" si="154"/>
        <v>music</v>
      </c>
      <c r="V1620" t="str">
        <f t="shared" si="155"/>
        <v>rock</v>
      </c>
    </row>
    <row r="1621" spans="1:22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5">
        <f t="shared" si="150"/>
        <v>41876.18618055556</v>
      </c>
      <c r="L1621" s="15">
        <f t="shared" si="151"/>
        <v>41897.18618055556</v>
      </c>
      <c r="M1621" s="13" t="str">
        <f t="shared" si="152"/>
        <v>Aug</v>
      </c>
      <c r="N1621" s="11">
        <f t="shared" si="153"/>
        <v>2014</v>
      </c>
      <c r="O1621" t="b">
        <v>0</v>
      </c>
      <c r="P1621">
        <v>23</v>
      </c>
      <c r="Q1621" t="b">
        <v>1</v>
      </c>
      <c r="R1621" t="s">
        <v>8276</v>
      </c>
      <c r="S1621" s="7">
        <f>E1621/D1621</f>
        <v>1.3333333333333333</v>
      </c>
      <c r="T1621" s="8">
        <f>E1621/P1621</f>
        <v>86.956521739130437</v>
      </c>
      <c r="U1621" t="str">
        <f t="shared" si="154"/>
        <v>music</v>
      </c>
      <c r="V1621" t="str">
        <f t="shared" si="155"/>
        <v>rock</v>
      </c>
    </row>
    <row r="1622" spans="1:22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5">
        <f t="shared" si="150"/>
        <v>41321.339583333334</v>
      </c>
      <c r="L1622" s="15">
        <f t="shared" si="151"/>
        <v>41328.339583333334</v>
      </c>
      <c r="M1622" s="13" t="str">
        <f t="shared" si="152"/>
        <v>Feb</v>
      </c>
      <c r="N1622" s="11">
        <f t="shared" si="153"/>
        <v>2013</v>
      </c>
      <c r="O1622" t="b">
        <v>0</v>
      </c>
      <c r="P1622">
        <v>17</v>
      </c>
      <c r="Q1622" t="b">
        <v>1</v>
      </c>
      <c r="R1622" t="s">
        <v>8276</v>
      </c>
      <c r="S1622" s="7">
        <f>E1622/D1622</f>
        <v>1.1299999999999999</v>
      </c>
      <c r="T1622" s="8">
        <f>E1622/P1622</f>
        <v>66.470588235294116</v>
      </c>
      <c r="U1622" t="str">
        <f t="shared" si="154"/>
        <v>music</v>
      </c>
      <c r="V1622" t="str">
        <f t="shared" si="155"/>
        <v>rock</v>
      </c>
    </row>
    <row r="1623" spans="1:22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5">
        <f t="shared" si="150"/>
        <v>41003.60665509259</v>
      </c>
      <c r="L1623" s="15">
        <f t="shared" si="151"/>
        <v>41057.165972222225</v>
      </c>
      <c r="M1623" s="13" t="str">
        <f t="shared" si="152"/>
        <v>Apr</v>
      </c>
      <c r="N1623" s="11">
        <f t="shared" si="153"/>
        <v>2012</v>
      </c>
      <c r="O1623" t="b">
        <v>0</v>
      </c>
      <c r="P1623">
        <v>37</v>
      </c>
      <c r="Q1623" t="b">
        <v>1</v>
      </c>
      <c r="R1623" t="s">
        <v>8276</v>
      </c>
      <c r="S1623" s="7">
        <f>E1623/D1623</f>
        <v>1.212</v>
      </c>
      <c r="T1623" s="8">
        <f>E1623/P1623</f>
        <v>163.78378378378378</v>
      </c>
      <c r="U1623" t="str">
        <f t="shared" si="154"/>
        <v>music</v>
      </c>
      <c r="V1623" t="str">
        <f t="shared" si="155"/>
        <v>rock</v>
      </c>
    </row>
    <row r="1624" spans="1:22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5">
        <f t="shared" si="150"/>
        <v>41950.29483796296</v>
      </c>
      <c r="L1624" s="15">
        <f t="shared" si="151"/>
        <v>41990.332638888889</v>
      </c>
      <c r="M1624" s="13" t="str">
        <f t="shared" si="152"/>
        <v>Nov</v>
      </c>
      <c r="N1624" s="11">
        <f t="shared" si="153"/>
        <v>2014</v>
      </c>
      <c r="O1624" t="b">
        <v>0</v>
      </c>
      <c r="P1624">
        <v>65</v>
      </c>
      <c r="Q1624" t="b">
        <v>1</v>
      </c>
      <c r="R1624" t="s">
        <v>8276</v>
      </c>
      <c r="S1624" s="7">
        <f>E1624/D1624</f>
        <v>1.0172463768115942</v>
      </c>
      <c r="T1624" s="8">
        <f>E1624/P1624</f>
        <v>107.98461538461538</v>
      </c>
      <c r="U1624" t="str">
        <f t="shared" si="154"/>
        <v>music</v>
      </c>
      <c r="V1624" t="str">
        <f t="shared" si="155"/>
        <v>rock</v>
      </c>
    </row>
    <row r="1625" spans="1:22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5">
        <f t="shared" si="150"/>
        <v>41453.688530092593</v>
      </c>
      <c r="L1625" s="15">
        <f t="shared" si="151"/>
        <v>41513.688530092593</v>
      </c>
      <c r="M1625" s="13" t="str">
        <f t="shared" si="152"/>
        <v>Jun</v>
      </c>
      <c r="N1625" s="11">
        <f t="shared" si="153"/>
        <v>2013</v>
      </c>
      <c r="O1625" t="b">
        <v>0</v>
      </c>
      <c r="P1625">
        <v>18</v>
      </c>
      <c r="Q1625" t="b">
        <v>1</v>
      </c>
      <c r="R1625" t="s">
        <v>8276</v>
      </c>
      <c r="S1625" s="7">
        <f>E1625/D1625</f>
        <v>1.0106666666666666</v>
      </c>
      <c r="T1625" s="8">
        <f>E1625/P1625</f>
        <v>42.111111111111114</v>
      </c>
      <c r="U1625" t="str">
        <f t="shared" si="154"/>
        <v>music</v>
      </c>
      <c r="V1625" t="str">
        <f t="shared" si="155"/>
        <v>rock</v>
      </c>
    </row>
    <row r="1626" spans="1:22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5">
        <f t="shared" si="150"/>
        <v>41243.367303240739</v>
      </c>
      <c r="L1626" s="15">
        <f t="shared" si="151"/>
        <v>41283.367303240739</v>
      </c>
      <c r="M1626" s="13" t="str">
        <f t="shared" si="152"/>
        <v>Nov</v>
      </c>
      <c r="N1626" s="11">
        <f t="shared" si="153"/>
        <v>2012</v>
      </c>
      <c r="O1626" t="b">
        <v>0</v>
      </c>
      <c r="P1626">
        <v>25</v>
      </c>
      <c r="Q1626" t="b">
        <v>1</v>
      </c>
      <c r="R1626" t="s">
        <v>8276</v>
      </c>
      <c r="S1626" s="7">
        <f>E1626/D1626</f>
        <v>1.18</v>
      </c>
      <c r="T1626" s="8">
        <f>E1626/P1626</f>
        <v>47.2</v>
      </c>
      <c r="U1626" t="str">
        <f t="shared" si="154"/>
        <v>music</v>
      </c>
      <c r="V1626" t="str">
        <f t="shared" si="155"/>
        <v>rock</v>
      </c>
    </row>
    <row r="1627" spans="1:22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5">
        <f t="shared" si="150"/>
        <v>41135.699687500004</v>
      </c>
      <c r="L1627" s="15">
        <f t="shared" si="151"/>
        <v>41163.699687500004</v>
      </c>
      <c r="M1627" s="13" t="str">
        <f t="shared" si="152"/>
        <v>Aug</v>
      </c>
      <c r="N1627" s="11">
        <f t="shared" si="153"/>
        <v>2012</v>
      </c>
      <c r="O1627" t="b">
        <v>0</v>
      </c>
      <c r="P1627">
        <v>104</v>
      </c>
      <c r="Q1627" t="b">
        <v>1</v>
      </c>
      <c r="R1627" t="s">
        <v>8276</v>
      </c>
      <c r="S1627" s="7">
        <f>E1627/D1627</f>
        <v>1.5533333333333332</v>
      </c>
      <c r="T1627" s="8">
        <f>E1627/P1627</f>
        <v>112.01923076923077</v>
      </c>
      <c r="U1627" t="str">
        <f t="shared" si="154"/>
        <v>music</v>
      </c>
      <c r="V1627" t="str">
        <f t="shared" si="155"/>
        <v>rock</v>
      </c>
    </row>
    <row r="1628" spans="1:22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5">
        <f t="shared" si="150"/>
        <v>41579.847997685189</v>
      </c>
      <c r="L1628" s="15">
        <f t="shared" si="151"/>
        <v>41609.889664351853</v>
      </c>
      <c r="M1628" s="13" t="str">
        <f t="shared" si="152"/>
        <v>Nov</v>
      </c>
      <c r="N1628" s="11">
        <f t="shared" si="153"/>
        <v>2013</v>
      </c>
      <c r="O1628" t="b">
        <v>0</v>
      </c>
      <c r="P1628">
        <v>108</v>
      </c>
      <c r="Q1628" t="b">
        <v>1</v>
      </c>
      <c r="R1628" t="s">
        <v>8276</v>
      </c>
      <c r="S1628" s="7">
        <f>E1628/D1628</f>
        <v>1.0118750000000001</v>
      </c>
      <c r="T1628" s="8">
        <f>E1628/P1628</f>
        <v>74.953703703703709</v>
      </c>
      <c r="U1628" t="str">
        <f t="shared" si="154"/>
        <v>music</v>
      </c>
      <c r="V1628" t="str">
        <f t="shared" si="155"/>
        <v>rock</v>
      </c>
    </row>
    <row r="1629" spans="1:22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5">
        <f t="shared" si="150"/>
        <v>41205.707048611112</v>
      </c>
      <c r="L1629" s="15">
        <f t="shared" si="151"/>
        <v>41239.207638888889</v>
      </c>
      <c r="M1629" s="13" t="str">
        <f t="shared" si="152"/>
        <v>Oct</v>
      </c>
      <c r="N1629" s="11">
        <f t="shared" si="153"/>
        <v>2012</v>
      </c>
      <c r="O1629" t="b">
        <v>0</v>
      </c>
      <c r="P1629">
        <v>38</v>
      </c>
      <c r="Q1629" t="b">
        <v>1</v>
      </c>
      <c r="R1629" t="s">
        <v>8276</v>
      </c>
      <c r="S1629" s="7">
        <f>E1629/D1629</f>
        <v>1.17</v>
      </c>
      <c r="T1629" s="8">
        <f>E1629/P1629</f>
        <v>61.578947368421055</v>
      </c>
      <c r="U1629" t="str">
        <f t="shared" si="154"/>
        <v>music</v>
      </c>
      <c r="V1629" t="str">
        <f t="shared" si="155"/>
        <v>rock</v>
      </c>
    </row>
    <row r="1630" spans="1:22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5">
        <f t="shared" si="150"/>
        <v>41774.737060185187</v>
      </c>
      <c r="L1630" s="15">
        <f t="shared" si="151"/>
        <v>41807.737060185187</v>
      </c>
      <c r="M1630" s="13" t="str">
        <f t="shared" si="152"/>
        <v>May</v>
      </c>
      <c r="N1630" s="11">
        <f t="shared" si="153"/>
        <v>2014</v>
      </c>
      <c r="O1630" t="b">
        <v>0</v>
      </c>
      <c r="P1630">
        <v>88</v>
      </c>
      <c r="Q1630" t="b">
        <v>1</v>
      </c>
      <c r="R1630" t="s">
        <v>8276</v>
      </c>
      <c r="S1630" s="7">
        <f>E1630/D1630</f>
        <v>1.00925</v>
      </c>
      <c r="T1630" s="8">
        <f>E1630/P1630</f>
        <v>45.875</v>
      </c>
      <c r="U1630" t="str">
        <f t="shared" si="154"/>
        <v>music</v>
      </c>
      <c r="V1630" t="str">
        <f t="shared" si="155"/>
        <v>rock</v>
      </c>
    </row>
    <row r="1631" spans="1:22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5">
        <f t="shared" si="150"/>
        <v>41645.867280092592</v>
      </c>
      <c r="L1631" s="15">
        <f t="shared" si="151"/>
        <v>41690.867280092592</v>
      </c>
      <c r="M1631" s="13" t="str">
        <f t="shared" si="152"/>
        <v>Jan</v>
      </c>
      <c r="N1631" s="11">
        <f t="shared" si="153"/>
        <v>2014</v>
      </c>
      <c r="O1631" t="b">
        <v>0</v>
      </c>
      <c r="P1631">
        <v>82</v>
      </c>
      <c r="Q1631" t="b">
        <v>1</v>
      </c>
      <c r="R1631" t="s">
        <v>8276</v>
      </c>
      <c r="S1631" s="7">
        <f>E1631/D1631</f>
        <v>1.0366666666666666</v>
      </c>
      <c r="T1631" s="8">
        <f>E1631/P1631</f>
        <v>75.853658536585371</v>
      </c>
      <c r="U1631" t="str">
        <f t="shared" si="154"/>
        <v>music</v>
      </c>
      <c r="V1631" t="str">
        <f t="shared" si="155"/>
        <v>rock</v>
      </c>
    </row>
    <row r="1632" spans="1:22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5">
        <f t="shared" si="150"/>
        <v>40939.837673611109</v>
      </c>
      <c r="L1632" s="15">
        <f t="shared" si="151"/>
        <v>40970.290972222225</v>
      </c>
      <c r="M1632" s="13" t="str">
        <f t="shared" si="152"/>
        <v>Jan</v>
      </c>
      <c r="N1632" s="11">
        <f t="shared" si="153"/>
        <v>2012</v>
      </c>
      <c r="O1632" t="b">
        <v>0</v>
      </c>
      <c r="P1632">
        <v>126</v>
      </c>
      <c r="Q1632" t="b">
        <v>1</v>
      </c>
      <c r="R1632" t="s">
        <v>8276</v>
      </c>
      <c r="S1632" s="7">
        <f>E1632/D1632</f>
        <v>2.6524999999999999</v>
      </c>
      <c r="T1632" s="8">
        <f>E1632/P1632</f>
        <v>84.206349206349202</v>
      </c>
      <c r="U1632" t="str">
        <f t="shared" si="154"/>
        <v>music</v>
      </c>
      <c r="V1632" t="str">
        <f t="shared" si="155"/>
        <v>rock</v>
      </c>
    </row>
    <row r="1633" spans="1:22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5">
        <f t="shared" si="150"/>
        <v>41164.859502314815</v>
      </c>
      <c r="L1633" s="15">
        <f t="shared" si="151"/>
        <v>41194.859502314815</v>
      </c>
      <c r="M1633" s="13" t="str">
        <f t="shared" si="152"/>
        <v>Sep</v>
      </c>
      <c r="N1633" s="11">
        <f t="shared" si="153"/>
        <v>2012</v>
      </c>
      <c r="O1633" t="b">
        <v>0</v>
      </c>
      <c r="P1633">
        <v>133</v>
      </c>
      <c r="Q1633" t="b">
        <v>1</v>
      </c>
      <c r="R1633" t="s">
        <v>8276</v>
      </c>
      <c r="S1633" s="7">
        <f>E1633/D1633</f>
        <v>1.5590999999999999</v>
      </c>
      <c r="T1633" s="8">
        <f>E1633/P1633</f>
        <v>117.22556390977444</v>
      </c>
      <c r="U1633" t="str">
        <f t="shared" si="154"/>
        <v>music</v>
      </c>
      <c r="V1633" t="str">
        <f t="shared" si="155"/>
        <v>rock</v>
      </c>
    </row>
    <row r="1634" spans="1:22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5">
        <f t="shared" si="150"/>
        <v>40750.340902777774</v>
      </c>
      <c r="L1634" s="15">
        <f t="shared" si="151"/>
        <v>40810.340902777774</v>
      </c>
      <c r="M1634" s="13" t="str">
        <f t="shared" si="152"/>
        <v>Jul</v>
      </c>
      <c r="N1634" s="11">
        <f t="shared" si="153"/>
        <v>2011</v>
      </c>
      <c r="O1634" t="b">
        <v>0</v>
      </c>
      <c r="P1634">
        <v>47</v>
      </c>
      <c r="Q1634" t="b">
        <v>1</v>
      </c>
      <c r="R1634" t="s">
        <v>8276</v>
      </c>
      <c r="S1634" s="7">
        <f>E1634/D1634</f>
        <v>1.0162500000000001</v>
      </c>
      <c r="T1634" s="8">
        <f>E1634/P1634</f>
        <v>86.489361702127653</v>
      </c>
      <c r="U1634" t="str">
        <f t="shared" si="154"/>
        <v>music</v>
      </c>
      <c r="V1634" t="str">
        <f t="shared" si="155"/>
        <v>rock</v>
      </c>
    </row>
    <row r="1635" spans="1:22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5">
        <f t="shared" si="150"/>
        <v>40896.883750000001</v>
      </c>
      <c r="L1635" s="15">
        <f t="shared" si="151"/>
        <v>40924.208333333336</v>
      </c>
      <c r="M1635" s="13" t="str">
        <f t="shared" si="152"/>
        <v>Dec</v>
      </c>
      <c r="N1635" s="11">
        <f t="shared" si="153"/>
        <v>2011</v>
      </c>
      <c r="O1635" t="b">
        <v>0</v>
      </c>
      <c r="P1635">
        <v>58</v>
      </c>
      <c r="Q1635" t="b">
        <v>1</v>
      </c>
      <c r="R1635" t="s">
        <v>8276</v>
      </c>
      <c r="S1635" s="7">
        <f>E1635/D1635</f>
        <v>1</v>
      </c>
      <c r="T1635" s="8">
        <f>E1635/P1635</f>
        <v>172.41379310344828</v>
      </c>
      <c r="U1635" t="str">
        <f t="shared" si="154"/>
        <v>music</v>
      </c>
      <c r="V1635" t="str">
        <f t="shared" si="155"/>
        <v>rock</v>
      </c>
    </row>
    <row r="1636" spans="1:22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5">
        <f t="shared" si="150"/>
        <v>40658.189826388887</v>
      </c>
      <c r="L1636" s="15">
        <f t="shared" si="151"/>
        <v>40696.249305555553</v>
      </c>
      <c r="M1636" s="13" t="str">
        <f t="shared" si="152"/>
        <v>Apr</v>
      </c>
      <c r="N1636" s="11">
        <f t="shared" si="153"/>
        <v>2011</v>
      </c>
      <c r="O1636" t="b">
        <v>0</v>
      </c>
      <c r="P1636">
        <v>32</v>
      </c>
      <c r="Q1636" t="b">
        <v>1</v>
      </c>
      <c r="R1636" t="s">
        <v>8276</v>
      </c>
      <c r="S1636" s="7">
        <f>E1636/D1636</f>
        <v>1.0049999999999999</v>
      </c>
      <c r="T1636" s="8">
        <f>E1636/P1636</f>
        <v>62.8125</v>
      </c>
      <c r="U1636" t="str">
        <f t="shared" si="154"/>
        <v>music</v>
      </c>
      <c r="V1636" t="str">
        <f t="shared" si="155"/>
        <v>rock</v>
      </c>
    </row>
    <row r="1637" spans="1:22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5">
        <f t="shared" si="150"/>
        <v>42502.868761574078</v>
      </c>
      <c r="L1637" s="15">
        <f t="shared" si="151"/>
        <v>42562.868761574078</v>
      </c>
      <c r="M1637" s="13" t="str">
        <f t="shared" si="152"/>
        <v>May</v>
      </c>
      <c r="N1637" s="11">
        <f t="shared" si="153"/>
        <v>2016</v>
      </c>
      <c r="O1637" t="b">
        <v>0</v>
      </c>
      <c r="P1637">
        <v>37</v>
      </c>
      <c r="Q1637" t="b">
        <v>1</v>
      </c>
      <c r="R1637" t="s">
        <v>8276</v>
      </c>
      <c r="S1637" s="7">
        <f>E1637/D1637</f>
        <v>1.2529999999999999</v>
      </c>
      <c r="T1637" s="8">
        <f>E1637/P1637</f>
        <v>67.729729729729726</v>
      </c>
      <c r="U1637" t="str">
        <f t="shared" si="154"/>
        <v>music</v>
      </c>
      <c r="V1637" t="str">
        <f t="shared" si="155"/>
        <v>rock</v>
      </c>
    </row>
    <row r="1638" spans="1:22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5">
        <f t="shared" si="150"/>
        <v>40663.08666666667</v>
      </c>
      <c r="L1638" s="15">
        <f t="shared" si="151"/>
        <v>40706.166666666664</v>
      </c>
      <c r="M1638" s="13" t="str">
        <f t="shared" si="152"/>
        <v>Apr</v>
      </c>
      <c r="N1638" s="11">
        <f t="shared" si="153"/>
        <v>2011</v>
      </c>
      <c r="O1638" t="b">
        <v>0</v>
      </c>
      <c r="P1638">
        <v>87</v>
      </c>
      <c r="Q1638" t="b">
        <v>1</v>
      </c>
      <c r="R1638" t="s">
        <v>8276</v>
      </c>
      <c r="S1638" s="7">
        <f>E1638/D1638</f>
        <v>1.0355555555555556</v>
      </c>
      <c r="T1638" s="8">
        <f>E1638/P1638</f>
        <v>53.5632183908046</v>
      </c>
      <c r="U1638" t="str">
        <f t="shared" si="154"/>
        <v>music</v>
      </c>
      <c r="V1638" t="str">
        <f t="shared" si="155"/>
        <v>rock</v>
      </c>
    </row>
    <row r="1639" spans="1:22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5">
        <f t="shared" si="150"/>
        <v>40122.751620370371</v>
      </c>
      <c r="L1639" s="15">
        <f t="shared" si="151"/>
        <v>40178.98541666667</v>
      </c>
      <c r="M1639" s="13" t="str">
        <f t="shared" si="152"/>
        <v>Nov</v>
      </c>
      <c r="N1639" s="11">
        <f t="shared" si="153"/>
        <v>2009</v>
      </c>
      <c r="O1639" t="b">
        <v>0</v>
      </c>
      <c r="P1639">
        <v>15</v>
      </c>
      <c r="Q1639" t="b">
        <v>1</v>
      </c>
      <c r="R1639" t="s">
        <v>8276</v>
      </c>
      <c r="S1639" s="7">
        <f>E1639/D1639</f>
        <v>1.038</v>
      </c>
      <c r="T1639" s="8">
        <f>E1639/P1639</f>
        <v>34.6</v>
      </c>
      <c r="U1639" t="str">
        <f t="shared" si="154"/>
        <v>music</v>
      </c>
      <c r="V1639" t="str">
        <f t="shared" si="155"/>
        <v>rock</v>
      </c>
    </row>
    <row r="1640" spans="1:22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5">
        <f t="shared" si="150"/>
        <v>41288.68712962963</v>
      </c>
      <c r="L1640" s="15">
        <f t="shared" si="151"/>
        <v>41333.892361111109</v>
      </c>
      <c r="M1640" s="13" t="str">
        <f t="shared" si="152"/>
        <v>Jan</v>
      </c>
      <c r="N1640" s="11">
        <f t="shared" si="153"/>
        <v>2013</v>
      </c>
      <c r="O1640" t="b">
        <v>0</v>
      </c>
      <c r="P1640">
        <v>27</v>
      </c>
      <c r="Q1640" t="b">
        <v>1</v>
      </c>
      <c r="R1640" t="s">
        <v>8276</v>
      </c>
      <c r="S1640" s="7">
        <f>E1640/D1640</f>
        <v>1.05</v>
      </c>
      <c r="T1640" s="8">
        <f>E1640/P1640</f>
        <v>38.888888888888886</v>
      </c>
      <c r="U1640" t="str">
        <f t="shared" si="154"/>
        <v>music</v>
      </c>
      <c r="V1640" t="str">
        <f t="shared" si="155"/>
        <v>rock</v>
      </c>
    </row>
    <row r="1641" spans="1:22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5">
        <f t="shared" si="150"/>
        <v>40941.652372685188</v>
      </c>
      <c r="L1641" s="15">
        <f t="shared" si="151"/>
        <v>40971.652372685188</v>
      </c>
      <c r="M1641" s="13" t="str">
        <f t="shared" si="152"/>
        <v>Feb</v>
      </c>
      <c r="N1641" s="11">
        <f t="shared" si="153"/>
        <v>2012</v>
      </c>
      <c r="O1641" t="b">
        <v>0</v>
      </c>
      <c r="P1641">
        <v>19</v>
      </c>
      <c r="Q1641" t="b">
        <v>1</v>
      </c>
      <c r="R1641" t="s">
        <v>8276</v>
      </c>
      <c r="S1641" s="7">
        <f>E1641/D1641</f>
        <v>1</v>
      </c>
      <c r="T1641" s="8">
        <f>E1641/P1641</f>
        <v>94.736842105263165</v>
      </c>
      <c r="U1641" t="str">
        <f t="shared" si="154"/>
        <v>music</v>
      </c>
      <c r="V1641" t="str">
        <f t="shared" si="155"/>
        <v>rock</v>
      </c>
    </row>
    <row r="1642" spans="1:22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5">
        <f t="shared" si="150"/>
        <v>40379.23096064815</v>
      </c>
      <c r="L1642" s="15">
        <f t="shared" si="151"/>
        <v>40393.082638888889</v>
      </c>
      <c r="M1642" s="13" t="str">
        <f t="shared" si="152"/>
        <v>Jul</v>
      </c>
      <c r="N1642" s="11">
        <f t="shared" si="153"/>
        <v>2010</v>
      </c>
      <c r="O1642" t="b">
        <v>0</v>
      </c>
      <c r="P1642">
        <v>17</v>
      </c>
      <c r="Q1642" t="b">
        <v>1</v>
      </c>
      <c r="R1642" t="s">
        <v>8276</v>
      </c>
      <c r="S1642" s="7">
        <f>E1642/D1642</f>
        <v>1.6986000000000001</v>
      </c>
      <c r="T1642" s="8">
        <f>E1642/P1642</f>
        <v>39.967058823529413</v>
      </c>
      <c r="U1642" t="str">
        <f t="shared" si="154"/>
        <v>music</v>
      </c>
      <c r="V1642" t="str">
        <f t="shared" si="155"/>
        <v>rock</v>
      </c>
    </row>
    <row r="1643" spans="1:22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5">
        <f t="shared" si="150"/>
        <v>41962.596574074079</v>
      </c>
      <c r="L1643" s="15">
        <f t="shared" si="151"/>
        <v>41992.596574074079</v>
      </c>
      <c r="M1643" s="13" t="str">
        <f t="shared" si="152"/>
        <v>Nov</v>
      </c>
      <c r="N1643" s="11">
        <f t="shared" si="153"/>
        <v>2014</v>
      </c>
      <c r="O1643" t="b">
        <v>0</v>
      </c>
      <c r="P1643">
        <v>26</v>
      </c>
      <c r="Q1643" t="b">
        <v>1</v>
      </c>
      <c r="R1643" t="s">
        <v>8292</v>
      </c>
      <c r="S1643" s="7">
        <f>E1643/D1643</f>
        <v>1.014</v>
      </c>
      <c r="T1643" s="8">
        <f>E1643/P1643</f>
        <v>97.5</v>
      </c>
      <c r="U1643" t="str">
        <f t="shared" si="154"/>
        <v>music</v>
      </c>
      <c r="V1643" t="str">
        <f t="shared" si="155"/>
        <v>pop</v>
      </c>
    </row>
    <row r="1644" spans="1:22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5">
        <f t="shared" si="150"/>
        <v>40688.024618055555</v>
      </c>
      <c r="L1644" s="15">
        <f t="shared" si="151"/>
        <v>40708.024618055555</v>
      </c>
      <c r="M1644" s="13" t="str">
        <f t="shared" si="152"/>
        <v>May</v>
      </c>
      <c r="N1644" s="11">
        <f t="shared" si="153"/>
        <v>2011</v>
      </c>
      <c r="O1644" t="b">
        <v>0</v>
      </c>
      <c r="P1644">
        <v>28</v>
      </c>
      <c r="Q1644" t="b">
        <v>1</v>
      </c>
      <c r="R1644" t="s">
        <v>8292</v>
      </c>
      <c r="S1644" s="7">
        <f>E1644/D1644</f>
        <v>1</v>
      </c>
      <c r="T1644" s="8">
        <f>E1644/P1644</f>
        <v>42.857142857142854</v>
      </c>
      <c r="U1644" t="str">
        <f t="shared" si="154"/>
        <v>music</v>
      </c>
      <c r="V1644" t="str">
        <f t="shared" si="155"/>
        <v>pop</v>
      </c>
    </row>
    <row r="1645" spans="1:22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5">
        <f t="shared" si="150"/>
        <v>41146.824212962965</v>
      </c>
      <c r="L1645" s="15">
        <f t="shared" si="151"/>
        <v>41176.824212962965</v>
      </c>
      <c r="M1645" s="13" t="str">
        <f t="shared" si="152"/>
        <v>Aug</v>
      </c>
      <c r="N1645" s="11">
        <f t="shared" si="153"/>
        <v>2012</v>
      </c>
      <c r="O1645" t="b">
        <v>0</v>
      </c>
      <c r="P1645">
        <v>37</v>
      </c>
      <c r="Q1645" t="b">
        <v>1</v>
      </c>
      <c r="R1645" t="s">
        <v>8292</v>
      </c>
      <c r="S1645" s="7">
        <f>E1645/D1645</f>
        <v>1.2470000000000001</v>
      </c>
      <c r="T1645" s="8">
        <f>E1645/P1645</f>
        <v>168.51351351351352</v>
      </c>
      <c r="U1645" t="str">
        <f t="shared" si="154"/>
        <v>music</v>
      </c>
      <c r="V1645" t="str">
        <f t="shared" si="155"/>
        <v>pop</v>
      </c>
    </row>
    <row r="1646" spans="1:22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5">
        <f t="shared" si="150"/>
        <v>41175.05972222222</v>
      </c>
      <c r="L1646" s="15">
        <f t="shared" si="151"/>
        <v>41235.101388888892</v>
      </c>
      <c r="M1646" s="13" t="str">
        <f t="shared" si="152"/>
        <v>Sep</v>
      </c>
      <c r="N1646" s="11">
        <f t="shared" si="153"/>
        <v>2012</v>
      </c>
      <c r="O1646" t="b">
        <v>0</v>
      </c>
      <c r="P1646">
        <v>128</v>
      </c>
      <c r="Q1646" t="b">
        <v>1</v>
      </c>
      <c r="R1646" t="s">
        <v>8292</v>
      </c>
      <c r="S1646" s="7">
        <f>E1646/D1646</f>
        <v>1.095</v>
      </c>
      <c r="T1646" s="8">
        <f>E1646/P1646</f>
        <v>85.546875</v>
      </c>
      <c r="U1646" t="str">
        <f t="shared" si="154"/>
        <v>music</v>
      </c>
      <c r="V1646" t="str">
        <f t="shared" si="155"/>
        <v>pop</v>
      </c>
    </row>
    <row r="1647" spans="1:22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5">
        <f t="shared" si="150"/>
        <v>41521.617361111108</v>
      </c>
      <c r="L1647" s="15">
        <f t="shared" si="151"/>
        <v>41535.617361111108</v>
      </c>
      <c r="M1647" s="13" t="str">
        <f t="shared" si="152"/>
        <v>Sep</v>
      </c>
      <c r="N1647" s="11">
        <f t="shared" si="153"/>
        <v>2013</v>
      </c>
      <c r="O1647" t="b">
        <v>0</v>
      </c>
      <c r="P1647">
        <v>10</v>
      </c>
      <c r="Q1647" t="b">
        <v>1</v>
      </c>
      <c r="R1647" t="s">
        <v>8292</v>
      </c>
      <c r="S1647" s="7">
        <f>E1647/D1647</f>
        <v>1.1080000000000001</v>
      </c>
      <c r="T1647" s="8">
        <f>E1647/P1647</f>
        <v>554</v>
      </c>
      <c r="U1647" t="str">
        <f t="shared" si="154"/>
        <v>music</v>
      </c>
      <c r="V1647" t="str">
        <f t="shared" si="155"/>
        <v>pop</v>
      </c>
    </row>
    <row r="1648" spans="1:22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5">
        <f t="shared" si="150"/>
        <v>41833.450266203705</v>
      </c>
      <c r="L1648" s="15">
        <f t="shared" si="151"/>
        <v>41865.757638888892</v>
      </c>
      <c r="M1648" s="13" t="str">
        <f t="shared" si="152"/>
        <v>Jul</v>
      </c>
      <c r="N1648" s="11">
        <f t="shared" si="153"/>
        <v>2014</v>
      </c>
      <c r="O1648" t="b">
        <v>0</v>
      </c>
      <c r="P1648">
        <v>83</v>
      </c>
      <c r="Q1648" t="b">
        <v>1</v>
      </c>
      <c r="R1648" t="s">
        <v>8292</v>
      </c>
      <c r="S1648" s="7">
        <f>E1648/D1648</f>
        <v>1.1020000000000001</v>
      </c>
      <c r="T1648" s="8">
        <f>E1648/P1648</f>
        <v>26.554216867469879</v>
      </c>
      <c r="U1648" t="str">
        <f t="shared" si="154"/>
        <v>music</v>
      </c>
      <c r="V1648" t="str">
        <f t="shared" si="155"/>
        <v>pop</v>
      </c>
    </row>
    <row r="1649" spans="1:22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5">
        <f t="shared" si="150"/>
        <v>41039.409456018519</v>
      </c>
      <c r="L1649" s="15">
        <f t="shared" si="151"/>
        <v>41069.409456018519</v>
      </c>
      <c r="M1649" s="13" t="str">
        <f t="shared" si="152"/>
        <v>May</v>
      </c>
      <c r="N1649" s="11">
        <f t="shared" si="153"/>
        <v>2012</v>
      </c>
      <c r="O1649" t="b">
        <v>0</v>
      </c>
      <c r="P1649">
        <v>46</v>
      </c>
      <c r="Q1649" t="b">
        <v>1</v>
      </c>
      <c r="R1649" t="s">
        <v>8292</v>
      </c>
      <c r="S1649" s="7">
        <f>E1649/D1649</f>
        <v>1.0471999999999999</v>
      </c>
      <c r="T1649" s="8">
        <f>E1649/P1649</f>
        <v>113.82608695652173</v>
      </c>
      <c r="U1649" t="str">
        <f t="shared" si="154"/>
        <v>music</v>
      </c>
      <c r="V1649" t="str">
        <f t="shared" si="155"/>
        <v>pop</v>
      </c>
    </row>
    <row r="1650" spans="1:22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5">
        <f t="shared" si="150"/>
        <v>40592.704652777778</v>
      </c>
      <c r="L1650" s="15">
        <f t="shared" si="151"/>
        <v>40622.662986111114</v>
      </c>
      <c r="M1650" s="13" t="str">
        <f t="shared" si="152"/>
        <v>Feb</v>
      </c>
      <c r="N1650" s="11">
        <f t="shared" si="153"/>
        <v>2011</v>
      </c>
      <c r="O1650" t="b">
        <v>0</v>
      </c>
      <c r="P1650">
        <v>90</v>
      </c>
      <c r="Q1650" t="b">
        <v>1</v>
      </c>
      <c r="R1650" t="s">
        <v>8292</v>
      </c>
      <c r="S1650" s="7">
        <f>E1650/D1650</f>
        <v>1.2526086956521738</v>
      </c>
      <c r="T1650" s="8">
        <f>E1650/P1650</f>
        <v>32.011111111111113</v>
      </c>
      <c r="U1650" t="str">
        <f t="shared" si="154"/>
        <v>music</v>
      </c>
      <c r="V1650" t="str">
        <f t="shared" si="155"/>
        <v>pop</v>
      </c>
    </row>
    <row r="1651" spans="1:22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5">
        <f t="shared" si="150"/>
        <v>41737.684664351851</v>
      </c>
      <c r="L1651" s="15">
        <f t="shared" si="151"/>
        <v>41782.684664351851</v>
      </c>
      <c r="M1651" s="13" t="str">
        <f t="shared" si="152"/>
        <v>Apr</v>
      </c>
      <c r="N1651" s="11">
        <f t="shared" si="153"/>
        <v>2014</v>
      </c>
      <c r="O1651" t="b">
        <v>0</v>
      </c>
      <c r="P1651">
        <v>81</v>
      </c>
      <c r="Q1651" t="b">
        <v>1</v>
      </c>
      <c r="R1651" t="s">
        <v>8292</v>
      </c>
      <c r="S1651" s="7">
        <f>E1651/D1651</f>
        <v>1.0058763157894737</v>
      </c>
      <c r="T1651" s="8">
        <f>E1651/P1651</f>
        <v>47.189259259259259</v>
      </c>
      <c r="U1651" t="str">
        <f t="shared" si="154"/>
        <v>music</v>
      </c>
      <c r="V1651" t="str">
        <f t="shared" si="155"/>
        <v>pop</v>
      </c>
    </row>
    <row r="1652" spans="1:22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5">
        <f t="shared" si="150"/>
        <v>41526.435613425929</v>
      </c>
      <c r="L1652" s="15">
        <f t="shared" si="151"/>
        <v>41556.435613425929</v>
      </c>
      <c r="M1652" s="13" t="str">
        <f t="shared" si="152"/>
        <v>Sep</v>
      </c>
      <c r="N1652" s="11">
        <f t="shared" si="153"/>
        <v>2013</v>
      </c>
      <c r="O1652" t="b">
        <v>0</v>
      </c>
      <c r="P1652">
        <v>32</v>
      </c>
      <c r="Q1652" t="b">
        <v>1</v>
      </c>
      <c r="R1652" t="s">
        <v>8292</v>
      </c>
      <c r="S1652" s="7">
        <f>E1652/D1652</f>
        <v>1.4155</v>
      </c>
      <c r="T1652" s="8">
        <f>E1652/P1652</f>
        <v>88.46875</v>
      </c>
      <c r="U1652" t="str">
        <f t="shared" si="154"/>
        <v>music</v>
      </c>
      <c r="V1652" t="str">
        <f t="shared" si="155"/>
        <v>pop</v>
      </c>
    </row>
    <row r="1653" spans="1:22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5">
        <f t="shared" si="150"/>
        <v>40625.900694444441</v>
      </c>
      <c r="L1653" s="15">
        <f t="shared" si="151"/>
        <v>40659.290972222225</v>
      </c>
      <c r="M1653" s="13" t="str">
        <f t="shared" si="152"/>
        <v>Mar</v>
      </c>
      <c r="N1653" s="11">
        <f t="shared" si="153"/>
        <v>2011</v>
      </c>
      <c r="O1653" t="b">
        <v>0</v>
      </c>
      <c r="P1653">
        <v>20</v>
      </c>
      <c r="Q1653" t="b">
        <v>1</v>
      </c>
      <c r="R1653" t="s">
        <v>8292</v>
      </c>
      <c r="S1653" s="7">
        <f>E1653/D1653</f>
        <v>1.0075000000000001</v>
      </c>
      <c r="T1653" s="8">
        <f>E1653/P1653</f>
        <v>100.75</v>
      </c>
      <c r="U1653" t="str">
        <f t="shared" si="154"/>
        <v>music</v>
      </c>
      <c r="V1653" t="str">
        <f t="shared" si="155"/>
        <v>pop</v>
      </c>
    </row>
    <row r="1654" spans="1:22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5">
        <f t="shared" si="150"/>
        <v>41572.492974537039</v>
      </c>
      <c r="L1654" s="15">
        <f t="shared" si="151"/>
        <v>41602.534641203703</v>
      </c>
      <c r="M1654" s="13" t="str">
        <f t="shared" si="152"/>
        <v>Oct</v>
      </c>
      <c r="N1654" s="11">
        <f t="shared" si="153"/>
        <v>2013</v>
      </c>
      <c r="O1654" t="b">
        <v>0</v>
      </c>
      <c r="P1654">
        <v>70</v>
      </c>
      <c r="Q1654" t="b">
        <v>1</v>
      </c>
      <c r="R1654" t="s">
        <v>8292</v>
      </c>
      <c r="S1654" s="7">
        <f>E1654/D1654</f>
        <v>1.0066666666666666</v>
      </c>
      <c r="T1654" s="8">
        <f>E1654/P1654</f>
        <v>64.714285714285708</v>
      </c>
      <c r="U1654" t="str">
        <f t="shared" si="154"/>
        <v>music</v>
      </c>
      <c r="V1654" t="str">
        <f t="shared" si="155"/>
        <v>pop</v>
      </c>
    </row>
    <row r="1655" spans="1:22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5">
        <f t="shared" si="150"/>
        <v>40626.834444444445</v>
      </c>
      <c r="L1655" s="15">
        <f t="shared" si="151"/>
        <v>40657.834444444445</v>
      </c>
      <c r="M1655" s="13" t="str">
        <f t="shared" si="152"/>
        <v>Mar</v>
      </c>
      <c r="N1655" s="11">
        <f t="shared" si="153"/>
        <v>2011</v>
      </c>
      <c r="O1655" t="b">
        <v>0</v>
      </c>
      <c r="P1655">
        <v>168</v>
      </c>
      <c r="Q1655" t="b">
        <v>1</v>
      </c>
      <c r="R1655" t="s">
        <v>8292</v>
      </c>
      <c r="S1655" s="7">
        <f>E1655/D1655</f>
        <v>1.7423040000000001</v>
      </c>
      <c r="T1655" s="8">
        <f>E1655/P1655</f>
        <v>51.854285714285716</v>
      </c>
      <c r="U1655" t="str">
        <f t="shared" si="154"/>
        <v>music</v>
      </c>
      <c r="V1655" t="str">
        <f t="shared" si="155"/>
        <v>pop</v>
      </c>
    </row>
    <row r="1656" spans="1:22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5">
        <f t="shared" si="150"/>
        <v>40987.890740740739</v>
      </c>
      <c r="L1656" s="15">
        <f t="shared" si="151"/>
        <v>41017.890740740739</v>
      </c>
      <c r="M1656" s="13" t="str">
        <f t="shared" si="152"/>
        <v>Mar</v>
      </c>
      <c r="N1656" s="11">
        <f t="shared" si="153"/>
        <v>2012</v>
      </c>
      <c r="O1656" t="b">
        <v>0</v>
      </c>
      <c r="P1656">
        <v>34</v>
      </c>
      <c r="Q1656" t="b">
        <v>1</v>
      </c>
      <c r="R1656" t="s">
        <v>8292</v>
      </c>
      <c r="S1656" s="7">
        <f>E1656/D1656</f>
        <v>1.199090909090909</v>
      </c>
      <c r="T1656" s="8">
        <f>E1656/P1656</f>
        <v>38.794117647058826</v>
      </c>
      <c r="U1656" t="str">
        <f t="shared" si="154"/>
        <v>music</v>
      </c>
      <c r="V1656" t="str">
        <f t="shared" si="155"/>
        <v>pop</v>
      </c>
    </row>
    <row r="1657" spans="1:22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5">
        <f t="shared" si="150"/>
        <v>40974.791898148149</v>
      </c>
      <c r="L1657" s="15">
        <f t="shared" si="151"/>
        <v>41004.750231481477</v>
      </c>
      <c r="M1657" s="13" t="str">
        <f t="shared" si="152"/>
        <v>Mar</v>
      </c>
      <c r="N1657" s="11">
        <f t="shared" si="153"/>
        <v>2012</v>
      </c>
      <c r="O1657" t="b">
        <v>0</v>
      </c>
      <c r="P1657">
        <v>48</v>
      </c>
      <c r="Q1657" t="b">
        <v>1</v>
      </c>
      <c r="R1657" t="s">
        <v>8292</v>
      </c>
      <c r="S1657" s="7">
        <f>E1657/D1657</f>
        <v>1.4286666666666668</v>
      </c>
      <c r="T1657" s="8">
        <f>E1657/P1657</f>
        <v>44.645833333333336</v>
      </c>
      <c r="U1657" t="str">
        <f t="shared" si="154"/>
        <v>music</v>
      </c>
      <c r="V1657" t="str">
        <f t="shared" si="155"/>
        <v>pop</v>
      </c>
    </row>
    <row r="1658" spans="1:22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5">
        <f t="shared" si="150"/>
        <v>41226.928842592592</v>
      </c>
      <c r="L1658" s="15">
        <f t="shared" si="151"/>
        <v>41256.928842592592</v>
      </c>
      <c r="M1658" s="13" t="str">
        <f t="shared" si="152"/>
        <v>Nov</v>
      </c>
      <c r="N1658" s="11">
        <f t="shared" si="153"/>
        <v>2012</v>
      </c>
      <c r="O1658" t="b">
        <v>0</v>
      </c>
      <c r="P1658">
        <v>48</v>
      </c>
      <c r="Q1658" t="b">
        <v>1</v>
      </c>
      <c r="R1658" t="s">
        <v>8292</v>
      </c>
      <c r="S1658" s="7">
        <f>E1658/D1658</f>
        <v>1.0033493333333334</v>
      </c>
      <c r="T1658" s="8">
        <f>E1658/P1658</f>
        <v>156.77333333333334</v>
      </c>
      <c r="U1658" t="str">
        <f t="shared" si="154"/>
        <v>music</v>
      </c>
      <c r="V1658" t="str">
        <f t="shared" si="155"/>
        <v>pop</v>
      </c>
    </row>
    <row r="1659" spans="1:22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5">
        <f t="shared" si="150"/>
        <v>41023.782037037039</v>
      </c>
      <c r="L1659" s="15">
        <f t="shared" si="151"/>
        <v>41053.782037037039</v>
      </c>
      <c r="M1659" s="13" t="str">
        <f t="shared" si="152"/>
        <v>Apr</v>
      </c>
      <c r="N1659" s="11">
        <f t="shared" si="153"/>
        <v>2012</v>
      </c>
      <c r="O1659" t="b">
        <v>0</v>
      </c>
      <c r="P1659">
        <v>221</v>
      </c>
      <c r="Q1659" t="b">
        <v>1</v>
      </c>
      <c r="R1659" t="s">
        <v>8292</v>
      </c>
      <c r="S1659" s="7">
        <f>E1659/D1659</f>
        <v>1.0493380000000001</v>
      </c>
      <c r="T1659" s="8">
        <f>E1659/P1659</f>
        <v>118.70339366515837</v>
      </c>
      <c r="U1659" t="str">
        <f t="shared" si="154"/>
        <v>music</v>
      </c>
      <c r="V1659" t="str">
        <f t="shared" si="155"/>
        <v>pop</v>
      </c>
    </row>
    <row r="1660" spans="1:22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5">
        <f t="shared" si="150"/>
        <v>41223.22184027778</v>
      </c>
      <c r="L1660" s="15">
        <f t="shared" si="151"/>
        <v>41261.597222222219</v>
      </c>
      <c r="M1660" s="13" t="str">
        <f t="shared" si="152"/>
        <v>Nov</v>
      </c>
      <c r="N1660" s="11">
        <f t="shared" si="153"/>
        <v>2012</v>
      </c>
      <c r="O1660" t="b">
        <v>0</v>
      </c>
      <c r="P1660">
        <v>107</v>
      </c>
      <c r="Q1660" t="b">
        <v>1</v>
      </c>
      <c r="R1660" t="s">
        <v>8292</v>
      </c>
      <c r="S1660" s="7">
        <f>E1660/D1660</f>
        <v>1.3223333333333334</v>
      </c>
      <c r="T1660" s="8">
        <f>E1660/P1660</f>
        <v>74.149532710280369</v>
      </c>
      <c r="U1660" t="str">
        <f t="shared" si="154"/>
        <v>music</v>
      </c>
      <c r="V1660" t="str">
        <f t="shared" si="155"/>
        <v>pop</v>
      </c>
    </row>
    <row r="1661" spans="1:22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5">
        <f t="shared" si="150"/>
        <v>41596.913437499999</v>
      </c>
      <c r="L1661" s="15">
        <f t="shared" si="151"/>
        <v>41625.5</v>
      </c>
      <c r="M1661" s="13" t="str">
        <f t="shared" si="152"/>
        <v>Nov</v>
      </c>
      <c r="N1661" s="11">
        <f t="shared" si="153"/>
        <v>2013</v>
      </c>
      <c r="O1661" t="b">
        <v>0</v>
      </c>
      <c r="P1661">
        <v>45</v>
      </c>
      <c r="Q1661" t="b">
        <v>1</v>
      </c>
      <c r="R1661" t="s">
        <v>8292</v>
      </c>
      <c r="S1661" s="7">
        <f>E1661/D1661</f>
        <v>1.1279999999999999</v>
      </c>
      <c r="T1661" s="8">
        <f>E1661/P1661</f>
        <v>12.533333333333333</v>
      </c>
      <c r="U1661" t="str">
        <f t="shared" si="154"/>
        <v>music</v>
      </c>
      <c r="V1661" t="str">
        <f t="shared" si="155"/>
        <v>pop</v>
      </c>
    </row>
    <row r="1662" spans="1:22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5">
        <f t="shared" si="150"/>
        <v>42459.693865740745</v>
      </c>
      <c r="L1662" s="15">
        <f t="shared" si="151"/>
        <v>42490.915972222225</v>
      </c>
      <c r="M1662" s="13" t="str">
        <f t="shared" si="152"/>
        <v>Mar</v>
      </c>
      <c r="N1662" s="11">
        <f t="shared" si="153"/>
        <v>2016</v>
      </c>
      <c r="O1662" t="b">
        <v>0</v>
      </c>
      <c r="P1662">
        <v>36</v>
      </c>
      <c r="Q1662" t="b">
        <v>1</v>
      </c>
      <c r="R1662" t="s">
        <v>8292</v>
      </c>
      <c r="S1662" s="7">
        <f>E1662/D1662</f>
        <v>12.5375</v>
      </c>
      <c r="T1662" s="8">
        <f>E1662/P1662</f>
        <v>27.861111111111111</v>
      </c>
      <c r="U1662" t="str">
        <f t="shared" si="154"/>
        <v>music</v>
      </c>
      <c r="V1662" t="str">
        <f t="shared" si="155"/>
        <v>pop</v>
      </c>
    </row>
    <row r="1663" spans="1:22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5">
        <f t="shared" si="150"/>
        <v>42343.998043981483</v>
      </c>
      <c r="L1663" s="15">
        <f t="shared" si="151"/>
        <v>42386.875</v>
      </c>
      <c r="M1663" s="13" t="str">
        <f t="shared" si="152"/>
        <v>Dec</v>
      </c>
      <c r="N1663" s="11">
        <f t="shared" si="153"/>
        <v>2015</v>
      </c>
      <c r="O1663" t="b">
        <v>0</v>
      </c>
      <c r="P1663">
        <v>101</v>
      </c>
      <c r="Q1663" t="b">
        <v>1</v>
      </c>
      <c r="R1663" t="s">
        <v>8292</v>
      </c>
      <c r="S1663" s="7">
        <f>E1663/D1663</f>
        <v>1.0250632911392406</v>
      </c>
      <c r="T1663" s="8">
        <f>E1663/P1663</f>
        <v>80.178217821782184</v>
      </c>
      <c r="U1663" t="str">
        <f t="shared" si="154"/>
        <v>music</v>
      </c>
      <c r="V1663" t="str">
        <f t="shared" si="155"/>
        <v>pop</v>
      </c>
    </row>
    <row r="1664" spans="1:22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5">
        <f t="shared" si="150"/>
        <v>40848.198333333334</v>
      </c>
      <c r="L1664" s="15">
        <f t="shared" si="151"/>
        <v>40908.239999999998</v>
      </c>
      <c r="M1664" s="13" t="str">
        <f t="shared" si="152"/>
        <v>Nov</v>
      </c>
      <c r="N1664" s="11">
        <f t="shared" si="153"/>
        <v>2011</v>
      </c>
      <c r="O1664" t="b">
        <v>0</v>
      </c>
      <c r="P1664">
        <v>62</v>
      </c>
      <c r="Q1664" t="b">
        <v>1</v>
      </c>
      <c r="R1664" t="s">
        <v>8292</v>
      </c>
      <c r="S1664" s="7">
        <f>E1664/D1664</f>
        <v>1.026375</v>
      </c>
      <c r="T1664" s="8">
        <f>E1664/P1664</f>
        <v>132.43548387096774</v>
      </c>
      <c r="U1664" t="str">
        <f t="shared" si="154"/>
        <v>music</v>
      </c>
      <c r="V1664" t="str">
        <f t="shared" si="155"/>
        <v>pop</v>
      </c>
    </row>
    <row r="1665" spans="1:22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5">
        <f t="shared" si="150"/>
        <v>42006.02207175926</v>
      </c>
      <c r="L1665" s="15">
        <f t="shared" si="151"/>
        <v>42036.02207175926</v>
      </c>
      <c r="M1665" s="13" t="str">
        <f t="shared" si="152"/>
        <v>Jan</v>
      </c>
      <c r="N1665" s="11">
        <f t="shared" si="153"/>
        <v>2015</v>
      </c>
      <c r="O1665" t="b">
        <v>0</v>
      </c>
      <c r="P1665">
        <v>32</v>
      </c>
      <c r="Q1665" t="b">
        <v>1</v>
      </c>
      <c r="R1665" t="s">
        <v>8292</v>
      </c>
      <c r="S1665" s="7">
        <f>E1665/D1665</f>
        <v>1.08</v>
      </c>
      <c r="T1665" s="8">
        <f>E1665/P1665</f>
        <v>33.75</v>
      </c>
      <c r="U1665" t="str">
        <f t="shared" si="154"/>
        <v>music</v>
      </c>
      <c r="V1665" t="str">
        <f t="shared" si="155"/>
        <v>pop</v>
      </c>
    </row>
    <row r="1666" spans="1:22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5">
        <f t="shared" si="150"/>
        <v>40939.761782407404</v>
      </c>
      <c r="L1666" s="15">
        <f t="shared" si="151"/>
        <v>40984.165972222225</v>
      </c>
      <c r="M1666" s="13" t="str">
        <f t="shared" si="152"/>
        <v>Jan</v>
      </c>
      <c r="N1666" s="11">
        <f t="shared" si="153"/>
        <v>2012</v>
      </c>
      <c r="O1666" t="b">
        <v>0</v>
      </c>
      <c r="P1666">
        <v>89</v>
      </c>
      <c r="Q1666" t="b">
        <v>1</v>
      </c>
      <c r="R1666" t="s">
        <v>8292</v>
      </c>
      <c r="S1666" s="7">
        <f>E1666/D1666</f>
        <v>1.2240879999999998</v>
      </c>
      <c r="T1666" s="8">
        <f>E1666/P1666</f>
        <v>34.384494382022467</v>
      </c>
      <c r="U1666" t="str">
        <f t="shared" si="154"/>
        <v>music</v>
      </c>
      <c r="V1666" t="str">
        <f t="shared" si="155"/>
        <v>pop</v>
      </c>
    </row>
    <row r="1667" spans="1:22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5">
        <f t="shared" ref="K1667:K1730" si="156">(((J1667/60)/60)/24+DATE(1970,1,1))</f>
        <v>40564.649456018517</v>
      </c>
      <c r="L1667" s="15">
        <f t="shared" ref="L1667:L1730" si="157">(((I1667/60)/60)/24+DATE(1970,1,1))</f>
        <v>40596.125</v>
      </c>
      <c r="M1667" s="13" t="str">
        <f t="shared" ref="M1667:M1730" si="158">TEXT(K1667,"mmm")</f>
        <v>Jan</v>
      </c>
      <c r="N1667" s="11">
        <f t="shared" ref="N1667:N1730" si="159">YEAR(K1667)</f>
        <v>2011</v>
      </c>
      <c r="O1667" t="b">
        <v>0</v>
      </c>
      <c r="P1667">
        <v>93</v>
      </c>
      <c r="Q1667" t="b">
        <v>1</v>
      </c>
      <c r="R1667" t="s">
        <v>8292</v>
      </c>
      <c r="S1667" s="7">
        <f>E1667/D1667</f>
        <v>1.1945714285714286</v>
      </c>
      <c r="T1667" s="8">
        <f>E1667/P1667</f>
        <v>44.956989247311824</v>
      </c>
      <c r="U1667" t="str">
        <f t="shared" ref="U1667:U1730" si="160">LEFT(R1667,(FIND("/",R1667,1)-1))</f>
        <v>music</v>
      </c>
      <c r="V1667" t="str">
        <f t="shared" ref="V1667:V1730" si="161">MID(R1667,FIND("/",R1667)+1,256)</f>
        <v>pop</v>
      </c>
    </row>
    <row r="1668" spans="1:22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5">
        <f t="shared" si="156"/>
        <v>41331.253159722226</v>
      </c>
      <c r="L1668" s="15">
        <f t="shared" si="157"/>
        <v>41361.211493055554</v>
      </c>
      <c r="M1668" s="13" t="str">
        <f t="shared" si="158"/>
        <v>Feb</v>
      </c>
      <c r="N1668" s="11">
        <f t="shared" si="159"/>
        <v>2013</v>
      </c>
      <c r="O1668" t="b">
        <v>0</v>
      </c>
      <c r="P1668">
        <v>98</v>
      </c>
      <c r="Q1668" t="b">
        <v>1</v>
      </c>
      <c r="R1668" t="s">
        <v>8292</v>
      </c>
      <c r="S1668" s="7">
        <f>E1668/D1668</f>
        <v>1.6088</v>
      </c>
      <c r="T1668" s="8">
        <f>E1668/P1668</f>
        <v>41.04081632653061</v>
      </c>
      <c r="U1668" t="str">
        <f t="shared" si="160"/>
        <v>music</v>
      </c>
      <c r="V1668" t="str">
        <f t="shared" si="161"/>
        <v>pop</v>
      </c>
    </row>
    <row r="1669" spans="1:22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5">
        <f t="shared" si="156"/>
        <v>41682.0705787037</v>
      </c>
      <c r="L1669" s="15">
        <f t="shared" si="157"/>
        <v>41709.290972222225</v>
      </c>
      <c r="M1669" s="13" t="str">
        <f t="shared" si="158"/>
        <v>Feb</v>
      </c>
      <c r="N1669" s="11">
        <f t="shared" si="159"/>
        <v>2014</v>
      </c>
      <c r="O1669" t="b">
        <v>0</v>
      </c>
      <c r="P1669">
        <v>82</v>
      </c>
      <c r="Q1669" t="b">
        <v>1</v>
      </c>
      <c r="R1669" t="s">
        <v>8292</v>
      </c>
      <c r="S1669" s="7">
        <f>E1669/D1669</f>
        <v>1.2685294117647059</v>
      </c>
      <c r="T1669" s="8">
        <f>E1669/P1669</f>
        <v>52.597560975609753</v>
      </c>
      <c r="U1669" t="str">
        <f t="shared" si="160"/>
        <v>music</v>
      </c>
      <c r="V1669" t="str">
        <f t="shared" si="161"/>
        <v>pop</v>
      </c>
    </row>
    <row r="1670" spans="1:22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5">
        <f t="shared" si="156"/>
        <v>40845.14975694444</v>
      </c>
      <c r="L1670" s="15">
        <f t="shared" si="157"/>
        <v>40875.191423611112</v>
      </c>
      <c r="M1670" s="13" t="str">
        <f t="shared" si="158"/>
        <v>Oct</v>
      </c>
      <c r="N1670" s="11">
        <f t="shared" si="159"/>
        <v>2011</v>
      </c>
      <c r="O1670" t="b">
        <v>0</v>
      </c>
      <c r="P1670">
        <v>116</v>
      </c>
      <c r="Q1670" t="b">
        <v>1</v>
      </c>
      <c r="R1670" t="s">
        <v>8292</v>
      </c>
      <c r="S1670" s="7">
        <f>E1670/D1670</f>
        <v>1.026375</v>
      </c>
      <c r="T1670" s="8">
        <f>E1670/P1670</f>
        <v>70.784482758620683</v>
      </c>
      <c r="U1670" t="str">
        <f t="shared" si="160"/>
        <v>music</v>
      </c>
      <c r="V1670" t="str">
        <f t="shared" si="161"/>
        <v>pop</v>
      </c>
    </row>
    <row r="1671" spans="1:22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5">
        <f t="shared" si="156"/>
        <v>42461.885138888887</v>
      </c>
      <c r="L1671" s="15">
        <f t="shared" si="157"/>
        <v>42521.885138888887</v>
      </c>
      <c r="M1671" s="13" t="str">
        <f t="shared" si="158"/>
        <v>Apr</v>
      </c>
      <c r="N1671" s="11">
        <f t="shared" si="159"/>
        <v>2016</v>
      </c>
      <c r="O1671" t="b">
        <v>0</v>
      </c>
      <c r="P1671">
        <v>52</v>
      </c>
      <c r="Q1671" t="b">
        <v>1</v>
      </c>
      <c r="R1671" t="s">
        <v>8292</v>
      </c>
      <c r="S1671" s="7">
        <f>E1671/D1671</f>
        <v>1.3975</v>
      </c>
      <c r="T1671" s="8">
        <f>E1671/P1671</f>
        <v>53.75</v>
      </c>
      <c r="U1671" t="str">
        <f t="shared" si="160"/>
        <v>music</v>
      </c>
      <c r="V1671" t="str">
        <f t="shared" si="161"/>
        <v>pop</v>
      </c>
    </row>
    <row r="1672" spans="1:22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5">
        <f t="shared" si="156"/>
        <v>40313.930543981485</v>
      </c>
      <c r="L1672" s="15">
        <f t="shared" si="157"/>
        <v>40364.166666666664</v>
      </c>
      <c r="M1672" s="13" t="str">
        <f t="shared" si="158"/>
        <v>May</v>
      </c>
      <c r="N1672" s="11">
        <f t="shared" si="159"/>
        <v>2010</v>
      </c>
      <c r="O1672" t="b">
        <v>0</v>
      </c>
      <c r="P1672">
        <v>23</v>
      </c>
      <c r="Q1672" t="b">
        <v>1</v>
      </c>
      <c r="R1672" t="s">
        <v>8292</v>
      </c>
      <c r="S1672" s="7">
        <f>E1672/D1672</f>
        <v>1.026</v>
      </c>
      <c r="T1672" s="8">
        <f>E1672/P1672</f>
        <v>44.608695652173914</v>
      </c>
      <c r="U1672" t="str">
        <f t="shared" si="160"/>
        <v>music</v>
      </c>
      <c r="V1672" t="str">
        <f t="shared" si="161"/>
        <v>pop</v>
      </c>
    </row>
    <row r="1673" spans="1:22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5">
        <f t="shared" si="156"/>
        <v>42553.54414351852</v>
      </c>
      <c r="L1673" s="15">
        <f t="shared" si="157"/>
        <v>42583.54414351852</v>
      </c>
      <c r="M1673" s="13" t="str">
        <f t="shared" si="158"/>
        <v>Jul</v>
      </c>
      <c r="N1673" s="11">
        <f t="shared" si="159"/>
        <v>2016</v>
      </c>
      <c r="O1673" t="b">
        <v>0</v>
      </c>
      <c r="P1673">
        <v>77</v>
      </c>
      <c r="Q1673" t="b">
        <v>1</v>
      </c>
      <c r="R1673" t="s">
        <v>8292</v>
      </c>
      <c r="S1673" s="7">
        <f>E1673/D1673</f>
        <v>1.0067349999999999</v>
      </c>
      <c r="T1673" s="8">
        <f>E1673/P1673</f>
        <v>26.148961038961041</v>
      </c>
      <c r="U1673" t="str">
        <f t="shared" si="160"/>
        <v>music</v>
      </c>
      <c r="V1673" t="str">
        <f t="shared" si="161"/>
        <v>pop</v>
      </c>
    </row>
    <row r="1674" spans="1:22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5">
        <f t="shared" si="156"/>
        <v>41034.656597222223</v>
      </c>
      <c r="L1674" s="15">
        <f t="shared" si="157"/>
        <v>41064.656597222223</v>
      </c>
      <c r="M1674" s="13" t="str">
        <f t="shared" si="158"/>
        <v>May</v>
      </c>
      <c r="N1674" s="11">
        <f t="shared" si="159"/>
        <v>2012</v>
      </c>
      <c r="O1674" t="b">
        <v>0</v>
      </c>
      <c r="P1674">
        <v>49</v>
      </c>
      <c r="Q1674" t="b">
        <v>1</v>
      </c>
      <c r="R1674" t="s">
        <v>8292</v>
      </c>
      <c r="S1674" s="7">
        <f>E1674/D1674</f>
        <v>1.1294117647058823</v>
      </c>
      <c r="T1674" s="8">
        <f>E1674/P1674</f>
        <v>39.183673469387756</v>
      </c>
      <c r="U1674" t="str">
        <f t="shared" si="160"/>
        <v>music</v>
      </c>
      <c r="V1674" t="str">
        <f t="shared" si="161"/>
        <v>pop</v>
      </c>
    </row>
    <row r="1675" spans="1:22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5">
        <f t="shared" si="156"/>
        <v>42039.878379629634</v>
      </c>
      <c r="L1675" s="15">
        <f t="shared" si="157"/>
        <v>42069.878379629634</v>
      </c>
      <c r="M1675" s="13" t="str">
        <f t="shared" si="158"/>
        <v>Feb</v>
      </c>
      <c r="N1675" s="11">
        <f t="shared" si="159"/>
        <v>2015</v>
      </c>
      <c r="O1675" t="b">
        <v>0</v>
      </c>
      <c r="P1675">
        <v>59</v>
      </c>
      <c r="Q1675" t="b">
        <v>1</v>
      </c>
      <c r="R1675" t="s">
        <v>8292</v>
      </c>
      <c r="S1675" s="7">
        <f>E1675/D1675</f>
        <v>1.2809523809523808</v>
      </c>
      <c r="T1675" s="8">
        <f>E1675/P1675</f>
        <v>45.593220338983052</v>
      </c>
      <c r="U1675" t="str">
        <f t="shared" si="160"/>
        <v>music</v>
      </c>
      <c r="V1675" t="str">
        <f t="shared" si="161"/>
        <v>pop</v>
      </c>
    </row>
    <row r="1676" spans="1:22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5">
        <f t="shared" si="156"/>
        <v>42569.605393518519</v>
      </c>
      <c r="L1676" s="15">
        <f t="shared" si="157"/>
        <v>42600.290972222225</v>
      </c>
      <c r="M1676" s="13" t="str">
        <f t="shared" si="158"/>
        <v>Jul</v>
      </c>
      <c r="N1676" s="11">
        <f t="shared" si="159"/>
        <v>2016</v>
      </c>
      <c r="O1676" t="b">
        <v>0</v>
      </c>
      <c r="P1676">
        <v>113</v>
      </c>
      <c r="Q1676" t="b">
        <v>1</v>
      </c>
      <c r="R1676" t="s">
        <v>8292</v>
      </c>
      <c r="S1676" s="7">
        <f>E1676/D1676</f>
        <v>2.0169999999999999</v>
      </c>
      <c r="T1676" s="8">
        <f>E1676/P1676</f>
        <v>89.247787610619469</v>
      </c>
      <c r="U1676" t="str">
        <f t="shared" si="160"/>
        <v>music</v>
      </c>
      <c r="V1676" t="str">
        <f t="shared" si="161"/>
        <v>pop</v>
      </c>
    </row>
    <row r="1677" spans="1:22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5">
        <f t="shared" si="156"/>
        <v>40802.733101851853</v>
      </c>
      <c r="L1677" s="15">
        <f t="shared" si="157"/>
        <v>40832.918749999997</v>
      </c>
      <c r="M1677" s="13" t="str">
        <f t="shared" si="158"/>
        <v>Sep</v>
      </c>
      <c r="N1677" s="11">
        <f t="shared" si="159"/>
        <v>2011</v>
      </c>
      <c r="O1677" t="b">
        <v>0</v>
      </c>
      <c r="P1677">
        <v>34</v>
      </c>
      <c r="Q1677" t="b">
        <v>1</v>
      </c>
      <c r="R1677" t="s">
        <v>8292</v>
      </c>
      <c r="S1677" s="7">
        <f>E1677/D1677</f>
        <v>1.37416</v>
      </c>
      <c r="T1677" s="8">
        <f>E1677/P1677</f>
        <v>40.416470588235299</v>
      </c>
      <c r="U1677" t="str">
        <f t="shared" si="160"/>
        <v>music</v>
      </c>
      <c r="V1677" t="str">
        <f t="shared" si="161"/>
        <v>pop</v>
      </c>
    </row>
    <row r="1678" spans="1:22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5">
        <f t="shared" si="156"/>
        <v>40973.72623842593</v>
      </c>
      <c r="L1678" s="15">
        <f t="shared" si="157"/>
        <v>41020.165972222225</v>
      </c>
      <c r="M1678" s="13" t="str">
        <f t="shared" si="158"/>
        <v>Mar</v>
      </c>
      <c r="N1678" s="11">
        <f t="shared" si="159"/>
        <v>2012</v>
      </c>
      <c r="O1678" t="b">
        <v>0</v>
      </c>
      <c r="P1678">
        <v>42</v>
      </c>
      <c r="Q1678" t="b">
        <v>1</v>
      </c>
      <c r="R1678" t="s">
        <v>8292</v>
      </c>
      <c r="S1678" s="7">
        <f>E1678/D1678</f>
        <v>1.1533333333333333</v>
      </c>
      <c r="T1678" s="8">
        <f>E1678/P1678</f>
        <v>82.38095238095238</v>
      </c>
      <c r="U1678" t="str">
        <f t="shared" si="160"/>
        <v>music</v>
      </c>
      <c r="V1678" t="str">
        <f t="shared" si="161"/>
        <v>pop</v>
      </c>
    </row>
    <row r="1679" spans="1:22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5">
        <f t="shared" si="156"/>
        <v>42416.407129629632</v>
      </c>
      <c r="L1679" s="15">
        <f t="shared" si="157"/>
        <v>42476.249305555553</v>
      </c>
      <c r="M1679" s="13" t="str">
        <f t="shared" si="158"/>
        <v>Feb</v>
      </c>
      <c r="N1679" s="11">
        <f t="shared" si="159"/>
        <v>2016</v>
      </c>
      <c r="O1679" t="b">
        <v>0</v>
      </c>
      <c r="P1679">
        <v>42</v>
      </c>
      <c r="Q1679" t="b">
        <v>1</v>
      </c>
      <c r="R1679" t="s">
        <v>8292</v>
      </c>
      <c r="S1679" s="7">
        <f>E1679/D1679</f>
        <v>1.1166666666666667</v>
      </c>
      <c r="T1679" s="8">
        <f>E1679/P1679</f>
        <v>159.52380952380952</v>
      </c>
      <c r="U1679" t="str">
        <f t="shared" si="160"/>
        <v>music</v>
      </c>
      <c r="V1679" t="str">
        <f t="shared" si="161"/>
        <v>pop</v>
      </c>
    </row>
    <row r="1680" spans="1:22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5">
        <f t="shared" si="156"/>
        <v>41662.854988425926</v>
      </c>
      <c r="L1680" s="15">
        <f t="shared" si="157"/>
        <v>41676.854988425926</v>
      </c>
      <c r="M1680" s="13" t="str">
        <f t="shared" si="158"/>
        <v>Jan</v>
      </c>
      <c r="N1680" s="11">
        <f t="shared" si="159"/>
        <v>2014</v>
      </c>
      <c r="O1680" t="b">
        <v>0</v>
      </c>
      <c r="P1680">
        <v>49</v>
      </c>
      <c r="Q1680" t="b">
        <v>1</v>
      </c>
      <c r="R1680" t="s">
        <v>8292</v>
      </c>
      <c r="S1680" s="7">
        <f>E1680/D1680</f>
        <v>1.1839999999999999</v>
      </c>
      <c r="T1680" s="8">
        <f>E1680/P1680</f>
        <v>36.244897959183675</v>
      </c>
      <c r="U1680" t="str">
        <f t="shared" si="160"/>
        <v>music</v>
      </c>
      <c r="V1680" t="str">
        <f t="shared" si="161"/>
        <v>pop</v>
      </c>
    </row>
    <row r="1681" spans="1:22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5">
        <f t="shared" si="156"/>
        <v>40723.068807870368</v>
      </c>
      <c r="L1681" s="15">
        <f t="shared" si="157"/>
        <v>40746.068807870368</v>
      </c>
      <c r="M1681" s="13" t="str">
        <f t="shared" si="158"/>
        <v>Jun</v>
      </c>
      <c r="N1681" s="11">
        <f t="shared" si="159"/>
        <v>2011</v>
      </c>
      <c r="O1681" t="b">
        <v>0</v>
      </c>
      <c r="P1681">
        <v>56</v>
      </c>
      <c r="Q1681" t="b">
        <v>1</v>
      </c>
      <c r="R1681" t="s">
        <v>8292</v>
      </c>
      <c r="S1681" s="7">
        <f>E1681/D1681</f>
        <v>1.75</v>
      </c>
      <c r="T1681" s="8">
        <f>E1681/P1681</f>
        <v>62.5</v>
      </c>
      <c r="U1681" t="str">
        <f t="shared" si="160"/>
        <v>music</v>
      </c>
      <c r="V1681" t="str">
        <f t="shared" si="161"/>
        <v>pop</v>
      </c>
    </row>
    <row r="1682" spans="1:22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5">
        <f t="shared" si="156"/>
        <v>41802.757719907408</v>
      </c>
      <c r="L1682" s="15">
        <f t="shared" si="157"/>
        <v>41832.757719907408</v>
      </c>
      <c r="M1682" s="13" t="str">
        <f t="shared" si="158"/>
        <v>Jun</v>
      </c>
      <c r="N1682" s="11">
        <f t="shared" si="159"/>
        <v>2014</v>
      </c>
      <c r="O1682" t="b">
        <v>0</v>
      </c>
      <c r="P1682">
        <v>25</v>
      </c>
      <c r="Q1682" t="b">
        <v>1</v>
      </c>
      <c r="R1682" t="s">
        <v>8292</v>
      </c>
      <c r="S1682" s="7">
        <f>E1682/D1682</f>
        <v>1.175</v>
      </c>
      <c r="T1682" s="8">
        <f>E1682/P1682</f>
        <v>47</v>
      </c>
      <c r="U1682" t="str">
        <f t="shared" si="160"/>
        <v>music</v>
      </c>
      <c r="V1682" t="str">
        <f t="shared" si="161"/>
        <v>pop</v>
      </c>
    </row>
    <row r="1683" spans="1:22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5">
        <f t="shared" si="156"/>
        <v>42774.121342592596</v>
      </c>
      <c r="L1683" s="15">
        <f t="shared" si="157"/>
        <v>42823.083333333328</v>
      </c>
      <c r="M1683" s="13" t="str">
        <f t="shared" si="158"/>
        <v>Feb</v>
      </c>
      <c r="N1683" s="11">
        <f t="shared" si="159"/>
        <v>2017</v>
      </c>
      <c r="O1683" t="b">
        <v>0</v>
      </c>
      <c r="P1683">
        <v>884</v>
      </c>
      <c r="Q1683" t="b">
        <v>0</v>
      </c>
      <c r="R1683" t="s">
        <v>8293</v>
      </c>
      <c r="S1683" s="7">
        <f>E1683/D1683</f>
        <v>1.0142212307692309</v>
      </c>
      <c r="T1683" s="8">
        <f>E1683/P1683</f>
        <v>74.575090497737563</v>
      </c>
      <c r="U1683" t="str">
        <f t="shared" si="160"/>
        <v>music</v>
      </c>
      <c r="V1683" t="str">
        <f t="shared" si="161"/>
        <v>faith</v>
      </c>
    </row>
    <row r="1684" spans="1:22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5">
        <f t="shared" si="156"/>
        <v>42779.21365740741</v>
      </c>
      <c r="L1684" s="15">
        <f t="shared" si="157"/>
        <v>42839.171990740739</v>
      </c>
      <c r="M1684" s="13" t="str">
        <f t="shared" si="158"/>
        <v>Feb</v>
      </c>
      <c r="N1684" s="11">
        <f t="shared" si="159"/>
        <v>2017</v>
      </c>
      <c r="O1684" t="b">
        <v>0</v>
      </c>
      <c r="P1684">
        <v>0</v>
      </c>
      <c r="Q1684" t="b">
        <v>0</v>
      </c>
      <c r="R1684" t="s">
        <v>8293</v>
      </c>
      <c r="S1684" s="7">
        <f>E1684/D1684</f>
        <v>0</v>
      </c>
      <c r="T1684" s="8" t="e">
        <f>E1684/P1684</f>
        <v>#DIV/0!</v>
      </c>
      <c r="U1684" t="str">
        <f t="shared" si="160"/>
        <v>music</v>
      </c>
      <c r="V1684" t="str">
        <f t="shared" si="161"/>
        <v>faith</v>
      </c>
    </row>
    <row r="1685" spans="1:22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5">
        <f t="shared" si="156"/>
        <v>42808.781689814816</v>
      </c>
      <c r="L1685" s="15">
        <f t="shared" si="157"/>
        <v>42832.781689814816</v>
      </c>
      <c r="M1685" s="13" t="str">
        <f t="shared" si="158"/>
        <v>Mar</v>
      </c>
      <c r="N1685" s="11">
        <f t="shared" si="159"/>
        <v>2017</v>
      </c>
      <c r="O1685" t="b">
        <v>0</v>
      </c>
      <c r="P1685">
        <v>10</v>
      </c>
      <c r="Q1685" t="b">
        <v>0</v>
      </c>
      <c r="R1685" t="s">
        <v>8293</v>
      </c>
      <c r="S1685" s="7">
        <f>E1685/D1685</f>
        <v>0.21714285714285714</v>
      </c>
      <c r="T1685" s="8">
        <f>E1685/P1685</f>
        <v>76</v>
      </c>
      <c r="U1685" t="str">
        <f t="shared" si="160"/>
        <v>music</v>
      </c>
      <c r="V1685" t="str">
        <f t="shared" si="161"/>
        <v>faith</v>
      </c>
    </row>
    <row r="1686" spans="1:22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5">
        <f t="shared" si="156"/>
        <v>42783.815289351856</v>
      </c>
      <c r="L1686" s="15">
        <f t="shared" si="157"/>
        <v>42811.773622685185</v>
      </c>
      <c r="M1686" s="13" t="str">
        <f t="shared" si="158"/>
        <v>Feb</v>
      </c>
      <c r="N1686" s="11">
        <f t="shared" si="159"/>
        <v>2017</v>
      </c>
      <c r="O1686" t="b">
        <v>0</v>
      </c>
      <c r="P1686">
        <v>101</v>
      </c>
      <c r="Q1686" t="b">
        <v>0</v>
      </c>
      <c r="R1686" t="s">
        <v>8293</v>
      </c>
      <c r="S1686" s="7">
        <f>E1686/D1686</f>
        <v>1.0912500000000001</v>
      </c>
      <c r="T1686" s="8">
        <f>E1686/P1686</f>
        <v>86.43564356435644</v>
      </c>
      <c r="U1686" t="str">
        <f t="shared" si="160"/>
        <v>music</v>
      </c>
      <c r="V1686" t="str">
        <f t="shared" si="161"/>
        <v>faith</v>
      </c>
    </row>
    <row r="1687" spans="1:22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5">
        <f t="shared" si="156"/>
        <v>42788.2502662037</v>
      </c>
      <c r="L1687" s="15">
        <f t="shared" si="157"/>
        <v>42818.208599537036</v>
      </c>
      <c r="M1687" s="13" t="str">
        <f t="shared" si="158"/>
        <v>Feb</v>
      </c>
      <c r="N1687" s="11">
        <f t="shared" si="159"/>
        <v>2017</v>
      </c>
      <c r="O1687" t="b">
        <v>0</v>
      </c>
      <c r="P1687">
        <v>15</v>
      </c>
      <c r="Q1687" t="b">
        <v>0</v>
      </c>
      <c r="R1687" t="s">
        <v>8293</v>
      </c>
      <c r="S1687" s="7">
        <f>E1687/D1687</f>
        <v>1.0285714285714285</v>
      </c>
      <c r="T1687" s="8">
        <f>E1687/P1687</f>
        <v>24</v>
      </c>
      <c r="U1687" t="str">
        <f t="shared" si="160"/>
        <v>music</v>
      </c>
      <c r="V1687" t="str">
        <f t="shared" si="161"/>
        <v>faith</v>
      </c>
    </row>
    <row r="1688" spans="1:22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5">
        <f t="shared" si="156"/>
        <v>42792.843969907408</v>
      </c>
      <c r="L1688" s="15">
        <f t="shared" si="157"/>
        <v>42852.802303240736</v>
      </c>
      <c r="M1688" s="13" t="str">
        <f t="shared" si="158"/>
        <v>Feb</v>
      </c>
      <c r="N1688" s="11">
        <f t="shared" si="159"/>
        <v>2017</v>
      </c>
      <c r="O1688" t="b">
        <v>0</v>
      </c>
      <c r="P1688">
        <v>1</v>
      </c>
      <c r="Q1688" t="b">
        <v>0</v>
      </c>
      <c r="R1688" t="s">
        <v>8293</v>
      </c>
      <c r="S1688" s="7">
        <f>E1688/D1688</f>
        <v>3.5999999999999999E-3</v>
      </c>
      <c r="T1688" s="8">
        <f>E1688/P1688</f>
        <v>18</v>
      </c>
      <c r="U1688" t="str">
        <f t="shared" si="160"/>
        <v>music</v>
      </c>
      <c r="V1688" t="str">
        <f t="shared" si="161"/>
        <v>faith</v>
      </c>
    </row>
    <row r="1689" spans="1:22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5">
        <f t="shared" si="156"/>
        <v>42802.046817129631</v>
      </c>
      <c r="L1689" s="15">
        <f t="shared" si="157"/>
        <v>42835.84375</v>
      </c>
      <c r="M1689" s="13" t="str">
        <f t="shared" si="158"/>
        <v>Mar</v>
      </c>
      <c r="N1689" s="11">
        <f t="shared" si="159"/>
        <v>2017</v>
      </c>
      <c r="O1689" t="b">
        <v>0</v>
      </c>
      <c r="P1689">
        <v>39</v>
      </c>
      <c r="Q1689" t="b">
        <v>0</v>
      </c>
      <c r="R1689" t="s">
        <v>8293</v>
      </c>
      <c r="S1689" s="7">
        <f>E1689/D1689</f>
        <v>0.3125</v>
      </c>
      <c r="T1689" s="8">
        <f>E1689/P1689</f>
        <v>80.128205128205124</v>
      </c>
      <c r="U1689" t="str">
        <f t="shared" si="160"/>
        <v>music</v>
      </c>
      <c r="V1689" t="str">
        <f t="shared" si="161"/>
        <v>faith</v>
      </c>
    </row>
    <row r="1690" spans="1:22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5">
        <f t="shared" si="156"/>
        <v>42804.534652777773</v>
      </c>
      <c r="L1690" s="15">
        <f t="shared" si="157"/>
        <v>42834.492986111116</v>
      </c>
      <c r="M1690" s="13" t="str">
        <f t="shared" si="158"/>
        <v>Mar</v>
      </c>
      <c r="N1690" s="11">
        <f t="shared" si="159"/>
        <v>2017</v>
      </c>
      <c r="O1690" t="b">
        <v>0</v>
      </c>
      <c r="P1690">
        <v>7</v>
      </c>
      <c r="Q1690" t="b">
        <v>0</v>
      </c>
      <c r="R1690" t="s">
        <v>8293</v>
      </c>
      <c r="S1690" s="7">
        <f>E1690/D1690</f>
        <v>0.443</v>
      </c>
      <c r="T1690" s="8">
        <f>E1690/P1690</f>
        <v>253.14285714285714</v>
      </c>
      <c r="U1690" t="str">
        <f t="shared" si="160"/>
        <v>music</v>
      </c>
      <c r="V1690" t="str">
        <f t="shared" si="161"/>
        <v>faith</v>
      </c>
    </row>
    <row r="1691" spans="1:22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5">
        <f t="shared" si="156"/>
        <v>42780.942476851851</v>
      </c>
      <c r="L1691" s="15">
        <f t="shared" si="157"/>
        <v>42810.900810185187</v>
      </c>
      <c r="M1691" s="13" t="str">
        <f t="shared" si="158"/>
        <v>Feb</v>
      </c>
      <c r="N1691" s="11">
        <f t="shared" si="159"/>
        <v>2017</v>
      </c>
      <c r="O1691" t="b">
        <v>0</v>
      </c>
      <c r="P1691">
        <v>14</v>
      </c>
      <c r="Q1691" t="b">
        <v>0</v>
      </c>
      <c r="R1691" t="s">
        <v>8293</v>
      </c>
      <c r="S1691" s="7">
        <f>E1691/D1691</f>
        <v>1</v>
      </c>
      <c r="T1691" s="8">
        <f>E1691/P1691</f>
        <v>171.42857142857142</v>
      </c>
      <c r="U1691" t="str">
        <f t="shared" si="160"/>
        <v>music</v>
      </c>
      <c r="V1691" t="str">
        <f t="shared" si="161"/>
        <v>faith</v>
      </c>
    </row>
    <row r="1692" spans="1:22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5">
        <f t="shared" si="156"/>
        <v>42801.43104166667</v>
      </c>
      <c r="L1692" s="15">
        <f t="shared" si="157"/>
        <v>42831.389374999999</v>
      </c>
      <c r="M1692" s="13" t="str">
        <f t="shared" si="158"/>
        <v>Mar</v>
      </c>
      <c r="N1692" s="11">
        <f t="shared" si="159"/>
        <v>2017</v>
      </c>
      <c r="O1692" t="b">
        <v>0</v>
      </c>
      <c r="P1692">
        <v>11</v>
      </c>
      <c r="Q1692" t="b">
        <v>0</v>
      </c>
      <c r="R1692" t="s">
        <v>8293</v>
      </c>
      <c r="S1692" s="7">
        <f>E1692/D1692</f>
        <v>0.254</v>
      </c>
      <c r="T1692" s="8">
        <f>E1692/P1692</f>
        <v>57.727272727272727</v>
      </c>
      <c r="U1692" t="str">
        <f t="shared" si="160"/>
        <v>music</v>
      </c>
      <c r="V1692" t="str">
        <f t="shared" si="161"/>
        <v>faith</v>
      </c>
    </row>
    <row r="1693" spans="1:22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5">
        <f t="shared" si="156"/>
        <v>42795.701481481476</v>
      </c>
      <c r="L1693" s="15">
        <f t="shared" si="157"/>
        <v>42828.041666666672</v>
      </c>
      <c r="M1693" s="13" t="str">
        <f t="shared" si="158"/>
        <v>Mar</v>
      </c>
      <c r="N1693" s="11">
        <f t="shared" si="159"/>
        <v>2017</v>
      </c>
      <c r="O1693" t="b">
        <v>0</v>
      </c>
      <c r="P1693">
        <v>38</v>
      </c>
      <c r="Q1693" t="b">
        <v>0</v>
      </c>
      <c r="R1693" t="s">
        <v>8293</v>
      </c>
      <c r="S1693" s="7">
        <f>E1693/D1693</f>
        <v>0.33473333333333333</v>
      </c>
      <c r="T1693" s="8">
        <f>E1693/P1693</f>
        <v>264.26315789473682</v>
      </c>
      <c r="U1693" t="str">
        <f t="shared" si="160"/>
        <v>music</v>
      </c>
      <c r="V1693" t="str">
        <f t="shared" si="161"/>
        <v>faith</v>
      </c>
    </row>
    <row r="1694" spans="1:22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5">
        <f t="shared" si="156"/>
        <v>42788.151238425926</v>
      </c>
      <c r="L1694" s="15">
        <f t="shared" si="157"/>
        <v>42820.999305555553</v>
      </c>
      <c r="M1694" s="13" t="str">
        <f t="shared" si="158"/>
        <v>Feb</v>
      </c>
      <c r="N1694" s="11">
        <f t="shared" si="159"/>
        <v>2017</v>
      </c>
      <c r="O1694" t="b">
        <v>0</v>
      </c>
      <c r="P1694">
        <v>15</v>
      </c>
      <c r="Q1694" t="b">
        <v>0</v>
      </c>
      <c r="R1694" t="s">
        <v>8293</v>
      </c>
      <c r="S1694" s="7">
        <f>E1694/D1694</f>
        <v>0.47799999999999998</v>
      </c>
      <c r="T1694" s="8">
        <f>E1694/P1694</f>
        <v>159.33333333333334</v>
      </c>
      <c r="U1694" t="str">
        <f t="shared" si="160"/>
        <v>music</v>
      </c>
      <c r="V1694" t="str">
        <f t="shared" si="161"/>
        <v>faith</v>
      </c>
    </row>
    <row r="1695" spans="1:22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5">
        <f t="shared" si="156"/>
        <v>42803.920277777783</v>
      </c>
      <c r="L1695" s="15">
        <f t="shared" si="157"/>
        <v>42834.833333333328</v>
      </c>
      <c r="M1695" s="13" t="str">
        <f t="shared" si="158"/>
        <v>Mar</v>
      </c>
      <c r="N1695" s="11">
        <f t="shared" si="159"/>
        <v>2017</v>
      </c>
      <c r="O1695" t="b">
        <v>0</v>
      </c>
      <c r="P1695">
        <v>8</v>
      </c>
      <c r="Q1695" t="b">
        <v>0</v>
      </c>
      <c r="R1695" t="s">
        <v>8293</v>
      </c>
      <c r="S1695" s="7">
        <f>E1695/D1695</f>
        <v>9.3333333333333338E-2</v>
      </c>
      <c r="T1695" s="8">
        <f>E1695/P1695</f>
        <v>35</v>
      </c>
      <c r="U1695" t="str">
        <f t="shared" si="160"/>
        <v>music</v>
      </c>
      <c r="V1695" t="str">
        <f t="shared" si="161"/>
        <v>faith</v>
      </c>
    </row>
    <row r="1696" spans="1:22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5">
        <f t="shared" si="156"/>
        <v>42791.669837962967</v>
      </c>
      <c r="L1696" s="15">
        <f t="shared" si="157"/>
        <v>42821.191666666666</v>
      </c>
      <c r="M1696" s="13" t="str">
        <f t="shared" si="158"/>
        <v>Feb</v>
      </c>
      <c r="N1696" s="11">
        <f t="shared" si="159"/>
        <v>2017</v>
      </c>
      <c r="O1696" t="b">
        <v>0</v>
      </c>
      <c r="P1696">
        <v>1</v>
      </c>
      <c r="Q1696" t="b">
        <v>0</v>
      </c>
      <c r="R1696" t="s">
        <v>8293</v>
      </c>
      <c r="S1696" s="7">
        <f>E1696/D1696</f>
        <v>5.0000000000000001E-4</v>
      </c>
      <c r="T1696" s="8">
        <f>E1696/P1696</f>
        <v>5</v>
      </c>
      <c r="U1696" t="str">
        <f t="shared" si="160"/>
        <v>music</v>
      </c>
      <c r="V1696" t="str">
        <f t="shared" si="161"/>
        <v>faith</v>
      </c>
    </row>
    <row r="1697" spans="1:22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5">
        <f t="shared" si="156"/>
        <v>42801.031412037039</v>
      </c>
      <c r="L1697" s="15">
        <f t="shared" si="157"/>
        <v>42835.041666666672</v>
      </c>
      <c r="M1697" s="13" t="str">
        <f t="shared" si="158"/>
        <v>Mar</v>
      </c>
      <c r="N1697" s="11">
        <f t="shared" si="159"/>
        <v>2017</v>
      </c>
      <c r="O1697" t="b">
        <v>0</v>
      </c>
      <c r="P1697">
        <v>23</v>
      </c>
      <c r="Q1697" t="b">
        <v>0</v>
      </c>
      <c r="R1697" t="s">
        <v>8293</v>
      </c>
      <c r="S1697" s="7">
        <f>E1697/D1697</f>
        <v>0.11708333333333333</v>
      </c>
      <c r="T1697" s="8">
        <f>E1697/P1697</f>
        <v>61.086956521739133</v>
      </c>
      <c r="U1697" t="str">
        <f t="shared" si="160"/>
        <v>music</v>
      </c>
      <c r="V1697" t="str">
        <f t="shared" si="161"/>
        <v>faith</v>
      </c>
    </row>
    <row r="1698" spans="1:22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5">
        <f t="shared" si="156"/>
        <v>42796.069571759261</v>
      </c>
      <c r="L1698" s="15">
        <f t="shared" si="157"/>
        <v>42826.027905092589</v>
      </c>
      <c r="M1698" s="13" t="str">
        <f t="shared" si="158"/>
        <v>Mar</v>
      </c>
      <c r="N1698" s="11">
        <f t="shared" si="159"/>
        <v>2017</v>
      </c>
      <c r="O1698" t="b">
        <v>0</v>
      </c>
      <c r="P1698">
        <v>0</v>
      </c>
      <c r="Q1698" t="b">
        <v>0</v>
      </c>
      <c r="R1698" t="s">
        <v>8293</v>
      </c>
      <c r="S1698" s="7">
        <f>E1698/D1698</f>
        <v>0</v>
      </c>
      <c r="T1698" s="8" t="e">
        <f>E1698/P1698</f>
        <v>#DIV/0!</v>
      </c>
      <c r="U1698" t="str">
        <f t="shared" si="160"/>
        <v>music</v>
      </c>
      <c r="V1698" t="str">
        <f t="shared" si="161"/>
        <v>faith</v>
      </c>
    </row>
    <row r="1699" spans="1:22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5">
        <f t="shared" si="156"/>
        <v>42805.032962962956</v>
      </c>
      <c r="L1699" s="15">
        <f t="shared" si="157"/>
        <v>42834.991296296299</v>
      </c>
      <c r="M1699" s="13" t="str">
        <f t="shared" si="158"/>
        <v>Mar</v>
      </c>
      <c r="N1699" s="11">
        <f t="shared" si="159"/>
        <v>2017</v>
      </c>
      <c r="O1699" t="b">
        <v>0</v>
      </c>
      <c r="P1699">
        <v>22</v>
      </c>
      <c r="Q1699" t="b">
        <v>0</v>
      </c>
      <c r="R1699" t="s">
        <v>8293</v>
      </c>
      <c r="S1699" s="7">
        <f>E1699/D1699</f>
        <v>0.20208000000000001</v>
      </c>
      <c r="T1699" s="8">
        <f>E1699/P1699</f>
        <v>114.81818181818181</v>
      </c>
      <c r="U1699" t="str">
        <f t="shared" si="160"/>
        <v>music</v>
      </c>
      <c r="V1699" t="str">
        <f t="shared" si="161"/>
        <v>faith</v>
      </c>
    </row>
    <row r="1700" spans="1:22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5">
        <f t="shared" si="156"/>
        <v>42796.207870370374</v>
      </c>
      <c r="L1700" s="15">
        <f t="shared" si="157"/>
        <v>42820.147916666669</v>
      </c>
      <c r="M1700" s="13" t="str">
        <f t="shared" si="158"/>
        <v>Mar</v>
      </c>
      <c r="N1700" s="11">
        <f t="shared" si="159"/>
        <v>2017</v>
      </c>
      <c r="O1700" t="b">
        <v>0</v>
      </c>
      <c r="P1700">
        <v>0</v>
      </c>
      <c r="Q1700" t="b">
        <v>0</v>
      </c>
      <c r="R1700" t="s">
        <v>8293</v>
      </c>
      <c r="S1700" s="7">
        <f>E1700/D1700</f>
        <v>0</v>
      </c>
      <c r="T1700" s="8" t="e">
        <f>E1700/P1700</f>
        <v>#DIV/0!</v>
      </c>
      <c r="U1700" t="str">
        <f t="shared" si="160"/>
        <v>music</v>
      </c>
      <c r="V1700" t="str">
        <f t="shared" si="161"/>
        <v>faith</v>
      </c>
    </row>
    <row r="1701" spans="1:22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5">
        <f t="shared" si="156"/>
        <v>42806.863946759258</v>
      </c>
      <c r="L1701" s="15">
        <f t="shared" si="157"/>
        <v>42836.863946759258</v>
      </c>
      <c r="M1701" s="13" t="str">
        <f t="shared" si="158"/>
        <v>Mar</v>
      </c>
      <c r="N1701" s="11">
        <f t="shared" si="159"/>
        <v>2017</v>
      </c>
      <c r="O1701" t="b">
        <v>0</v>
      </c>
      <c r="P1701">
        <v>4</v>
      </c>
      <c r="Q1701" t="b">
        <v>0</v>
      </c>
      <c r="R1701" t="s">
        <v>8293</v>
      </c>
      <c r="S1701" s="7">
        <f>E1701/D1701</f>
        <v>4.2311459353574929E-2</v>
      </c>
      <c r="T1701" s="8">
        <f>E1701/P1701</f>
        <v>54</v>
      </c>
      <c r="U1701" t="str">
        <f t="shared" si="160"/>
        <v>music</v>
      </c>
      <c r="V1701" t="str">
        <f t="shared" si="161"/>
        <v>faith</v>
      </c>
    </row>
    <row r="1702" spans="1:22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5">
        <f t="shared" si="156"/>
        <v>42796.071643518517</v>
      </c>
      <c r="L1702" s="15">
        <f t="shared" si="157"/>
        <v>42826.166666666672</v>
      </c>
      <c r="M1702" s="13" t="str">
        <f t="shared" si="158"/>
        <v>Mar</v>
      </c>
      <c r="N1702" s="11">
        <f t="shared" si="159"/>
        <v>2017</v>
      </c>
      <c r="O1702" t="b">
        <v>0</v>
      </c>
      <c r="P1702">
        <v>79</v>
      </c>
      <c r="Q1702" t="b">
        <v>0</v>
      </c>
      <c r="R1702" t="s">
        <v>8293</v>
      </c>
      <c r="S1702" s="7">
        <f>E1702/D1702</f>
        <v>0.2606</v>
      </c>
      <c r="T1702" s="8">
        <f>E1702/P1702</f>
        <v>65.974683544303801</v>
      </c>
      <c r="U1702" t="str">
        <f t="shared" si="160"/>
        <v>music</v>
      </c>
      <c r="V1702" t="str">
        <f t="shared" si="161"/>
        <v>faith</v>
      </c>
    </row>
    <row r="1703" spans="1:22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5">
        <f t="shared" si="156"/>
        <v>41989.664409722223</v>
      </c>
      <c r="L1703" s="15">
        <f t="shared" si="157"/>
        <v>42019.664409722223</v>
      </c>
      <c r="M1703" s="13" t="str">
        <f t="shared" si="158"/>
        <v>Dec</v>
      </c>
      <c r="N1703" s="11">
        <f t="shared" si="159"/>
        <v>2014</v>
      </c>
      <c r="O1703" t="b">
        <v>0</v>
      </c>
      <c r="P1703">
        <v>2</v>
      </c>
      <c r="Q1703" t="b">
        <v>0</v>
      </c>
      <c r="R1703" t="s">
        <v>8293</v>
      </c>
      <c r="S1703" s="7">
        <f>E1703/D1703</f>
        <v>1.9801980198019802E-3</v>
      </c>
      <c r="T1703" s="8">
        <f>E1703/P1703</f>
        <v>5</v>
      </c>
      <c r="U1703" t="str">
        <f t="shared" si="160"/>
        <v>music</v>
      </c>
      <c r="V1703" t="str">
        <f t="shared" si="161"/>
        <v>faith</v>
      </c>
    </row>
    <row r="1704" spans="1:22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5">
        <f t="shared" si="156"/>
        <v>42063.869791666672</v>
      </c>
      <c r="L1704" s="15">
        <f t="shared" si="157"/>
        <v>42093.828125</v>
      </c>
      <c r="M1704" s="13" t="str">
        <f t="shared" si="158"/>
        <v>Feb</v>
      </c>
      <c r="N1704" s="11">
        <f t="shared" si="159"/>
        <v>2015</v>
      </c>
      <c r="O1704" t="b">
        <v>0</v>
      </c>
      <c r="P1704">
        <v>1</v>
      </c>
      <c r="Q1704" t="b">
        <v>0</v>
      </c>
      <c r="R1704" t="s">
        <v>8293</v>
      </c>
      <c r="S1704" s="7">
        <f>E1704/D1704</f>
        <v>6.0606060606060605E-5</v>
      </c>
      <c r="T1704" s="8">
        <f>E1704/P1704</f>
        <v>1</v>
      </c>
      <c r="U1704" t="str">
        <f t="shared" si="160"/>
        <v>music</v>
      </c>
      <c r="V1704" t="str">
        <f t="shared" si="161"/>
        <v>faith</v>
      </c>
    </row>
    <row r="1705" spans="1:22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5">
        <f t="shared" si="156"/>
        <v>42187.281678240746</v>
      </c>
      <c r="L1705" s="15">
        <f t="shared" si="157"/>
        <v>42247.281678240746</v>
      </c>
      <c r="M1705" s="13" t="str">
        <f t="shared" si="158"/>
        <v>Jul</v>
      </c>
      <c r="N1705" s="11">
        <f t="shared" si="159"/>
        <v>2015</v>
      </c>
      <c r="O1705" t="b">
        <v>0</v>
      </c>
      <c r="P1705">
        <v>2</v>
      </c>
      <c r="Q1705" t="b">
        <v>0</v>
      </c>
      <c r="R1705" t="s">
        <v>8293</v>
      </c>
      <c r="S1705" s="7">
        <f>E1705/D1705</f>
        <v>1.0200000000000001E-2</v>
      </c>
      <c r="T1705" s="8">
        <f>E1705/P1705</f>
        <v>25.5</v>
      </c>
      <c r="U1705" t="str">
        <f t="shared" si="160"/>
        <v>music</v>
      </c>
      <c r="V1705" t="str">
        <f t="shared" si="161"/>
        <v>faith</v>
      </c>
    </row>
    <row r="1706" spans="1:22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5">
        <f t="shared" si="156"/>
        <v>42021.139733796299</v>
      </c>
      <c r="L1706" s="15">
        <f t="shared" si="157"/>
        <v>42051.139733796299</v>
      </c>
      <c r="M1706" s="13" t="str">
        <f t="shared" si="158"/>
        <v>Jan</v>
      </c>
      <c r="N1706" s="11">
        <f t="shared" si="159"/>
        <v>2015</v>
      </c>
      <c r="O1706" t="b">
        <v>0</v>
      </c>
      <c r="P1706">
        <v>11</v>
      </c>
      <c r="Q1706" t="b">
        <v>0</v>
      </c>
      <c r="R1706" t="s">
        <v>8293</v>
      </c>
      <c r="S1706" s="7">
        <f>E1706/D1706</f>
        <v>0.65100000000000002</v>
      </c>
      <c r="T1706" s="8">
        <f>E1706/P1706</f>
        <v>118.36363636363636</v>
      </c>
      <c r="U1706" t="str">
        <f t="shared" si="160"/>
        <v>music</v>
      </c>
      <c r="V1706" t="str">
        <f t="shared" si="161"/>
        <v>faith</v>
      </c>
    </row>
    <row r="1707" spans="1:22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5">
        <f t="shared" si="156"/>
        <v>42245.016736111109</v>
      </c>
      <c r="L1707" s="15">
        <f t="shared" si="157"/>
        <v>42256.666666666672</v>
      </c>
      <c r="M1707" s="13" t="str">
        <f t="shared" si="158"/>
        <v>Aug</v>
      </c>
      <c r="N1707" s="11">
        <f t="shared" si="159"/>
        <v>2015</v>
      </c>
      <c r="O1707" t="b">
        <v>0</v>
      </c>
      <c r="P1707">
        <v>0</v>
      </c>
      <c r="Q1707" t="b">
        <v>0</v>
      </c>
      <c r="R1707" t="s">
        <v>8293</v>
      </c>
      <c r="S1707" s="7">
        <f>E1707/D1707</f>
        <v>0</v>
      </c>
      <c r="T1707" s="8" t="e">
        <f>E1707/P1707</f>
        <v>#DIV/0!</v>
      </c>
      <c r="U1707" t="str">
        <f t="shared" si="160"/>
        <v>music</v>
      </c>
      <c r="V1707" t="str">
        <f t="shared" si="161"/>
        <v>faith</v>
      </c>
    </row>
    <row r="1708" spans="1:22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5">
        <f t="shared" si="156"/>
        <v>42179.306388888886</v>
      </c>
      <c r="L1708" s="15">
        <f t="shared" si="157"/>
        <v>42239.306388888886</v>
      </c>
      <c r="M1708" s="13" t="str">
        <f t="shared" si="158"/>
        <v>Jun</v>
      </c>
      <c r="N1708" s="11">
        <f t="shared" si="159"/>
        <v>2015</v>
      </c>
      <c r="O1708" t="b">
        <v>0</v>
      </c>
      <c r="P1708">
        <v>0</v>
      </c>
      <c r="Q1708" t="b">
        <v>0</v>
      </c>
      <c r="R1708" t="s">
        <v>8293</v>
      </c>
      <c r="S1708" s="7">
        <f>E1708/D1708</f>
        <v>0</v>
      </c>
      <c r="T1708" s="8" t="e">
        <f>E1708/P1708</f>
        <v>#DIV/0!</v>
      </c>
      <c r="U1708" t="str">
        <f t="shared" si="160"/>
        <v>music</v>
      </c>
      <c r="V1708" t="str">
        <f t="shared" si="161"/>
        <v>faith</v>
      </c>
    </row>
    <row r="1709" spans="1:22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5">
        <f t="shared" si="156"/>
        <v>42427.721006944441</v>
      </c>
      <c r="L1709" s="15">
        <f t="shared" si="157"/>
        <v>42457.679340277777</v>
      </c>
      <c r="M1709" s="13" t="str">
        <f t="shared" si="158"/>
        <v>Feb</v>
      </c>
      <c r="N1709" s="11">
        <f t="shared" si="159"/>
        <v>2016</v>
      </c>
      <c r="O1709" t="b">
        <v>0</v>
      </c>
      <c r="P1709">
        <v>9</v>
      </c>
      <c r="Q1709" t="b">
        <v>0</v>
      </c>
      <c r="R1709" t="s">
        <v>8293</v>
      </c>
      <c r="S1709" s="7">
        <f>E1709/D1709</f>
        <v>9.74E-2</v>
      </c>
      <c r="T1709" s="8">
        <f>E1709/P1709</f>
        <v>54.111111111111114</v>
      </c>
      <c r="U1709" t="str">
        <f t="shared" si="160"/>
        <v>music</v>
      </c>
      <c r="V1709" t="str">
        <f t="shared" si="161"/>
        <v>faith</v>
      </c>
    </row>
    <row r="1710" spans="1:22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5">
        <f t="shared" si="156"/>
        <v>42451.866967592592</v>
      </c>
      <c r="L1710" s="15">
        <f t="shared" si="157"/>
        <v>42491.866967592592</v>
      </c>
      <c r="M1710" s="13" t="str">
        <f t="shared" si="158"/>
        <v>Mar</v>
      </c>
      <c r="N1710" s="11">
        <f t="shared" si="159"/>
        <v>2016</v>
      </c>
      <c r="O1710" t="b">
        <v>0</v>
      </c>
      <c r="P1710">
        <v>0</v>
      </c>
      <c r="Q1710" t="b">
        <v>0</v>
      </c>
      <c r="R1710" t="s">
        <v>8293</v>
      </c>
      <c r="S1710" s="7">
        <f>E1710/D1710</f>
        <v>0</v>
      </c>
      <c r="T1710" s="8" t="e">
        <f>E1710/P1710</f>
        <v>#DIV/0!</v>
      </c>
      <c r="U1710" t="str">
        <f t="shared" si="160"/>
        <v>music</v>
      </c>
      <c r="V1710" t="str">
        <f t="shared" si="161"/>
        <v>faith</v>
      </c>
    </row>
    <row r="1711" spans="1:22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5">
        <f t="shared" si="156"/>
        <v>41841.56381944444</v>
      </c>
      <c r="L1711" s="15">
        <f t="shared" si="157"/>
        <v>41882.818749999999</v>
      </c>
      <c r="M1711" s="13" t="str">
        <f t="shared" si="158"/>
        <v>Jul</v>
      </c>
      <c r="N1711" s="11">
        <f t="shared" si="159"/>
        <v>2014</v>
      </c>
      <c r="O1711" t="b">
        <v>0</v>
      </c>
      <c r="P1711">
        <v>4</v>
      </c>
      <c r="Q1711" t="b">
        <v>0</v>
      </c>
      <c r="R1711" t="s">
        <v>8293</v>
      </c>
      <c r="S1711" s="7">
        <f>E1711/D1711</f>
        <v>4.8571428571428571E-2</v>
      </c>
      <c r="T1711" s="8">
        <f>E1711/P1711</f>
        <v>21.25</v>
      </c>
      <c r="U1711" t="str">
        <f t="shared" si="160"/>
        <v>music</v>
      </c>
      <c r="V1711" t="str">
        <f t="shared" si="161"/>
        <v>faith</v>
      </c>
    </row>
    <row r="1712" spans="1:22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5">
        <f t="shared" si="156"/>
        <v>42341.59129629629</v>
      </c>
      <c r="L1712" s="15">
        <f t="shared" si="157"/>
        <v>42387.541666666672</v>
      </c>
      <c r="M1712" s="13" t="str">
        <f t="shared" si="158"/>
        <v>Dec</v>
      </c>
      <c r="N1712" s="11">
        <f t="shared" si="159"/>
        <v>2015</v>
      </c>
      <c r="O1712" t="b">
        <v>0</v>
      </c>
      <c r="P1712">
        <v>1</v>
      </c>
      <c r="Q1712" t="b">
        <v>0</v>
      </c>
      <c r="R1712" t="s">
        <v>8293</v>
      </c>
      <c r="S1712" s="7">
        <f>E1712/D1712</f>
        <v>6.7999999999999996E-3</v>
      </c>
      <c r="T1712" s="8">
        <f>E1712/P1712</f>
        <v>34</v>
      </c>
      <c r="U1712" t="str">
        <f t="shared" si="160"/>
        <v>music</v>
      </c>
      <c r="V1712" t="str">
        <f t="shared" si="161"/>
        <v>faith</v>
      </c>
    </row>
    <row r="1713" spans="1:22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5">
        <f t="shared" si="156"/>
        <v>41852.646226851852</v>
      </c>
      <c r="L1713" s="15">
        <f t="shared" si="157"/>
        <v>41883.646226851852</v>
      </c>
      <c r="M1713" s="13" t="str">
        <f t="shared" si="158"/>
        <v>Aug</v>
      </c>
      <c r="N1713" s="11">
        <f t="shared" si="159"/>
        <v>2014</v>
      </c>
      <c r="O1713" t="b">
        <v>0</v>
      </c>
      <c r="P1713">
        <v>2</v>
      </c>
      <c r="Q1713" t="b">
        <v>0</v>
      </c>
      <c r="R1713" t="s">
        <v>8293</v>
      </c>
      <c r="S1713" s="7">
        <f>E1713/D1713</f>
        <v>0.105</v>
      </c>
      <c r="T1713" s="8">
        <f>E1713/P1713</f>
        <v>525</v>
      </c>
      <c r="U1713" t="str">
        <f t="shared" si="160"/>
        <v>music</v>
      </c>
      <c r="V1713" t="str">
        <f t="shared" si="161"/>
        <v>faith</v>
      </c>
    </row>
    <row r="1714" spans="1:22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5">
        <f t="shared" si="156"/>
        <v>42125.913807870369</v>
      </c>
      <c r="L1714" s="15">
        <f t="shared" si="157"/>
        <v>42185.913807870369</v>
      </c>
      <c r="M1714" s="13" t="str">
        <f t="shared" si="158"/>
        <v>May</v>
      </c>
      <c r="N1714" s="11">
        <f t="shared" si="159"/>
        <v>2015</v>
      </c>
      <c r="O1714" t="b">
        <v>0</v>
      </c>
      <c r="P1714">
        <v>0</v>
      </c>
      <c r="Q1714" t="b">
        <v>0</v>
      </c>
      <c r="R1714" t="s">
        <v>8293</v>
      </c>
      <c r="S1714" s="7">
        <f>E1714/D1714</f>
        <v>0</v>
      </c>
      <c r="T1714" s="8" t="e">
        <f>E1714/P1714</f>
        <v>#DIV/0!</v>
      </c>
      <c r="U1714" t="str">
        <f t="shared" si="160"/>
        <v>music</v>
      </c>
      <c r="V1714" t="str">
        <f t="shared" si="161"/>
        <v>faith</v>
      </c>
    </row>
    <row r="1715" spans="1:22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5">
        <f t="shared" si="156"/>
        <v>41887.801064814819</v>
      </c>
      <c r="L1715" s="15">
        <f t="shared" si="157"/>
        <v>41917.801064814819</v>
      </c>
      <c r="M1715" s="13" t="str">
        <f t="shared" si="158"/>
        <v>Sep</v>
      </c>
      <c r="N1715" s="11">
        <f t="shared" si="159"/>
        <v>2014</v>
      </c>
      <c r="O1715" t="b">
        <v>0</v>
      </c>
      <c r="P1715">
        <v>1</v>
      </c>
      <c r="Q1715" t="b">
        <v>0</v>
      </c>
      <c r="R1715" t="s">
        <v>8293</v>
      </c>
      <c r="S1715" s="7">
        <f>E1715/D1715</f>
        <v>1.6666666666666666E-2</v>
      </c>
      <c r="T1715" s="8">
        <f>E1715/P1715</f>
        <v>50</v>
      </c>
      <c r="U1715" t="str">
        <f t="shared" si="160"/>
        <v>music</v>
      </c>
      <c r="V1715" t="str">
        <f t="shared" si="161"/>
        <v>faith</v>
      </c>
    </row>
    <row r="1716" spans="1:22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5">
        <f t="shared" si="156"/>
        <v>42095.918530092589</v>
      </c>
      <c r="L1716" s="15">
        <f t="shared" si="157"/>
        <v>42125.918530092589</v>
      </c>
      <c r="M1716" s="13" t="str">
        <f t="shared" si="158"/>
        <v>Apr</v>
      </c>
      <c r="N1716" s="11">
        <f t="shared" si="159"/>
        <v>2015</v>
      </c>
      <c r="O1716" t="b">
        <v>0</v>
      </c>
      <c r="P1716">
        <v>17</v>
      </c>
      <c r="Q1716" t="b">
        <v>0</v>
      </c>
      <c r="R1716" t="s">
        <v>8293</v>
      </c>
      <c r="S1716" s="7">
        <f>E1716/D1716</f>
        <v>7.868E-2</v>
      </c>
      <c r="T1716" s="8">
        <f>E1716/P1716</f>
        <v>115.70588235294117</v>
      </c>
      <c r="U1716" t="str">
        <f t="shared" si="160"/>
        <v>music</v>
      </c>
      <c r="V1716" t="str">
        <f t="shared" si="161"/>
        <v>faith</v>
      </c>
    </row>
    <row r="1717" spans="1:22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5">
        <f t="shared" si="156"/>
        <v>42064.217418981483</v>
      </c>
      <c r="L1717" s="15">
        <f t="shared" si="157"/>
        <v>42094.140277777777</v>
      </c>
      <c r="M1717" s="13" t="str">
        <f t="shared" si="158"/>
        <v>Mar</v>
      </c>
      <c r="N1717" s="11">
        <f t="shared" si="159"/>
        <v>2015</v>
      </c>
      <c r="O1717" t="b">
        <v>0</v>
      </c>
      <c r="P1717">
        <v>2</v>
      </c>
      <c r="Q1717" t="b">
        <v>0</v>
      </c>
      <c r="R1717" t="s">
        <v>8293</v>
      </c>
      <c r="S1717" s="7">
        <f>E1717/D1717</f>
        <v>2.2000000000000001E-3</v>
      </c>
      <c r="T1717" s="8">
        <f>E1717/P1717</f>
        <v>5.5</v>
      </c>
      <c r="U1717" t="str">
        <f t="shared" si="160"/>
        <v>music</v>
      </c>
      <c r="V1717" t="str">
        <f t="shared" si="161"/>
        <v>faith</v>
      </c>
    </row>
    <row r="1718" spans="1:22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5">
        <f t="shared" si="156"/>
        <v>42673.577534722222</v>
      </c>
      <c r="L1718" s="15">
        <f t="shared" si="157"/>
        <v>42713.619201388887</v>
      </c>
      <c r="M1718" s="13" t="str">
        <f t="shared" si="158"/>
        <v>Oct</v>
      </c>
      <c r="N1718" s="11">
        <f t="shared" si="159"/>
        <v>2016</v>
      </c>
      <c r="O1718" t="b">
        <v>0</v>
      </c>
      <c r="P1718">
        <v>3</v>
      </c>
      <c r="Q1718" t="b">
        <v>0</v>
      </c>
      <c r="R1718" t="s">
        <v>8293</v>
      </c>
      <c r="S1718" s="7">
        <f>E1718/D1718</f>
        <v>7.4999999999999997E-2</v>
      </c>
      <c r="T1718" s="8">
        <f>E1718/P1718</f>
        <v>50</v>
      </c>
      <c r="U1718" t="str">
        <f t="shared" si="160"/>
        <v>music</v>
      </c>
      <c r="V1718" t="str">
        <f t="shared" si="161"/>
        <v>faith</v>
      </c>
    </row>
    <row r="1719" spans="1:22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5">
        <f t="shared" si="156"/>
        <v>42460.98192129629</v>
      </c>
      <c r="L1719" s="15">
        <f t="shared" si="157"/>
        <v>42481.166666666672</v>
      </c>
      <c r="M1719" s="13" t="str">
        <f t="shared" si="158"/>
        <v>Mar</v>
      </c>
      <c r="N1719" s="11">
        <f t="shared" si="159"/>
        <v>2016</v>
      </c>
      <c r="O1719" t="b">
        <v>0</v>
      </c>
      <c r="P1719">
        <v>41</v>
      </c>
      <c r="Q1719" t="b">
        <v>0</v>
      </c>
      <c r="R1719" t="s">
        <v>8293</v>
      </c>
      <c r="S1719" s="7">
        <f>E1719/D1719</f>
        <v>0.42725880551301687</v>
      </c>
      <c r="T1719" s="8">
        <f>E1719/P1719</f>
        <v>34.024390243902438</v>
      </c>
      <c r="U1719" t="str">
        <f t="shared" si="160"/>
        <v>music</v>
      </c>
      <c r="V1719" t="str">
        <f t="shared" si="161"/>
        <v>faith</v>
      </c>
    </row>
    <row r="1720" spans="1:2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5">
        <f t="shared" si="156"/>
        <v>42460.610520833332</v>
      </c>
      <c r="L1720" s="15">
        <f t="shared" si="157"/>
        <v>42504.207638888889</v>
      </c>
      <c r="M1720" s="13" t="str">
        <f t="shared" si="158"/>
        <v>Mar</v>
      </c>
      <c r="N1720" s="11">
        <f t="shared" si="159"/>
        <v>2016</v>
      </c>
      <c r="O1720" t="b">
        <v>0</v>
      </c>
      <c r="P1720">
        <v>2</v>
      </c>
      <c r="Q1720" t="b">
        <v>0</v>
      </c>
      <c r="R1720" t="s">
        <v>8293</v>
      </c>
      <c r="S1720" s="7">
        <f>E1720/D1720</f>
        <v>2.142857142857143E-3</v>
      </c>
      <c r="T1720" s="8">
        <f>E1720/P1720</f>
        <v>37.5</v>
      </c>
      <c r="U1720" t="str">
        <f t="shared" si="160"/>
        <v>music</v>
      </c>
      <c r="V1720" t="str">
        <f t="shared" si="161"/>
        <v>faith</v>
      </c>
    </row>
    <row r="1721" spans="1:22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5">
        <f t="shared" si="156"/>
        <v>41869.534618055557</v>
      </c>
      <c r="L1721" s="15">
        <f t="shared" si="157"/>
        <v>41899.534618055557</v>
      </c>
      <c r="M1721" s="13" t="str">
        <f t="shared" si="158"/>
        <v>Aug</v>
      </c>
      <c r="N1721" s="11">
        <f t="shared" si="159"/>
        <v>2014</v>
      </c>
      <c r="O1721" t="b">
        <v>0</v>
      </c>
      <c r="P1721">
        <v>3</v>
      </c>
      <c r="Q1721" t="b">
        <v>0</v>
      </c>
      <c r="R1721" t="s">
        <v>8293</v>
      </c>
      <c r="S1721" s="7">
        <f>E1721/D1721</f>
        <v>8.7500000000000008E-3</v>
      </c>
      <c r="T1721" s="8">
        <f>E1721/P1721</f>
        <v>11.666666666666666</v>
      </c>
      <c r="U1721" t="str">
        <f t="shared" si="160"/>
        <v>music</v>
      </c>
      <c r="V1721" t="str">
        <f t="shared" si="161"/>
        <v>faith</v>
      </c>
    </row>
    <row r="1722" spans="1:22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5">
        <f t="shared" si="156"/>
        <v>41922.783229166671</v>
      </c>
      <c r="L1722" s="15">
        <f t="shared" si="157"/>
        <v>41952.824895833335</v>
      </c>
      <c r="M1722" s="13" t="str">
        <f t="shared" si="158"/>
        <v>Oct</v>
      </c>
      <c r="N1722" s="11">
        <f t="shared" si="159"/>
        <v>2014</v>
      </c>
      <c r="O1722" t="b">
        <v>0</v>
      </c>
      <c r="P1722">
        <v>8</v>
      </c>
      <c r="Q1722" t="b">
        <v>0</v>
      </c>
      <c r="R1722" t="s">
        <v>8293</v>
      </c>
      <c r="S1722" s="7">
        <f>E1722/D1722</f>
        <v>5.6250000000000001E-2</v>
      </c>
      <c r="T1722" s="8">
        <f>E1722/P1722</f>
        <v>28.125</v>
      </c>
      <c r="U1722" t="str">
        <f t="shared" si="160"/>
        <v>music</v>
      </c>
      <c r="V1722" t="str">
        <f t="shared" si="161"/>
        <v>faith</v>
      </c>
    </row>
    <row r="1723" spans="1:22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5">
        <f t="shared" si="156"/>
        <v>42319.461377314816</v>
      </c>
      <c r="L1723" s="15">
        <f t="shared" si="157"/>
        <v>42349.461377314816</v>
      </c>
      <c r="M1723" s="13" t="str">
        <f t="shared" si="158"/>
        <v>Nov</v>
      </c>
      <c r="N1723" s="11">
        <f t="shared" si="159"/>
        <v>2015</v>
      </c>
      <c r="O1723" t="b">
        <v>0</v>
      </c>
      <c r="P1723">
        <v>0</v>
      </c>
      <c r="Q1723" t="b">
        <v>0</v>
      </c>
      <c r="R1723" t="s">
        <v>8293</v>
      </c>
      <c r="S1723" s="7">
        <f>E1723/D1723</f>
        <v>0</v>
      </c>
      <c r="T1723" s="8" t="e">
        <f>E1723/P1723</f>
        <v>#DIV/0!</v>
      </c>
      <c r="U1723" t="str">
        <f t="shared" si="160"/>
        <v>music</v>
      </c>
      <c r="V1723" t="str">
        <f t="shared" si="161"/>
        <v>faith</v>
      </c>
    </row>
    <row r="1724" spans="1:22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5">
        <f t="shared" si="156"/>
        <v>42425.960983796293</v>
      </c>
      <c r="L1724" s="15">
        <f t="shared" si="157"/>
        <v>42463.006944444445</v>
      </c>
      <c r="M1724" s="13" t="str">
        <f t="shared" si="158"/>
        <v>Feb</v>
      </c>
      <c r="N1724" s="11">
        <f t="shared" si="159"/>
        <v>2016</v>
      </c>
      <c r="O1724" t="b">
        <v>0</v>
      </c>
      <c r="P1724">
        <v>1</v>
      </c>
      <c r="Q1724" t="b">
        <v>0</v>
      </c>
      <c r="R1724" t="s">
        <v>8293</v>
      </c>
      <c r="S1724" s="7">
        <f>E1724/D1724</f>
        <v>3.4722222222222224E-4</v>
      </c>
      <c r="T1724" s="8">
        <f>E1724/P1724</f>
        <v>1</v>
      </c>
      <c r="U1724" t="str">
        <f t="shared" si="160"/>
        <v>music</v>
      </c>
      <c r="V1724" t="str">
        <f t="shared" si="161"/>
        <v>faith</v>
      </c>
    </row>
    <row r="1725" spans="1:22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5">
        <f t="shared" si="156"/>
        <v>42129.82540509259</v>
      </c>
      <c r="L1725" s="15">
        <f t="shared" si="157"/>
        <v>42186.25</v>
      </c>
      <c r="M1725" s="13" t="str">
        <f t="shared" si="158"/>
        <v>May</v>
      </c>
      <c r="N1725" s="11">
        <f t="shared" si="159"/>
        <v>2015</v>
      </c>
      <c r="O1725" t="b">
        <v>0</v>
      </c>
      <c r="P1725">
        <v>3</v>
      </c>
      <c r="Q1725" t="b">
        <v>0</v>
      </c>
      <c r="R1725" t="s">
        <v>8293</v>
      </c>
      <c r="S1725" s="7">
        <f>E1725/D1725</f>
        <v>6.5000000000000002E-2</v>
      </c>
      <c r="T1725" s="8">
        <f>E1725/P1725</f>
        <v>216.66666666666666</v>
      </c>
      <c r="U1725" t="str">
        <f t="shared" si="160"/>
        <v>music</v>
      </c>
      <c r="V1725" t="str">
        <f t="shared" si="161"/>
        <v>faith</v>
      </c>
    </row>
    <row r="1726" spans="1:22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5">
        <f t="shared" si="156"/>
        <v>41912.932430555556</v>
      </c>
      <c r="L1726" s="15">
        <f t="shared" si="157"/>
        <v>41942.932430555556</v>
      </c>
      <c r="M1726" s="13" t="str">
        <f t="shared" si="158"/>
        <v>Sep</v>
      </c>
      <c r="N1726" s="11">
        <f t="shared" si="159"/>
        <v>2014</v>
      </c>
      <c r="O1726" t="b">
        <v>0</v>
      </c>
      <c r="P1726">
        <v>4</v>
      </c>
      <c r="Q1726" t="b">
        <v>0</v>
      </c>
      <c r="R1726" t="s">
        <v>8293</v>
      </c>
      <c r="S1726" s="7">
        <f>E1726/D1726</f>
        <v>5.8333333333333336E-3</v>
      </c>
      <c r="T1726" s="8">
        <f>E1726/P1726</f>
        <v>8.75</v>
      </c>
      <c r="U1726" t="str">
        <f t="shared" si="160"/>
        <v>music</v>
      </c>
      <c r="V1726" t="str">
        <f t="shared" si="161"/>
        <v>faith</v>
      </c>
    </row>
    <row r="1727" spans="1:22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5">
        <f t="shared" si="156"/>
        <v>41845.968159722222</v>
      </c>
      <c r="L1727" s="15">
        <f t="shared" si="157"/>
        <v>41875.968159722222</v>
      </c>
      <c r="M1727" s="13" t="str">
        <f t="shared" si="158"/>
        <v>Jul</v>
      </c>
      <c r="N1727" s="11">
        <f t="shared" si="159"/>
        <v>2014</v>
      </c>
      <c r="O1727" t="b">
        <v>0</v>
      </c>
      <c r="P1727">
        <v>9</v>
      </c>
      <c r="Q1727" t="b">
        <v>0</v>
      </c>
      <c r="R1727" t="s">
        <v>8293</v>
      </c>
      <c r="S1727" s="7">
        <f>E1727/D1727</f>
        <v>0.10181818181818182</v>
      </c>
      <c r="T1727" s="8">
        <f>E1727/P1727</f>
        <v>62.222222222222221</v>
      </c>
      <c r="U1727" t="str">
        <f t="shared" si="160"/>
        <v>music</v>
      </c>
      <c r="V1727" t="str">
        <f t="shared" si="161"/>
        <v>faith</v>
      </c>
    </row>
    <row r="1728" spans="1:22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5">
        <f t="shared" si="156"/>
        <v>41788.919722222221</v>
      </c>
      <c r="L1728" s="15">
        <f t="shared" si="157"/>
        <v>41817.919722222221</v>
      </c>
      <c r="M1728" s="13" t="str">
        <f t="shared" si="158"/>
        <v>May</v>
      </c>
      <c r="N1728" s="11">
        <f t="shared" si="159"/>
        <v>2014</v>
      </c>
      <c r="O1728" t="b">
        <v>0</v>
      </c>
      <c r="P1728">
        <v>16</v>
      </c>
      <c r="Q1728" t="b">
        <v>0</v>
      </c>
      <c r="R1728" t="s">
        <v>8293</v>
      </c>
      <c r="S1728" s="7">
        <f>E1728/D1728</f>
        <v>0.33784615384615385</v>
      </c>
      <c r="T1728" s="8">
        <f>E1728/P1728</f>
        <v>137.25</v>
      </c>
      <c r="U1728" t="str">
        <f t="shared" si="160"/>
        <v>music</v>
      </c>
      <c r="V1728" t="str">
        <f t="shared" si="161"/>
        <v>faith</v>
      </c>
    </row>
    <row r="1729" spans="1:22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5">
        <f t="shared" si="156"/>
        <v>42044.927974537044</v>
      </c>
      <c r="L1729" s="15">
        <f t="shared" si="157"/>
        <v>42099.458333333328</v>
      </c>
      <c r="M1729" s="13" t="str">
        <f t="shared" si="158"/>
        <v>Feb</v>
      </c>
      <c r="N1729" s="11">
        <f t="shared" si="159"/>
        <v>2015</v>
      </c>
      <c r="O1729" t="b">
        <v>0</v>
      </c>
      <c r="P1729">
        <v>1</v>
      </c>
      <c r="Q1729" t="b">
        <v>0</v>
      </c>
      <c r="R1729" t="s">
        <v>8293</v>
      </c>
      <c r="S1729" s="7">
        <f>E1729/D1729</f>
        <v>3.3333333333333332E-4</v>
      </c>
      <c r="T1729" s="8">
        <f>E1729/P1729</f>
        <v>1</v>
      </c>
      <c r="U1729" t="str">
        <f t="shared" si="160"/>
        <v>music</v>
      </c>
      <c r="V1729" t="str">
        <f t="shared" si="161"/>
        <v>faith</v>
      </c>
    </row>
    <row r="1730" spans="1:22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5">
        <f t="shared" si="156"/>
        <v>42268.625856481478</v>
      </c>
      <c r="L1730" s="15">
        <f t="shared" si="157"/>
        <v>42298.625856481478</v>
      </c>
      <c r="M1730" s="13" t="str">
        <f t="shared" si="158"/>
        <v>Sep</v>
      </c>
      <c r="N1730" s="11">
        <f t="shared" si="159"/>
        <v>2015</v>
      </c>
      <c r="O1730" t="b">
        <v>0</v>
      </c>
      <c r="P1730">
        <v>7</v>
      </c>
      <c r="Q1730" t="b">
        <v>0</v>
      </c>
      <c r="R1730" t="s">
        <v>8293</v>
      </c>
      <c r="S1730" s="7">
        <f>E1730/D1730</f>
        <v>0.68400000000000005</v>
      </c>
      <c r="T1730" s="8">
        <f>E1730/P1730</f>
        <v>122.14285714285714</v>
      </c>
      <c r="U1730" t="str">
        <f t="shared" si="160"/>
        <v>music</v>
      </c>
      <c r="V1730" t="str">
        <f t="shared" si="161"/>
        <v>faith</v>
      </c>
    </row>
    <row r="1731" spans="1:22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5">
        <f t="shared" ref="K1731:K1794" si="162">(((J1731/60)/60)/24+DATE(1970,1,1))</f>
        <v>42471.052152777775</v>
      </c>
      <c r="L1731" s="15">
        <f t="shared" ref="L1731:L1794" si="163">(((I1731/60)/60)/24+DATE(1970,1,1))</f>
        <v>42531.052152777775</v>
      </c>
      <c r="M1731" s="13" t="str">
        <f t="shared" ref="M1731:M1794" si="164">TEXT(K1731,"mmm")</f>
        <v>Apr</v>
      </c>
      <c r="N1731" s="11">
        <f t="shared" ref="N1731:N1794" si="165">YEAR(K1731)</f>
        <v>2016</v>
      </c>
      <c r="O1731" t="b">
        <v>0</v>
      </c>
      <c r="P1731">
        <v>0</v>
      </c>
      <c r="Q1731" t="b">
        <v>0</v>
      </c>
      <c r="R1731" t="s">
        <v>8293</v>
      </c>
      <c r="S1731" s="7">
        <f>E1731/D1731</f>
        <v>0</v>
      </c>
      <c r="T1731" s="8" t="e">
        <f>E1731/P1731</f>
        <v>#DIV/0!</v>
      </c>
      <c r="U1731" t="str">
        <f t="shared" ref="U1731:U1794" si="166">LEFT(R1731,(FIND("/",R1731,1)-1))</f>
        <v>music</v>
      </c>
      <c r="V1731" t="str">
        <f t="shared" ref="V1731:V1794" si="167">MID(R1731,FIND("/",R1731)+1,256)</f>
        <v>faith</v>
      </c>
    </row>
    <row r="1732" spans="1:22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5">
        <f t="shared" si="162"/>
        <v>42272.087766203709</v>
      </c>
      <c r="L1732" s="15">
        <f t="shared" si="163"/>
        <v>42302.087766203709</v>
      </c>
      <c r="M1732" s="13" t="str">
        <f t="shared" si="164"/>
        <v>Sep</v>
      </c>
      <c r="N1732" s="11">
        <f t="shared" si="165"/>
        <v>2015</v>
      </c>
      <c r="O1732" t="b">
        <v>0</v>
      </c>
      <c r="P1732">
        <v>0</v>
      </c>
      <c r="Q1732" t="b">
        <v>0</v>
      </c>
      <c r="R1732" t="s">
        <v>8293</v>
      </c>
      <c r="S1732" s="7">
        <f>E1732/D1732</f>
        <v>0</v>
      </c>
      <c r="T1732" s="8" t="e">
        <f>E1732/P1732</f>
        <v>#DIV/0!</v>
      </c>
      <c r="U1732" t="str">
        <f t="shared" si="166"/>
        <v>music</v>
      </c>
      <c r="V1732" t="str">
        <f t="shared" si="167"/>
        <v>faith</v>
      </c>
    </row>
    <row r="1733" spans="1:22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5">
        <f t="shared" si="162"/>
        <v>42152.906851851847</v>
      </c>
      <c r="L1733" s="15">
        <f t="shared" si="163"/>
        <v>42166.625</v>
      </c>
      <c r="M1733" s="13" t="str">
        <f t="shared" si="164"/>
        <v>May</v>
      </c>
      <c r="N1733" s="11">
        <f t="shared" si="165"/>
        <v>2015</v>
      </c>
      <c r="O1733" t="b">
        <v>0</v>
      </c>
      <c r="P1733">
        <v>0</v>
      </c>
      <c r="Q1733" t="b">
        <v>0</v>
      </c>
      <c r="R1733" t="s">
        <v>8293</v>
      </c>
      <c r="S1733" s="7">
        <f>E1733/D1733</f>
        <v>0</v>
      </c>
      <c r="T1733" s="8" t="e">
        <f>E1733/P1733</f>
        <v>#DIV/0!</v>
      </c>
      <c r="U1733" t="str">
        <f t="shared" si="166"/>
        <v>music</v>
      </c>
      <c r="V1733" t="str">
        <f t="shared" si="167"/>
        <v>faith</v>
      </c>
    </row>
    <row r="1734" spans="1:22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5">
        <f t="shared" si="162"/>
        <v>42325.683807870373</v>
      </c>
      <c r="L1734" s="15">
        <f t="shared" si="163"/>
        <v>42385.208333333328</v>
      </c>
      <c r="M1734" s="13" t="str">
        <f t="shared" si="164"/>
        <v>Nov</v>
      </c>
      <c r="N1734" s="11">
        <f t="shared" si="165"/>
        <v>2015</v>
      </c>
      <c r="O1734" t="b">
        <v>0</v>
      </c>
      <c r="P1734">
        <v>0</v>
      </c>
      <c r="Q1734" t="b">
        <v>0</v>
      </c>
      <c r="R1734" t="s">
        <v>8293</v>
      </c>
      <c r="S1734" s="7">
        <f>E1734/D1734</f>
        <v>0</v>
      </c>
      <c r="T1734" s="8" t="e">
        <f>E1734/P1734</f>
        <v>#DIV/0!</v>
      </c>
      <c r="U1734" t="str">
        <f t="shared" si="166"/>
        <v>music</v>
      </c>
      <c r="V1734" t="str">
        <f t="shared" si="167"/>
        <v>faith</v>
      </c>
    </row>
    <row r="1735" spans="1:22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5">
        <f t="shared" si="162"/>
        <v>42614.675625000003</v>
      </c>
      <c r="L1735" s="15">
        <f t="shared" si="163"/>
        <v>42626.895833333328</v>
      </c>
      <c r="M1735" s="13" t="str">
        <f t="shared" si="164"/>
        <v>Sep</v>
      </c>
      <c r="N1735" s="11">
        <f t="shared" si="165"/>
        <v>2016</v>
      </c>
      <c r="O1735" t="b">
        <v>0</v>
      </c>
      <c r="P1735">
        <v>0</v>
      </c>
      <c r="Q1735" t="b">
        <v>0</v>
      </c>
      <c r="R1735" t="s">
        <v>8293</v>
      </c>
      <c r="S1735" s="7">
        <f>E1735/D1735</f>
        <v>0</v>
      </c>
      <c r="T1735" s="8" t="e">
        <f>E1735/P1735</f>
        <v>#DIV/0!</v>
      </c>
      <c r="U1735" t="str">
        <f t="shared" si="166"/>
        <v>music</v>
      </c>
      <c r="V1735" t="str">
        <f t="shared" si="167"/>
        <v>faith</v>
      </c>
    </row>
    <row r="1736" spans="1:22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5">
        <f t="shared" si="162"/>
        <v>42102.036527777775</v>
      </c>
      <c r="L1736" s="15">
        <f t="shared" si="163"/>
        <v>42132.036527777775</v>
      </c>
      <c r="M1736" s="13" t="str">
        <f t="shared" si="164"/>
        <v>Apr</v>
      </c>
      <c r="N1736" s="11">
        <f t="shared" si="165"/>
        <v>2015</v>
      </c>
      <c r="O1736" t="b">
        <v>0</v>
      </c>
      <c r="P1736">
        <v>1</v>
      </c>
      <c r="Q1736" t="b">
        <v>0</v>
      </c>
      <c r="R1736" t="s">
        <v>8293</v>
      </c>
      <c r="S1736" s="7">
        <f>E1736/D1736</f>
        <v>2.2222222222222223E-4</v>
      </c>
      <c r="T1736" s="8">
        <f>E1736/P1736</f>
        <v>1</v>
      </c>
      <c r="U1736" t="str">
        <f t="shared" si="166"/>
        <v>music</v>
      </c>
      <c r="V1736" t="str">
        <f t="shared" si="167"/>
        <v>faith</v>
      </c>
    </row>
    <row r="1737" spans="1:22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5">
        <f t="shared" si="162"/>
        <v>42559.814178240747</v>
      </c>
      <c r="L1737" s="15">
        <f t="shared" si="163"/>
        <v>42589.814178240747</v>
      </c>
      <c r="M1737" s="13" t="str">
        <f t="shared" si="164"/>
        <v>Jul</v>
      </c>
      <c r="N1737" s="11">
        <f t="shared" si="165"/>
        <v>2016</v>
      </c>
      <c r="O1737" t="b">
        <v>0</v>
      </c>
      <c r="P1737">
        <v>2</v>
      </c>
      <c r="Q1737" t="b">
        <v>0</v>
      </c>
      <c r="R1737" t="s">
        <v>8293</v>
      </c>
      <c r="S1737" s="7">
        <f>E1737/D1737</f>
        <v>0.11</v>
      </c>
      <c r="T1737" s="8">
        <f>E1737/P1737</f>
        <v>55</v>
      </c>
      <c r="U1737" t="str">
        <f t="shared" si="166"/>
        <v>music</v>
      </c>
      <c r="V1737" t="str">
        <f t="shared" si="167"/>
        <v>faith</v>
      </c>
    </row>
    <row r="1738" spans="1:22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5">
        <f t="shared" si="162"/>
        <v>42286.861493055556</v>
      </c>
      <c r="L1738" s="15">
        <f t="shared" si="163"/>
        <v>42316.90315972222</v>
      </c>
      <c r="M1738" s="13" t="str">
        <f t="shared" si="164"/>
        <v>Oct</v>
      </c>
      <c r="N1738" s="11">
        <f t="shared" si="165"/>
        <v>2015</v>
      </c>
      <c r="O1738" t="b">
        <v>0</v>
      </c>
      <c r="P1738">
        <v>1</v>
      </c>
      <c r="Q1738" t="b">
        <v>0</v>
      </c>
      <c r="R1738" t="s">
        <v>8293</v>
      </c>
      <c r="S1738" s="7">
        <f>E1738/D1738</f>
        <v>7.3333333333333332E-3</v>
      </c>
      <c r="T1738" s="8">
        <f>E1738/P1738</f>
        <v>22</v>
      </c>
      <c r="U1738" t="str">
        <f t="shared" si="166"/>
        <v>music</v>
      </c>
      <c r="V1738" t="str">
        <f t="shared" si="167"/>
        <v>faith</v>
      </c>
    </row>
    <row r="1739" spans="1:22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5">
        <f t="shared" si="162"/>
        <v>42175.948981481488</v>
      </c>
      <c r="L1739" s="15">
        <f t="shared" si="163"/>
        <v>42205.948981481488</v>
      </c>
      <c r="M1739" s="13" t="str">
        <f t="shared" si="164"/>
        <v>Jun</v>
      </c>
      <c r="N1739" s="11">
        <f t="shared" si="165"/>
        <v>2015</v>
      </c>
      <c r="O1739" t="b">
        <v>0</v>
      </c>
      <c r="P1739">
        <v>15</v>
      </c>
      <c r="Q1739" t="b">
        <v>0</v>
      </c>
      <c r="R1739" t="s">
        <v>8293</v>
      </c>
      <c r="S1739" s="7">
        <f>E1739/D1739</f>
        <v>0.21249999999999999</v>
      </c>
      <c r="T1739" s="8">
        <f>E1739/P1739</f>
        <v>56.666666666666664</v>
      </c>
      <c r="U1739" t="str">
        <f t="shared" si="166"/>
        <v>music</v>
      </c>
      <c r="V1739" t="str">
        <f t="shared" si="167"/>
        <v>faith</v>
      </c>
    </row>
    <row r="1740" spans="1:22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5">
        <f t="shared" si="162"/>
        <v>41884.874328703707</v>
      </c>
      <c r="L1740" s="15">
        <f t="shared" si="163"/>
        <v>41914.874328703707</v>
      </c>
      <c r="M1740" s="13" t="str">
        <f t="shared" si="164"/>
        <v>Sep</v>
      </c>
      <c r="N1740" s="11">
        <f t="shared" si="165"/>
        <v>2014</v>
      </c>
      <c r="O1740" t="b">
        <v>0</v>
      </c>
      <c r="P1740">
        <v>1</v>
      </c>
      <c r="Q1740" t="b">
        <v>0</v>
      </c>
      <c r="R1740" t="s">
        <v>8293</v>
      </c>
      <c r="S1740" s="7">
        <f>E1740/D1740</f>
        <v>4.0000000000000001E-3</v>
      </c>
      <c r="T1740" s="8">
        <f>E1740/P1740</f>
        <v>20</v>
      </c>
      <c r="U1740" t="str">
        <f t="shared" si="166"/>
        <v>music</v>
      </c>
      <c r="V1740" t="str">
        <f t="shared" si="167"/>
        <v>faith</v>
      </c>
    </row>
    <row r="1741" spans="1:22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5">
        <f t="shared" si="162"/>
        <v>42435.874212962968</v>
      </c>
      <c r="L1741" s="15">
        <f t="shared" si="163"/>
        <v>42494.832546296297</v>
      </c>
      <c r="M1741" s="13" t="str">
        <f t="shared" si="164"/>
        <v>Mar</v>
      </c>
      <c r="N1741" s="11">
        <f t="shared" si="165"/>
        <v>2016</v>
      </c>
      <c r="O1741" t="b">
        <v>0</v>
      </c>
      <c r="P1741">
        <v>1</v>
      </c>
      <c r="Q1741" t="b">
        <v>0</v>
      </c>
      <c r="R1741" t="s">
        <v>8293</v>
      </c>
      <c r="S1741" s="7">
        <f>E1741/D1741</f>
        <v>1E-3</v>
      </c>
      <c r="T1741" s="8">
        <f>E1741/P1741</f>
        <v>1</v>
      </c>
      <c r="U1741" t="str">
        <f t="shared" si="166"/>
        <v>music</v>
      </c>
      <c r="V1741" t="str">
        <f t="shared" si="167"/>
        <v>faith</v>
      </c>
    </row>
    <row r="1742" spans="1:22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5">
        <f t="shared" si="162"/>
        <v>42171.817384259266</v>
      </c>
      <c r="L1742" s="15">
        <f t="shared" si="163"/>
        <v>42201.817384259266</v>
      </c>
      <c r="M1742" s="13" t="str">
        <f t="shared" si="164"/>
        <v>Jun</v>
      </c>
      <c r="N1742" s="11">
        <f t="shared" si="165"/>
        <v>2015</v>
      </c>
      <c r="O1742" t="b">
        <v>0</v>
      </c>
      <c r="P1742">
        <v>0</v>
      </c>
      <c r="Q1742" t="b">
        <v>0</v>
      </c>
      <c r="R1742" t="s">
        <v>8293</v>
      </c>
      <c r="S1742" s="7">
        <f>E1742/D1742</f>
        <v>0</v>
      </c>
      <c r="T1742" s="8" t="e">
        <f>E1742/P1742</f>
        <v>#DIV/0!</v>
      </c>
      <c r="U1742" t="str">
        <f t="shared" si="166"/>
        <v>music</v>
      </c>
      <c r="V1742" t="str">
        <f t="shared" si="167"/>
        <v>faith</v>
      </c>
    </row>
    <row r="1743" spans="1:22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5">
        <f t="shared" si="162"/>
        <v>42120.628136574072</v>
      </c>
      <c r="L1743" s="15">
        <f t="shared" si="163"/>
        <v>42165.628136574072</v>
      </c>
      <c r="M1743" s="13" t="str">
        <f t="shared" si="164"/>
        <v>Apr</v>
      </c>
      <c r="N1743" s="11">
        <f t="shared" si="165"/>
        <v>2015</v>
      </c>
      <c r="O1743" t="b">
        <v>0</v>
      </c>
      <c r="P1743">
        <v>52</v>
      </c>
      <c r="Q1743" t="b">
        <v>1</v>
      </c>
      <c r="R1743" t="s">
        <v>8285</v>
      </c>
      <c r="S1743" s="7">
        <f>E1743/D1743</f>
        <v>1.1083333333333334</v>
      </c>
      <c r="T1743" s="8">
        <f>E1743/P1743</f>
        <v>25.576923076923077</v>
      </c>
      <c r="U1743" t="str">
        <f t="shared" si="166"/>
        <v>photography</v>
      </c>
      <c r="V1743" t="str">
        <f t="shared" si="167"/>
        <v>photobooks</v>
      </c>
    </row>
    <row r="1744" spans="1:22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5">
        <f t="shared" si="162"/>
        <v>42710.876967592587</v>
      </c>
      <c r="L1744" s="15">
        <f t="shared" si="163"/>
        <v>42742.875</v>
      </c>
      <c r="M1744" s="13" t="str">
        <f t="shared" si="164"/>
        <v>Dec</v>
      </c>
      <c r="N1744" s="11">
        <f t="shared" si="165"/>
        <v>2016</v>
      </c>
      <c r="O1744" t="b">
        <v>0</v>
      </c>
      <c r="P1744">
        <v>34</v>
      </c>
      <c r="Q1744" t="b">
        <v>1</v>
      </c>
      <c r="R1744" t="s">
        <v>8285</v>
      </c>
      <c r="S1744" s="7">
        <f>E1744/D1744</f>
        <v>1.0874999999999999</v>
      </c>
      <c r="T1744" s="8">
        <f>E1744/P1744</f>
        <v>63.970588235294116</v>
      </c>
      <c r="U1744" t="str">
        <f t="shared" si="166"/>
        <v>photography</v>
      </c>
      <c r="V1744" t="str">
        <f t="shared" si="167"/>
        <v>photobooks</v>
      </c>
    </row>
    <row r="1745" spans="1:22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5">
        <f t="shared" si="162"/>
        <v>42586.925636574073</v>
      </c>
      <c r="L1745" s="15">
        <f t="shared" si="163"/>
        <v>42609.165972222225</v>
      </c>
      <c r="M1745" s="13" t="str">
        <f t="shared" si="164"/>
        <v>Aug</v>
      </c>
      <c r="N1745" s="11">
        <f t="shared" si="165"/>
        <v>2016</v>
      </c>
      <c r="O1745" t="b">
        <v>0</v>
      </c>
      <c r="P1745">
        <v>67</v>
      </c>
      <c r="Q1745" t="b">
        <v>1</v>
      </c>
      <c r="R1745" t="s">
        <v>8285</v>
      </c>
      <c r="S1745" s="7">
        <f>E1745/D1745</f>
        <v>1.0041666666666667</v>
      </c>
      <c r="T1745" s="8">
        <f>E1745/P1745</f>
        <v>89.925373134328353</v>
      </c>
      <c r="U1745" t="str">
        <f t="shared" si="166"/>
        <v>photography</v>
      </c>
      <c r="V1745" t="str">
        <f t="shared" si="167"/>
        <v>photobooks</v>
      </c>
    </row>
    <row r="1746" spans="1:22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5">
        <f t="shared" si="162"/>
        <v>42026.605057870373</v>
      </c>
      <c r="L1746" s="15">
        <f t="shared" si="163"/>
        <v>42071.563391203701</v>
      </c>
      <c r="M1746" s="13" t="str">
        <f t="shared" si="164"/>
        <v>Jan</v>
      </c>
      <c r="N1746" s="11">
        <f t="shared" si="165"/>
        <v>2015</v>
      </c>
      <c r="O1746" t="b">
        <v>0</v>
      </c>
      <c r="P1746">
        <v>70</v>
      </c>
      <c r="Q1746" t="b">
        <v>1</v>
      </c>
      <c r="R1746" t="s">
        <v>8285</v>
      </c>
      <c r="S1746" s="7">
        <f>E1746/D1746</f>
        <v>1.1845454545454546</v>
      </c>
      <c r="T1746" s="8">
        <f>E1746/P1746</f>
        <v>93.071428571428569</v>
      </c>
      <c r="U1746" t="str">
        <f t="shared" si="166"/>
        <v>photography</v>
      </c>
      <c r="V1746" t="str">
        <f t="shared" si="167"/>
        <v>photobooks</v>
      </c>
    </row>
    <row r="1747" spans="1:22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5">
        <f t="shared" si="162"/>
        <v>42690.259699074071</v>
      </c>
      <c r="L1747" s="15">
        <f t="shared" si="163"/>
        <v>42726.083333333328</v>
      </c>
      <c r="M1747" s="13" t="str">
        <f t="shared" si="164"/>
        <v>Nov</v>
      </c>
      <c r="N1747" s="11">
        <f t="shared" si="165"/>
        <v>2016</v>
      </c>
      <c r="O1747" t="b">
        <v>0</v>
      </c>
      <c r="P1747">
        <v>89</v>
      </c>
      <c r="Q1747" t="b">
        <v>1</v>
      </c>
      <c r="R1747" t="s">
        <v>8285</v>
      </c>
      <c r="S1747" s="7">
        <f>E1747/D1747</f>
        <v>1.1401428571428571</v>
      </c>
      <c r="T1747" s="8">
        <f>E1747/P1747</f>
        <v>89.674157303370791</v>
      </c>
      <c r="U1747" t="str">
        <f t="shared" si="166"/>
        <v>photography</v>
      </c>
      <c r="V1747" t="str">
        <f t="shared" si="167"/>
        <v>photobooks</v>
      </c>
    </row>
    <row r="1748" spans="1:22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5">
        <f t="shared" si="162"/>
        <v>42668.176701388889</v>
      </c>
      <c r="L1748" s="15">
        <f t="shared" si="163"/>
        <v>42698.083333333328</v>
      </c>
      <c r="M1748" s="13" t="str">
        <f t="shared" si="164"/>
        <v>Oct</v>
      </c>
      <c r="N1748" s="11">
        <f t="shared" si="165"/>
        <v>2016</v>
      </c>
      <c r="O1748" t="b">
        <v>0</v>
      </c>
      <c r="P1748">
        <v>107</v>
      </c>
      <c r="Q1748" t="b">
        <v>1</v>
      </c>
      <c r="R1748" t="s">
        <v>8285</v>
      </c>
      <c r="S1748" s="7">
        <f>E1748/D1748</f>
        <v>1.4810000000000001</v>
      </c>
      <c r="T1748" s="8">
        <f>E1748/P1748</f>
        <v>207.61682242990653</v>
      </c>
      <c r="U1748" t="str">
        <f t="shared" si="166"/>
        <v>photography</v>
      </c>
      <c r="V1748" t="str">
        <f t="shared" si="167"/>
        <v>photobooks</v>
      </c>
    </row>
    <row r="1749" spans="1:22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5">
        <f t="shared" si="162"/>
        <v>42292.435532407413</v>
      </c>
      <c r="L1749" s="15">
        <f t="shared" si="163"/>
        <v>42321.625</v>
      </c>
      <c r="M1749" s="13" t="str">
        <f t="shared" si="164"/>
        <v>Oct</v>
      </c>
      <c r="N1749" s="11">
        <f t="shared" si="165"/>
        <v>2015</v>
      </c>
      <c r="O1749" t="b">
        <v>0</v>
      </c>
      <c r="P1749">
        <v>159</v>
      </c>
      <c r="Q1749" t="b">
        <v>1</v>
      </c>
      <c r="R1749" t="s">
        <v>8285</v>
      </c>
      <c r="S1749" s="7">
        <f>E1749/D1749</f>
        <v>1.0495555555555556</v>
      </c>
      <c r="T1749" s="8">
        <f>E1749/P1749</f>
        <v>59.408805031446541</v>
      </c>
      <c r="U1749" t="str">
        <f t="shared" si="166"/>
        <v>photography</v>
      </c>
      <c r="V1749" t="str">
        <f t="shared" si="167"/>
        <v>photobooks</v>
      </c>
    </row>
    <row r="1750" spans="1:22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5">
        <f t="shared" si="162"/>
        <v>42219.950729166667</v>
      </c>
      <c r="L1750" s="15">
        <f t="shared" si="163"/>
        <v>42249.950729166667</v>
      </c>
      <c r="M1750" s="13" t="str">
        <f t="shared" si="164"/>
        <v>Aug</v>
      </c>
      <c r="N1750" s="11">
        <f t="shared" si="165"/>
        <v>2015</v>
      </c>
      <c r="O1750" t="b">
        <v>0</v>
      </c>
      <c r="P1750">
        <v>181</v>
      </c>
      <c r="Q1750" t="b">
        <v>1</v>
      </c>
      <c r="R1750" t="s">
        <v>8285</v>
      </c>
      <c r="S1750" s="7">
        <f>E1750/D1750</f>
        <v>1.29948</v>
      </c>
      <c r="T1750" s="8">
        <f>E1750/P1750</f>
        <v>358.97237569060775</v>
      </c>
      <c r="U1750" t="str">
        <f t="shared" si="166"/>
        <v>photography</v>
      </c>
      <c r="V1750" t="str">
        <f t="shared" si="167"/>
        <v>photobooks</v>
      </c>
    </row>
    <row r="1751" spans="1:22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5">
        <f t="shared" si="162"/>
        <v>42758.975937499999</v>
      </c>
      <c r="L1751" s="15">
        <f t="shared" si="163"/>
        <v>42795.791666666672</v>
      </c>
      <c r="M1751" s="13" t="str">
        <f t="shared" si="164"/>
        <v>Jan</v>
      </c>
      <c r="N1751" s="11">
        <f t="shared" si="165"/>
        <v>2017</v>
      </c>
      <c r="O1751" t="b">
        <v>0</v>
      </c>
      <c r="P1751">
        <v>131</v>
      </c>
      <c r="Q1751" t="b">
        <v>1</v>
      </c>
      <c r="R1751" t="s">
        <v>8285</v>
      </c>
      <c r="S1751" s="7">
        <f>E1751/D1751</f>
        <v>1.2348756218905472</v>
      </c>
      <c r="T1751" s="8">
        <f>E1751/P1751</f>
        <v>94.736641221374043</v>
      </c>
      <c r="U1751" t="str">
        <f t="shared" si="166"/>
        <v>photography</v>
      </c>
      <c r="V1751" t="str">
        <f t="shared" si="167"/>
        <v>photobooks</v>
      </c>
    </row>
    <row r="1752" spans="1:22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5">
        <f t="shared" si="162"/>
        <v>42454.836851851855</v>
      </c>
      <c r="L1752" s="15">
        <f t="shared" si="163"/>
        <v>42479.836851851855</v>
      </c>
      <c r="M1752" s="13" t="str">
        <f t="shared" si="164"/>
        <v>Mar</v>
      </c>
      <c r="N1752" s="11">
        <f t="shared" si="165"/>
        <v>2016</v>
      </c>
      <c r="O1752" t="b">
        <v>0</v>
      </c>
      <c r="P1752">
        <v>125</v>
      </c>
      <c r="Q1752" t="b">
        <v>1</v>
      </c>
      <c r="R1752" t="s">
        <v>8285</v>
      </c>
      <c r="S1752" s="7">
        <f>E1752/D1752</f>
        <v>2.0162</v>
      </c>
      <c r="T1752" s="8">
        <f>E1752/P1752</f>
        <v>80.647999999999996</v>
      </c>
      <c r="U1752" t="str">
        <f t="shared" si="166"/>
        <v>photography</v>
      </c>
      <c r="V1752" t="str">
        <f t="shared" si="167"/>
        <v>photobooks</v>
      </c>
    </row>
    <row r="1753" spans="1:22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5">
        <f t="shared" si="162"/>
        <v>42052.7815162037</v>
      </c>
      <c r="L1753" s="15">
        <f t="shared" si="163"/>
        <v>42082.739849537036</v>
      </c>
      <c r="M1753" s="13" t="str">
        <f t="shared" si="164"/>
        <v>Feb</v>
      </c>
      <c r="N1753" s="11">
        <f t="shared" si="165"/>
        <v>2015</v>
      </c>
      <c r="O1753" t="b">
        <v>0</v>
      </c>
      <c r="P1753">
        <v>61</v>
      </c>
      <c r="Q1753" t="b">
        <v>1</v>
      </c>
      <c r="R1753" t="s">
        <v>8285</v>
      </c>
      <c r="S1753" s="7">
        <f>E1753/D1753</f>
        <v>1.0289999999999999</v>
      </c>
      <c r="T1753" s="8">
        <f>E1753/P1753</f>
        <v>168.68852459016392</v>
      </c>
      <c r="U1753" t="str">
        <f t="shared" si="166"/>
        <v>photography</v>
      </c>
      <c r="V1753" t="str">
        <f t="shared" si="167"/>
        <v>photobooks</v>
      </c>
    </row>
    <row r="1754" spans="1:22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5">
        <f t="shared" si="162"/>
        <v>42627.253263888888</v>
      </c>
      <c r="L1754" s="15">
        <f t="shared" si="163"/>
        <v>42657.253263888888</v>
      </c>
      <c r="M1754" s="13" t="str">
        <f t="shared" si="164"/>
        <v>Sep</v>
      </c>
      <c r="N1754" s="11">
        <f t="shared" si="165"/>
        <v>2016</v>
      </c>
      <c r="O1754" t="b">
        <v>0</v>
      </c>
      <c r="P1754">
        <v>90</v>
      </c>
      <c r="Q1754" t="b">
        <v>1</v>
      </c>
      <c r="R1754" t="s">
        <v>8285</v>
      </c>
      <c r="S1754" s="7">
        <f>E1754/D1754</f>
        <v>2.6016666666666666</v>
      </c>
      <c r="T1754" s="8">
        <f>E1754/P1754</f>
        <v>34.68888888888889</v>
      </c>
      <c r="U1754" t="str">
        <f t="shared" si="166"/>
        <v>photography</v>
      </c>
      <c r="V1754" t="str">
        <f t="shared" si="167"/>
        <v>photobooks</v>
      </c>
    </row>
    <row r="1755" spans="1:22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5">
        <f t="shared" si="162"/>
        <v>42420.74962962963</v>
      </c>
      <c r="L1755" s="15">
        <f t="shared" si="163"/>
        <v>42450.707962962959</v>
      </c>
      <c r="M1755" s="13" t="str">
        <f t="shared" si="164"/>
        <v>Feb</v>
      </c>
      <c r="N1755" s="11">
        <f t="shared" si="165"/>
        <v>2016</v>
      </c>
      <c r="O1755" t="b">
        <v>0</v>
      </c>
      <c r="P1755">
        <v>35</v>
      </c>
      <c r="Q1755" t="b">
        <v>1</v>
      </c>
      <c r="R1755" t="s">
        <v>8285</v>
      </c>
      <c r="S1755" s="7">
        <f>E1755/D1755</f>
        <v>1.08</v>
      </c>
      <c r="T1755" s="8">
        <f>E1755/P1755</f>
        <v>462.85714285714283</v>
      </c>
      <c r="U1755" t="str">
        <f t="shared" si="166"/>
        <v>photography</v>
      </c>
      <c r="V1755" t="str">
        <f t="shared" si="167"/>
        <v>photobooks</v>
      </c>
    </row>
    <row r="1756" spans="1:22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5">
        <f t="shared" si="162"/>
        <v>42067.876770833333</v>
      </c>
      <c r="L1756" s="15">
        <f t="shared" si="163"/>
        <v>42097.835104166668</v>
      </c>
      <c r="M1756" s="13" t="str">
        <f t="shared" si="164"/>
        <v>Mar</v>
      </c>
      <c r="N1756" s="11">
        <f t="shared" si="165"/>
        <v>2015</v>
      </c>
      <c r="O1756" t="b">
        <v>0</v>
      </c>
      <c r="P1756">
        <v>90</v>
      </c>
      <c r="Q1756" t="b">
        <v>1</v>
      </c>
      <c r="R1756" t="s">
        <v>8285</v>
      </c>
      <c r="S1756" s="7">
        <f>E1756/D1756</f>
        <v>1.1052941176470588</v>
      </c>
      <c r="T1756" s="8">
        <f>E1756/P1756</f>
        <v>104.38888888888889</v>
      </c>
      <c r="U1756" t="str">
        <f t="shared" si="166"/>
        <v>photography</v>
      </c>
      <c r="V1756" t="str">
        <f t="shared" si="167"/>
        <v>photobooks</v>
      </c>
    </row>
    <row r="1757" spans="1:22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5">
        <f t="shared" si="162"/>
        <v>42252.788900462961</v>
      </c>
      <c r="L1757" s="15">
        <f t="shared" si="163"/>
        <v>42282.788900462961</v>
      </c>
      <c r="M1757" s="13" t="str">
        <f t="shared" si="164"/>
        <v>Sep</v>
      </c>
      <c r="N1757" s="11">
        <f t="shared" si="165"/>
        <v>2015</v>
      </c>
      <c r="O1757" t="b">
        <v>0</v>
      </c>
      <c r="P1757">
        <v>4</v>
      </c>
      <c r="Q1757" t="b">
        <v>1</v>
      </c>
      <c r="R1757" t="s">
        <v>8285</v>
      </c>
      <c r="S1757" s="7">
        <f>E1757/D1757</f>
        <v>1.2</v>
      </c>
      <c r="T1757" s="8">
        <f>E1757/P1757</f>
        <v>7.5</v>
      </c>
      <c r="U1757" t="str">
        <f t="shared" si="166"/>
        <v>photography</v>
      </c>
      <c r="V1757" t="str">
        <f t="shared" si="167"/>
        <v>photobooks</v>
      </c>
    </row>
    <row r="1758" spans="1:22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5">
        <f t="shared" si="162"/>
        <v>42571.167465277773</v>
      </c>
      <c r="L1758" s="15">
        <f t="shared" si="163"/>
        <v>42611.167465277773</v>
      </c>
      <c r="M1758" s="13" t="str">
        <f t="shared" si="164"/>
        <v>Jul</v>
      </c>
      <c r="N1758" s="11">
        <f t="shared" si="165"/>
        <v>2016</v>
      </c>
      <c r="O1758" t="b">
        <v>0</v>
      </c>
      <c r="P1758">
        <v>120</v>
      </c>
      <c r="Q1758" t="b">
        <v>1</v>
      </c>
      <c r="R1758" t="s">
        <v>8285</v>
      </c>
      <c r="S1758" s="7">
        <f>E1758/D1758</f>
        <v>1.0282909090909091</v>
      </c>
      <c r="T1758" s="8">
        <f>E1758/P1758</f>
        <v>47.13</v>
      </c>
      <c r="U1758" t="str">
        <f t="shared" si="166"/>
        <v>photography</v>
      </c>
      <c r="V1758" t="str">
        <f t="shared" si="167"/>
        <v>photobooks</v>
      </c>
    </row>
    <row r="1759" spans="1:22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5">
        <f t="shared" si="162"/>
        <v>42733.827349537038</v>
      </c>
      <c r="L1759" s="15">
        <f t="shared" si="163"/>
        <v>42763.811805555553</v>
      </c>
      <c r="M1759" s="13" t="str">
        <f t="shared" si="164"/>
        <v>Dec</v>
      </c>
      <c r="N1759" s="11">
        <f t="shared" si="165"/>
        <v>2016</v>
      </c>
      <c r="O1759" t="b">
        <v>0</v>
      </c>
      <c r="P1759">
        <v>14</v>
      </c>
      <c r="Q1759" t="b">
        <v>1</v>
      </c>
      <c r="R1759" t="s">
        <v>8285</v>
      </c>
      <c r="S1759" s="7">
        <f>E1759/D1759</f>
        <v>1.1599999999999999</v>
      </c>
      <c r="T1759" s="8">
        <f>E1759/P1759</f>
        <v>414.28571428571428</v>
      </c>
      <c r="U1759" t="str">
        <f t="shared" si="166"/>
        <v>photography</v>
      </c>
      <c r="V1759" t="str">
        <f t="shared" si="167"/>
        <v>photobooks</v>
      </c>
    </row>
    <row r="1760" spans="1:22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5">
        <f t="shared" si="162"/>
        <v>42505.955925925926</v>
      </c>
      <c r="L1760" s="15">
        <f t="shared" si="163"/>
        <v>42565.955925925926</v>
      </c>
      <c r="M1760" s="13" t="str">
        <f t="shared" si="164"/>
        <v>May</v>
      </c>
      <c r="N1760" s="11">
        <f t="shared" si="165"/>
        <v>2016</v>
      </c>
      <c r="O1760" t="b">
        <v>0</v>
      </c>
      <c r="P1760">
        <v>27</v>
      </c>
      <c r="Q1760" t="b">
        <v>1</v>
      </c>
      <c r="R1760" t="s">
        <v>8285</v>
      </c>
      <c r="S1760" s="7">
        <f>E1760/D1760</f>
        <v>1.147</v>
      </c>
      <c r="T1760" s="8">
        <f>E1760/P1760</f>
        <v>42.481481481481481</v>
      </c>
      <c r="U1760" t="str">
        <f t="shared" si="166"/>
        <v>photography</v>
      </c>
      <c r="V1760" t="str">
        <f t="shared" si="167"/>
        <v>photobooks</v>
      </c>
    </row>
    <row r="1761" spans="1:22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5">
        <f t="shared" si="162"/>
        <v>42068.829039351855</v>
      </c>
      <c r="L1761" s="15">
        <f t="shared" si="163"/>
        <v>42088.787372685183</v>
      </c>
      <c r="M1761" s="13" t="str">
        <f t="shared" si="164"/>
        <v>Mar</v>
      </c>
      <c r="N1761" s="11">
        <f t="shared" si="165"/>
        <v>2015</v>
      </c>
      <c r="O1761" t="b">
        <v>0</v>
      </c>
      <c r="P1761">
        <v>49</v>
      </c>
      <c r="Q1761" t="b">
        <v>1</v>
      </c>
      <c r="R1761" t="s">
        <v>8285</v>
      </c>
      <c r="S1761" s="7">
        <f>E1761/D1761</f>
        <v>1.0660000000000001</v>
      </c>
      <c r="T1761" s="8">
        <f>E1761/P1761</f>
        <v>108.77551020408163</v>
      </c>
      <c r="U1761" t="str">
        <f t="shared" si="166"/>
        <v>photography</v>
      </c>
      <c r="V1761" t="str">
        <f t="shared" si="167"/>
        <v>photobooks</v>
      </c>
    </row>
    <row r="1762" spans="1:22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5">
        <f t="shared" si="162"/>
        <v>42405.67260416667</v>
      </c>
      <c r="L1762" s="15">
        <f t="shared" si="163"/>
        <v>42425.67260416667</v>
      </c>
      <c r="M1762" s="13" t="str">
        <f t="shared" si="164"/>
        <v>Feb</v>
      </c>
      <c r="N1762" s="11">
        <f t="shared" si="165"/>
        <v>2016</v>
      </c>
      <c r="O1762" t="b">
        <v>0</v>
      </c>
      <c r="P1762">
        <v>102</v>
      </c>
      <c r="Q1762" t="b">
        <v>1</v>
      </c>
      <c r="R1762" t="s">
        <v>8285</v>
      </c>
      <c r="S1762" s="7">
        <f>E1762/D1762</f>
        <v>1.6544000000000001</v>
      </c>
      <c r="T1762" s="8">
        <f>E1762/P1762</f>
        <v>81.098039215686271</v>
      </c>
      <c r="U1762" t="str">
        <f t="shared" si="166"/>
        <v>photography</v>
      </c>
      <c r="V1762" t="str">
        <f t="shared" si="167"/>
        <v>photobooks</v>
      </c>
    </row>
    <row r="1763" spans="1:22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5">
        <f t="shared" si="162"/>
        <v>42209.567824074074</v>
      </c>
      <c r="L1763" s="15">
        <f t="shared" si="163"/>
        <v>42259.567824074074</v>
      </c>
      <c r="M1763" s="13" t="str">
        <f t="shared" si="164"/>
        <v>Jul</v>
      </c>
      <c r="N1763" s="11">
        <f t="shared" si="165"/>
        <v>2015</v>
      </c>
      <c r="O1763" t="b">
        <v>0</v>
      </c>
      <c r="P1763">
        <v>3</v>
      </c>
      <c r="Q1763" t="b">
        <v>1</v>
      </c>
      <c r="R1763" t="s">
        <v>8285</v>
      </c>
      <c r="S1763" s="7">
        <f>E1763/D1763</f>
        <v>1.55</v>
      </c>
      <c r="T1763" s="8">
        <f>E1763/P1763</f>
        <v>51.666666666666664</v>
      </c>
      <c r="U1763" t="str">
        <f t="shared" si="166"/>
        <v>photography</v>
      </c>
      <c r="V1763" t="str">
        <f t="shared" si="167"/>
        <v>photobooks</v>
      </c>
    </row>
    <row r="1764" spans="1:22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5">
        <f t="shared" si="162"/>
        <v>42410.982002314813</v>
      </c>
      <c r="L1764" s="15">
        <f t="shared" si="163"/>
        <v>42440.982002314813</v>
      </c>
      <c r="M1764" s="13" t="str">
        <f t="shared" si="164"/>
        <v>Feb</v>
      </c>
      <c r="N1764" s="11">
        <f t="shared" si="165"/>
        <v>2016</v>
      </c>
      <c r="O1764" t="b">
        <v>0</v>
      </c>
      <c r="P1764">
        <v>25</v>
      </c>
      <c r="Q1764" t="b">
        <v>1</v>
      </c>
      <c r="R1764" t="s">
        <v>8285</v>
      </c>
      <c r="S1764" s="7">
        <f>E1764/D1764</f>
        <v>8.85</v>
      </c>
      <c r="T1764" s="8">
        <f>E1764/P1764</f>
        <v>35.4</v>
      </c>
      <c r="U1764" t="str">
        <f t="shared" si="166"/>
        <v>photography</v>
      </c>
      <c r="V1764" t="str">
        <f t="shared" si="167"/>
        <v>photobooks</v>
      </c>
    </row>
    <row r="1765" spans="1:22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5">
        <f t="shared" si="162"/>
        <v>42636.868518518517</v>
      </c>
      <c r="L1765" s="15">
        <f t="shared" si="163"/>
        <v>42666.868518518517</v>
      </c>
      <c r="M1765" s="13" t="str">
        <f t="shared" si="164"/>
        <v>Sep</v>
      </c>
      <c r="N1765" s="11">
        <f t="shared" si="165"/>
        <v>2016</v>
      </c>
      <c r="O1765" t="b">
        <v>0</v>
      </c>
      <c r="P1765">
        <v>118</v>
      </c>
      <c r="Q1765" t="b">
        <v>1</v>
      </c>
      <c r="R1765" t="s">
        <v>8285</v>
      </c>
      <c r="S1765" s="7">
        <f>E1765/D1765</f>
        <v>1.0190833333333333</v>
      </c>
      <c r="T1765" s="8">
        <f>E1765/P1765</f>
        <v>103.63559322033899</v>
      </c>
      <c r="U1765" t="str">
        <f t="shared" si="166"/>
        <v>photography</v>
      </c>
      <c r="V1765" t="str">
        <f t="shared" si="167"/>
        <v>photobooks</v>
      </c>
    </row>
    <row r="1766" spans="1:22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5">
        <f t="shared" si="162"/>
        <v>41825.485868055555</v>
      </c>
      <c r="L1766" s="15">
        <f t="shared" si="163"/>
        <v>41854.485868055555</v>
      </c>
      <c r="M1766" s="13" t="str">
        <f t="shared" si="164"/>
        <v>Jul</v>
      </c>
      <c r="N1766" s="11">
        <f t="shared" si="165"/>
        <v>2014</v>
      </c>
      <c r="O1766" t="b">
        <v>1</v>
      </c>
      <c r="P1766">
        <v>39</v>
      </c>
      <c r="Q1766" t="b">
        <v>0</v>
      </c>
      <c r="R1766" t="s">
        <v>8285</v>
      </c>
      <c r="S1766" s="7">
        <f>E1766/D1766</f>
        <v>0.19600000000000001</v>
      </c>
      <c r="T1766" s="8">
        <f>E1766/P1766</f>
        <v>55.282051282051285</v>
      </c>
      <c r="U1766" t="str">
        <f t="shared" si="166"/>
        <v>photography</v>
      </c>
      <c r="V1766" t="str">
        <f t="shared" si="167"/>
        <v>photobooks</v>
      </c>
    </row>
    <row r="1767" spans="1:22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5">
        <f t="shared" si="162"/>
        <v>41834.980462962965</v>
      </c>
      <c r="L1767" s="15">
        <f t="shared" si="163"/>
        <v>41864.980462962965</v>
      </c>
      <c r="M1767" s="13" t="str">
        <f t="shared" si="164"/>
        <v>Jul</v>
      </c>
      <c r="N1767" s="11">
        <f t="shared" si="165"/>
        <v>2014</v>
      </c>
      <c r="O1767" t="b">
        <v>1</v>
      </c>
      <c r="P1767">
        <v>103</v>
      </c>
      <c r="Q1767" t="b">
        <v>0</v>
      </c>
      <c r="R1767" t="s">
        <v>8285</v>
      </c>
      <c r="S1767" s="7">
        <f>E1767/D1767</f>
        <v>0.59467839999999994</v>
      </c>
      <c r="T1767" s="8">
        <f>E1767/P1767</f>
        <v>72.16970873786407</v>
      </c>
      <c r="U1767" t="str">
        <f t="shared" si="166"/>
        <v>photography</v>
      </c>
      <c r="V1767" t="str">
        <f t="shared" si="167"/>
        <v>photobooks</v>
      </c>
    </row>
    <row r="1768" spans="1:22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5">
        <f t="shared" si="162"/>
        <v>41855.859814814816</v>
      </c>
      <c r="L1768" s="15">
        <f t="shared" si="163"/>
        <v>41876.859814814816</v>
      </c>
      <c r="M1768" s="13" t="str">
        <f t="shared" si="164"/>
        <v>Aug</v>
      </c>
      <c r="N1768" s="11">
        <f t="shared" si="165"/>
        <v>2014</v>
      </c>
      <c r="O1768" t="b">
        <v>1</v>
      </c>
      <c r="P1768">
        <v>0</v>
      </c>
      <c r="Q1768" t="b">
        <v>0</v>
      </c>
      <c r="R1768" t="s">
        <v>8285</v>
      </c>
      <c r="S1768" s="7">
        <f>E1768/D1768</f>
        <v>0</v>
      </c>
      <c r="T1768" s="8" t="e">
        <f>E1768/P1768</f>
        <v>#DIV/0!</v>
      </c>
      <c r="U1768" t="str">
        <f t="shared" si="166"/>
        <v>photography</v>
      </c>
      <c r="V1768" t="str">
        <f t="shared" si="167"/>
        <v>photobooks</v>
      </c>
    </row>
    <row r="1769" spans="1:22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5">
        <f t="shared" si="162"/>
        <v>41824.658379629633</v>
      </c>
      <c r="L1769" s="15">
        <f t="shared" si="163"/>
        <v>41854.658379629633</v>
      </c>
      <c r="M1769" s="13" t="str">
        <f t="shared" si="164"/>
        <v>Jul</v>
      </c>
      <c r="N1769" s="11">
        <f t="shared" si="165"/>
        <v>2014</v>
      </c>
      <c r="O1769" t="b">
        <v>1</v>
      </c>
      <c r="P1769">
        <v>39</v>
      </c>
      <c r="Q1769" t="b">
        <v>0</v>
      </c>
      <c r="R1769" t="s">
        <v>8285</v>
      </c>
      <c r="S1769" s="7">
        <f>E1769/D1769</f>
        <v>0.4572</v>
      </c>
      <c r="T1769" s="8">
        <f>E1769/P1769</f>
        <v>58.615384615384613</v>
      </c>
      <c r="U1769" t="str">
        <f t="shared" si="166"/>
        <v>photography</v>
      </c>
      <c r="V1769" t="str">
        <f t="shared" si="167"/>
        <v>photobooks</v>
      </c>
    </row>
    <row r="1770" spans="1:22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5">
        <f t="shared" si="162"/>
        <v>41849.560694444444</v>
      </c>
      <c r="L1770" s="15">
        <f t="shared" si="163"/>
        <v>41909.560694444444</v>
      </c>
      <c r="M1770" s="13" t="str">
        <f t="shared" si="164"/>
        <v>Jul</v>
      </c>
      <c r="N1770" s="11">
        <f t="shared" si="165"/>
        <v>2014</v>
      </c>
      <c r="O1770" t="b">
        <v>1</v>
      </c>
      <c r="P1770">
        <v>15</v>
      </c>
      <c r="Q1770" t="b">
        <v>0</v>
      </c>
      <c r="R1770" t="s">
        <v>8285</v>
      </c>
      <c r="S1770" s="7">
        <f>E1770/D1770</f>
        <v>3.7400000000000003E-2</v>
      </c>
      <c r="T1770" s="8">
        <f>E1770/P1770</f>
        <v>12.466666666666667</v>
      </c>
      <c r="U1770" t="str">
        <f t="shared" si="166"/>
        <v>photography</v>
      </c>
      <c r="V1770" t="str">
        <f t="shared" si="167"/>
        <v>photobooks</v>
      </c>
    </row>
    <row r="1771" spans="1:22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5">
        <f t="shared" si="162"/>
        <v>41987.818969907406</v>
      </c>
      <c r="L1771" s="15">
        <f t="shared" si="163"/>
        <v>42017.818969907406</v>
      </c>
      <c r="M1771" s="13" t="str">
        <f t="shared" si="164"/>
        <v>Dec</v>
      </c>
      <c r="N1771" s="11">
        <f t="shared" si="165"/>
        <v>2014</v>
      </c>
      <c r="O1771" t="b">
        <v>1</v>
      </c>
      <c r="P1771">
        <v>22</v>
      </c>
      <c r="Q1771" t="b">
        <v>0</v>
      </c>
      <c r="R1771" t="s">
        <v>8285</v>
      </c>
      <c r="S1771" s="7">
        <f>E1771/D1771</f>
        <v>2.7025E-2</v>
      </c>
      <c r="T1771" s="8">
        <f>E1771/P1771</f>
        <v>49.136363636363633</v>
      </c>
      <c r="U1771" t="str">
        <f t="shared" si="166"/>
        <v>photography</v>
      </c>
      <c r="V1771" t="str">
        <f t="shared" si="167"/>
        <v>photobooks</v>
      </c>
    </row>
    <row r="1772" spans="1:22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5">
        <f t="shared" si="162"/>
        <v>41891.780023148152</v>
      </c>
      <c r="L1772" s="15">
        <f t="shared" si="163"/>
        <v>41926.780023148152</v>
      </c>
      <c r="M1772" s="13" t="str">
        <f t="shared" si="164"/>
        <v>Sep</v>
      </c>
      <c r="N1772" s="11">
        <f t="shared" si="165"/>
        <v>2014</v>
      </c>
      <c r="O1772" t="b">
        <v>1</v>
      </c>
      <c r="P1772">
        <v>92</v>
      </c>
      <c r="Q1772" t="b">
        <v>0</v>
      </c>
      <c r="R1772" t="s">
        <v>8285</v>
      </c>
      <c r="S1772" s="7">
        <f>E1772/D1772</f>
        <v>0.56514285714285717</v>
      </c>
      <c r="T1772" s="8">
        <f>E1772/P1772</f>
        <v>150.5</v>
      </c>
      <c r="U1772" t="str">
        <f t="shared" si="166"/>
        <v>photography</v>
      </c>
      <c r="V1772" t="str">
        <f t="shared" si="167"/>
        <v>photobooks</v>
      </c>
    </row>
    <row r="1773" spans="1:22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5">
        <f t="shared" si="162"/>
        <v>41905.979629629634</v>
      </c>
      <c r="L1773" s="15">
        <f t="shared" si="163"/>
        <v>41935.979629629634</v>
      </c>
      <c r="M1773" s="13" t="str">
        <f t="shared" si="164"/>
        <v>Sep</v>
      </c>
      <c r="N1773" s="11">
        <f t="shared" si="165"/>
        <v>2014</v>
      </c>
      <c r="O1773" t="b">
        <v>1</v>
      </c>
      <c r="P1773">
        <v>25</v>
      </c>
      <c r="Q1773" t="b">
        <v>0</v>
      </c>
      <c r="R1773" t="s">
        <v>8285</v>
      </c>
      <c r="S1773" s="7">
        <f>E1773/D1773</f>
        <v>0.21309523809523809</v>
      </c>
      <c r="T1773" s="8">
        <f>E1773/P1773</f>
        <v>35.799999999999997</v>
      </c>
      <c r="U1773" t="str">
        <f t="shared" si="166"/>
        <v>photography</v>
      </c>
      <c r="V1773" t="str">
        <f t="shared" si="167"/>
        <v>photobooks</v>
      </c>
    </row>
    <row r="1774" spans="1:22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5">
        <f t="shared" si="162"/>
        <v>41766.718009259261</v>
      </c>
      <c r="L1774" s="15">
        <f t="shared" si="163"/>
        <v>41826.718009259261</v>
      </c>
      <c r="M1774" s="13" t="str">
        <f t="shared" si="164"/>
        <v>May</v>
      </c>
      <c r="N1774" s="11">
        <f t="shared" si="165"/>
        <v>2014</v>
      </c>
      <c r="O1774" t="b">
        <v>1</v>
      </c>
      <c r="P1774">
        <v>19</v>
      </c>
      <c r="Q1774" t="b">
        <v>0</v>
      </c>
      <c r="R1774" t="s">
        <v>8285</v>
      </c>
      <c r="S1774" s="7">
        <f>E1774/D1774</f>
        <v>0.156</v>
      </c>
      <c r="T1774" s="8">
        <f>E1774/P1774</f>
        <v>45.157894736842103</v>
      </c>
      <c r="U1774" t="str">
        <f t="shared" si="166"/>
        <v>photography</v>
      </c>
      <c r="V1774" t="str">
        <f t="shared" si="167"/>
        <v>photobooks</v>
      </c>
    </row>
    <row r="1775" spans="1:22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5">
        <f t="shared" si="162"/>
        <v>41978.760393518518</v>
      </c>
      <c r="L1775" s="15">
        <f t="shared" si="163"/>
        <v>42023.760393518518</v>
      </c>
      <c r="M1775" s="13" t="str">
        <f t="shared" si="164"/>
        <v>Dec</v>
      </c>
      <c r="N1775" s="11">
        <f t="shared" si="165"/>
        <v>2014</v>
      </c>
      <c r="O1775" t="b">
        <v>1</v>
      </c>
      <c r="P1775">
        <v>19</v>
      </c>
      <c r="Q1775" t="b">
        <v>0</v>
      </c>
      <c r="R1775" t="s">
        <v>8285</v>
      </c>
      <c r="S1775" s="7">
        <f>E1775/D1775</f>
        <v>6.2566666666666673E-2</v>
      </c>
      <c r="T1775" s="8">
        <f>E1775/P1775</f>
        <v>98.78947368421052</v>
      </c>
      <c r="U1775" t="str">
        <f t="shared" si="166"/>
        <v>photography</v>
      </c>
      <c r="V1775" t="str">
        <f t="shared" si="167"/>
        <v>photobooks</v>
      </c>
    </row>
    <row r="1776" spans="1:22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5">
        <f t="shared" si="162"/>
        <v>41930.218657407408</v>
      </c>
      <c r="L1776" s="15">
        <f t="shared" si="163"/>
        <v>41972.624305555553</v>
      </c>
      <c r="M1776" s="13" t="str">
        <f t="shared" si="164"/>
        <v>Oct</v>
      </c>
      <c r="N1776" s="11">
        <f t="shared" si="165"/>
        <v>2014</v>
      </c>
      <c r="O1776" t="b">
        <v>1</v>
      </c>
      <c r="P1776">
        <v>13</v>
      </c>
      <c r="Q1776" t="b">
        <v>0</v>
      </c>
      <c r="R1776" t="s">
        <v>8285</v>
      </c>
      <c r="S1776" s="7">
        <f>E1776/D1776</f>
        <v>0.4592</v>
      </c>
      <c r="T1776" s="8">
        <f>E1776/P1776</f>
        <v>88.307692307692307</v>
      </c>
      <c r="U1776" t="str">
        <f t="shared" si="166"/>
        <v>photography</v>
      </c>
      <c r="V1776" t="str">
        <f t="shared" si="167"/>
        <v>photobooks</v>
      </c>
    </row>
    <row r="1777" spans="1:22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5">
        <f t="shared" si="162"/>
        <v>41891.976388888892</v>
      </c>
      <c r="L1777" s="15">
        <f t="shared" si="163"/>
        <v>41936.976388888892</v>
      </c>
      <c r="M1777" s="13" t="str">
        <f t="shared" si="164"/>
        <v>Sep</v>
      </c>
      <c r="N1777" s="11">
        <f t="shared" si="165"/>
        <v>2014</v>
      </c>
      <c r="O1777" t="b">
        <v>1</v>
      </c>
      <c r="P1777">
        <v>124</v>
      </c>
      <c r="Q1777" t="b">
        <v>0</v>
      </c>
      <c r="R1777" t="s">
        <v>8285</v>
      </c>
      <c r="S1777" s="7">
        <f>E1777/D1777</f>
        <v>0.65101538461538466</v>
      </c>
      <c r="T1777" s="8">
        <f>E1777/P1777</f>
        <v>170.62903225806451</v>
      </c>
      <c r="U1777" t="str">
        <f t="shared" si="166"/>
        <v>photography</v>
      </c>
      <c r="V1777" t="str">
        <f t="shared" si="167"/>
        <v>photobooks</v>
      </c>
    </row>
    <row r="1778" spans="1:22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5">
        <f t="shared" si="162"/>
        <v>41905.95684027778</v>
      </c>
      <c r="L1778" s="15">
        <f t="shared" si="163"/>
        <v>41941.95684027778</v>
      </c>
      <c r="M1778" s="13" t="str">
        <f t="shared" si="164"/>
        <v>Sep</v>
      </c>
      <c r="N1778" s="11">
        <f t="shared" si="165"/>
        <v>2014</v>
      </c>
      <c r="O1778" t="b">
        <v>1</v>
      </c>
      <c r="P1778">
        <v>4</v>
      </c>
      <c r="Q1778" t="b">
        <v>0</v>
      </c>
      <c r="R1778" t="s">
        <v>8285</v>
      </c>
      <c r="S1778" s="7">
        <f>E1778/D1778</f>
        <v>6.7000000000000004E-2</v>
      </c>
      <c r="T1778" s="8">
        <f>E1778/P1778</f>
        <v>83.75</v>
      </c>
      <c r="U1778" t="str">
        <f t="shared" si="166"/>
        <v>photography</v>
      </c>
      <c r="V1778" t="str">
        <f t="shared" si="167"/>
        <v>photobooks</v>
      </c>
    </row>
    <row r="1779" spans="1:22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5">
        <f t="shared" si="162"/>
        <v>42025.357094907406</v>
      </c>
      <c r="L1779" s="15">
        <f t="shared" si="163"/>
        <v>42055.357094907406</v>
      </c>
      <c r="M1779" s="13" t="str">
        <f t="shared" si="164"/>
        <v>Jan</v>
      </c>
      <c r="N1779" s="11">
        <f t="shared" si="165"/>
        <v>2015</v>
      </c>
      <c r="O1779" t="b">
        <v>1</v>
      </c>
      <c r="P1779">
        <v>10</v>
      </c>
      <c r="Q1779" t="b">
        <v>0</v>
      </c>
      <c r="R1779" t="s">
        <v>8285</v>
      </c>
      <c r="S1779" s="7">
        <f>E1779/D1779</f>
        <v>0.135625</v>
      </c>
      <c r="T1779" s="8">
        <f>E1779/P1779</f>
        <v>65.099999999999994</v>
      </c>
      <c r="U1779" t="str">
        <f t="shared" si="166"/>
        <v>photography</v>
      </c>
      <c r="V1779" t="str">
        <f t="shared" si="167"/>
        <v>photobooks</v>
      </c>
    </row>
    <row r="1780" spans="1:22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5">
        <f t="shared" si="162"/>
        <v>42045.86336805555</v>
      </c>
      <c r="L1780" s="15">
        <f t="shared" si="163"/>
        <v>42090.821701388893</v>
      </c>
      <c r="M1780" s="13" t="str">
        <f t="shared" si="164"/>
        <v>Feb</v>
      </c>
      <c r="N1780" s="11">
        <f t="shared" si="165"/>
        <v>2015</v>
      </c>
      <c r="O1780" t="b">
        <v>1</v>
      </c>
      <c r="P1780">
        <v>15</v>
      </c>
      <c r="Q1780" t="b">
        <v>0</v>
      </c>
      <c r="R1780" t="s">
        <v>8285</v>
      </c>
      <c r="S1780" s="7">
        <f>E1780/D1780</f>
        <v>1.9900000000000001E-2</v>
      </c>
      <c r="T1780" s="8">
        <f>E1780/P1780</f>
        <v>66.333333333333329</v>
      </c>
      <c r="U1780" t="str">
        <f t="shared" si="166"/>
        <v>photography</v>
      </c>
      <c r="V1780" t="str">
        <f t="shared" si="167"/>
        <v>photobooks</v>
      </c>
    </row>
    <row r="1781" spans="1:22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5">
        <f t="shared" si="162"/>
        <v>42585.691898148143</v>
      </c>
      <c r="L1781" s="15">
        <f t="shared" si="163"/>
        <v>42615.691898148143</v>
      </c>
      <c r="M1781" s="13" t="str">
        <f t="shared" si="164"/>
        <v>Aug</v>
      </c>
      <c r="N1781" s="11">
        <f t="shared" si="165"/>
        <v>2016</v>
      </c>
      <c r="O1781" t="b">
        <v>1</v>
      </c>
      <c r="P1781">
        <v>38</v>
      </c>
      <c r="Q1781" t="b">
        <v>0</v>
      </c>
      <c r="R1781" t="s">
        <v>8285</v>
      </c>
      <c r="S1781" s="7">
        <f>E1781/D1781</f>
        <v>0.36236363636363639</v>
      </c>
      <c r="T1781" s="8">
        <f>E1781/P1781</f>
        <v>104.89473684210526</v>
      </c>
      <c r="U1781" t="str">
        <f t="shared" si="166"/>
        <v>photography</v>
      </c>
      <c r="V1781" t="str">
        <f t="shared" si="167"/>
        <v>photobooks</v>
      </c>
    </row>
    <row r="1782" spans="1:22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5">
        <f t="shared" si="162"/>
        <v>42493.600810185191</v>
      </c>
      <c r="L1782" s="15">
        <f t="shared" si="163"/>
        <v>42553.600810185191</v>
      </c>
      <c r="M1782" s="13" t="str">
        <f t="shared" si="164"/>
        <v>May</v>
      </c>
      <c r="N1782" s="11">
        <f t="shared" si="165"/>
        <v>2016</v>
      </c>
      <c r="O1782" t="b">
        <v>1</v>
      </c>
      <c r="P1782">
        <v>152</v>
      </c>
      <c r="Q1782" t="b">
        <v>0</v>
      </c>
      <c r="R1782" t="s">
        <v>8285</v>
      </c>
      <c r="S1782" s="7">
        <f>E1782/D1782</f>
        <v>0.39743333333333336</v>
      </c>
      <c r="T1782" s="8">
        <f>E1782/P1782</f>
        <v>78.440789473684205</v>
      </c>
      <c r="U1782" t="str">
        <f t="shared" si="166"/>
        <v>photography</v>
      </c>
      <c r="V1782" t="str">
        <f t="shared" si="167"/>
        <v>photobooks</v>
      </c>
    </row>
    <row r="1783" spans="1:22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5">
        <f t="shared" si="162"/>
        <v>42597.617418981477</v>
      </c>
      <c r="L1783" s="15">
        <f t="shared" si="163"/>
        <v>42628.617418981477</v>
      </c>
      <c r="M1783" s="13" t="str">
        <f t="shared" si="164"/>
        <v>Aug</v>
      </c>
      <c r="N1783" s="11">
        <f t="shared" si="165"/>
        <v>2016</v>
      </c>
      <c r="O1783" t="b">
        <v>1</v>
      </c>
      <c r="P1783">
        <v>24</v>
      </c>
      <c r="Q1783" t="b">
        <v>0</v>
      </c>
      <c r="R1783" t="s">
        <v>8285</v>
      </c>
      <c r="S1783" s="7">
        <f>E1783/D1783</f>
        <v>0.25763636363636366</v>
      </c>
      <c r="T1783" s="8">
        <f>E1783/P1783</f>
        <v>59.041666666666664</v>
      </c>
      <c r="U1783" t="str">
        <f t="shared" si="166"/>
        <v>photography</v>
      </c>
      <c r="V1783" t="str">
        <f t="shared" si="167"/>
        <v>photobooks</v>
      </c>
    </row>
    <row r="1784" spans="1:22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5">
        <f t="shared" si="162"/>
        <v>42388.575104166666</v>
      </c>
      <c r="L1784" s="15">
        <f t="shared" si="163"/>
        <v>42421.575104166666</v>
      </c>
      <c r="M1784" s="13" t="str">
        <f t="shared" si="164"/>
        <v>Jan</v>
      </c>
      <c r="N1784" s="11">
        <f t="shared" si="165"/>
        <v>2016</v>
      </c>
      <c r="O1784" t="b">
        <v>1</v>
      </c>
      <c r="P1784">
        <v>76</v>
      </c>
      <c r="Q1784" t="b">
        <v>0</v>
      </c>
      <c r="R1784" t="s">
        <v>8285</v>
      </c>
      <c r="S1784" s="7">
        <f>E1784/D1784</f>
        <v>0.15491428571428573</v>
      </c>
      <c r="T1784" s="8">
        <f>E1784/P1784</f>
        <v>71.34210526315789</v>
      </c>
      <c r="U1784" t="str">
        <f t="shared" si="166"/>
        <v>photography</v>
      </c>
      <c r="V1784" t="str">
        <f t="shared" si="167"/>
        <v>photobooks</v>
      </c>
    </row>
    <row r="1785" spans="1:22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5">
        <f t="shared" si="162"/>
        <v>42115.949976851851</v>
      </c>
      <c r="L1785" s="15">
        <f t="shared" si="163"/>
        <v>42145.949976851851</v>
      </c>
      <c r="M1785" s="13" t="str">
        <f t="shared" si="164"/>
        <v>Apr</v>
      </c>
      <c r="N1785" s="11">
        <f t="shared" si="165"/>
        <v>2015</v>
      </c>
      <c r="O1785" t="b">
        <v>1</v>
      </c>
      <c r="P1785">
        <v>185</v>
      </c>
      <c r="Q1785" t="b">
        <v>0</v>
      </c>
      <c r="R1785" t="s">
        <v>8285</v>
      </c>
      <c r="S1785" s="7">
        <f>E1785/D1785</f>
        <v>0.236925</v>
      </c>
      <c r="T1785" s="8">
        <f>E1785/P1785</f>
        <v>51.227027027027027</v>
      </c>
      <c r="U1785" t="str">
        <f t="shared" si="166"/>
        <v>photography</v>
      </c>
      <c r="V1785" t="str">
        <f t="shared" si="167"/>
        <v>photobooks</v>
      </c>
    </row>
    <row r="1786" spans="1:22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5">
        <f t="shared" si="162"/>
        <v>42003.655555555553</v>
      </c>
      <c r="L1786" s="15">
        <f t="shared" si="163"/>
        <v>42035.142361111109</v>
      </c>
      <c r="M1786" s="13" t="str">
        <f t="shared" si="164"/>
        <v>Dec</v>
      </c>
      <c r="N1786" s="11">
        <f t="shared" si="165"/>
        <v>2014</v>
      </c>
      <c r="O1786" t="b">
        <v>1</v>
      </c>
      <c r="P1786">
        <v>33</v>
      </c>
      <c r="Q1786" t="b">
        <v>0</v>
      </c>
      <c r="R1786" t="s">
        <v>8285</v>
      </c>
      <c r="S1786" s="7">
        <f>E1786/D1786</f>
        <v>0.39760000000000001</v>
      </c>
      <c r="T1786" s="8">
        <f>E1786/P1786</f>
        <v>60.242424242424242</v>
      </c>
      <c r="U1786" t="str">
        <f t="shared" si="166"/>
        <v>photography</v>
      </c>
      <c r="V1786" t="str">
        <f t="shared" si="167"/>
        <v>photobooks</v>
      </c>
    </row>
    <row r="1787" spans="1:22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5">
        <f t="shared" si="162"/>
        <v>41897.134895833333</v>
      </c>
      <c r="L1787" s="15">
        <f t="shared" si="163"/>
        <v>41928</v>
      </c>
      <c r="M1787" s="13" t="str">
        <f t="shared" si="164"/>
        <v>Sep</v>
      </c>
      <c r="N1787" s="11">
        <f t="shared" si="165"/>
        <v>2014</v>
      </c>
      <c r="O1787" t="b">
        <v>1</v>
      </c>
      <c r="P1787">
        <v>108</v>
      </c>
      <c r="Q1787" t="b">
        <v>0</v>
      </c>
      <c r="R1787" t="s">
        <v>8285</v>
      </c>
      <c r="S1787" s="7">
        <f>E1787/D1787</f>
        <v>0.20220833333333332</v>
      </c>
      <c r="T1787" s="8">
        <f>E1787/P1787</f>
        <v>44.935185185185183</v>
      </c>
      <c r="U1787" t="str">
        <f t="shared" si="166"/>
        <v>photography</v>
      </c>
      <c r="V1787" t="str">
        <f t="shared" si="167"/>
        <v>photobooks</v>
      </c>
    </row>
    <row r="1788" spans="1:22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5">
        <f t="shared" si="162"/>
        <v>41958.550659722227</v>
      </c>
      <c r="L1788" s="15">
        <f t="shared" si="163"/>
        <v>41988.550659722227</v>
      </c>
      <c r="M1788" s="13" t="str">
        <f t="shared" si="164"/>
        <v>Nov</v>
      </c>
      <c r="N1788" s="11">
        <f t="shared" si="165"/>
        <v>2014</v>
      </c>
      <c r="O1788" t="b">
        <v>1</v>
      </c>
      <c r="P1788">
        <v>29</v>
      </c>
      <c r="Q1788" t="b">
        <v>0</v>
      </c>
      <c r="R1788" t="s">
        <v>8285</v>
      </c>
      <c r="S1788" s="7">
        <f>E1788/D1788</f>
        <v>0.47631578947368419</v>
      </c>
      <c r="T1788" s="8">
        <f>E1788/P1788</f>
        <v>31.206896551724139</v>
      </c>
      <c r="U1788" t="str">
        <f t="shared" si="166"/>
        <v>photography</v>
      </c>
      <c r="V1788" t="str">
        <f t="shared" si="167"/>
        <v>photobooks</v>
      </c>
    </row>
    <row r="1789" spans="1:22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5">
        <f t="shared" si="162"/>
        <v>42068.65552083333</v>
      </c>
      <c r="L1789" s="15">
        <f t="shared" si="163"/>
        <v>42098.613854166666</v>
      </c>
      <c r="M1789" s="13" t="str">
        <f t="shared" si="164"/>
        <v>Mar</v>
      </c>
      <c r="N1789" s="11">
        <f t="shared" si="165"/>
        <v>2015</v>
      </c>
      <c r="O1789" t="b">
        <v>1</v>
      </c>
      <c r="P1789">
        <v>24</v>
      </c>
      <c r="Q1789" t="b">
        <v>0</v>
      </c>
      <c r="R1789" t="s">
        <v>8285</v>
      </c>
      <c r="S1789" s="7">
        <f>E1789/D1789</f>
        <v>0.15329999999999999</v>
      </c>
      <c r="T1789" s="8">
        <f>E1789/P1789</f>
        <v>63.875</v>
      </c>
      <c r="U1789" t="str">
        <f t="shared" si="166"/>
        <v>photography</v>
      </c>
      <c r="V1789" t="str">
        <f t="shared" si="167"/>
        <v>photobooks</v>
      </c>
    </row>
    <row r="1790" spans="1:22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5">
        <f t="shared" si="162"/>
        <v>41913.94840277778</v>
      </c>
      <c r="L1790" s="15">
        <f t="shared" si="163"/>
        <v>41943.94840277778</v>
      </c>
      <c r="M1790" s="13" t="str">
        <f t="shared" si="164"/>
        <v>Oct</v>
      </c>
      <c r="N1790" s="11">
        <f t="shared" si="165"/>
        <v>2014</v>
      </c>
      <c r="O1790" t="b">
        <v>1</v>
      </c>
      <c r="P1790">
        <v>4</v>
      </c>
      <c r="Q1790" t="b">
        <v>0</v>
      </c>
      <c r="R1790" t="s">
        <v>8285</v>
      </c>
      <c r="S1790" s="7">
        <f>E1790/D1790</f>
        <v>1.3818181818181818E-2</v>
      </c>
      <c r="T1790" s="8">
        <f>E1790/P1790</f>
        <v>19</v>
      </c>
      <c r="U1790" t="str">
        <f t="shared" si="166"/>
        <v>photography</v>
      </c>
      <c r="V1790" t="str">
        <f t="shared" si="167"/>
        <v>photobooks</v>
      </c>
    </row>
    <row r="1791" spans="1:22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5">
        <f t="shared" si="162"/>
        <v>41956.250034722223</v>
      </c>
      <c r="L1791" s="15">
        <f t="shared" si="163"/>
        <v>42016.250034722223</v>
      </c>
      <c r="M1791" s="13" t="str">
        <f t="shared" si="164"/>
        <v>Nov</v>
      </c>
      <c r="N1791" s="11">
        <f t="shared" si="165"/>
        <v>2014</v>
      </c>
      <c r="O1791" t="b">
        <v>1</v>
      </c>
      <c r="P1791">
        <v>4</v>
      </c>
      <c r="Q1791" t="b">
        <v>0</v>
      </c>
      <c r="R1791" t="s">
        <v>8285</v>
      </c>
      <c r="S1791" s="7">
        <f>E1791/D1791</f>
        <v>5.0000000000000001E-3</v>
      </c>
      <c r="T1791" s="8">
        <f>E1791/P1791</f>
        <v>10</v>
      </c>
      <c r="U1791" t="str">
        <f t="shared" si="166"/>
        <v>photography</v>
      </c>
      <c r="V1791" t="str">
        <f t="shared" si="167"/>
        <v>photobooks</v>
      </c>
    </row>
    <row r="1792" spans="1:22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5">
        <f t="shared" si="162"/>
        <v>42010.674513888895</v>
      </c>
      <c r="L1792" s="15">
        <f t="shared" si="163"/>
        <v>42040.674513888895</v>
      </c>
      <c r="M1792" s="13" t="str">
        <f t="shared" si="164"/>
        <v>Jan</v>
      </c>
      <c r="N1792" s="11">
        <f t="shared" si="165"/>
        <v>2015</v>
      </c>
      <c r="O1792" t="b">
        <v>1</v>
      </c>
      <c r="P1792">
        <v>15</v>
      </c>
      <c r="Q1792" t="b">
        <v>0</v>
      </c>
      <c r="R1792" t="s">
        <v>8285</v>
      </c>
      <c r="S1792" s="7">
        <f>E1792/D1792</f>
        <v>4.9575757575757579E-2</v>
      </c>
      <c r="T1792" s="8">
        <f>E1792/P1792</f>
        <v>109.06666666666666</v>
      </c>
      <c r="U1792" t="str">
        <f t="shared" si="166"/>
        <v>photography</v>
      </c>
      <c r="V1792" t="str">
        <f t="shared" si="167"/>
        <v>photobooks</v>
      </c>
    </row>
    <row r="1793" spans="1:22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5">
        <f t="shared" si="162"/>
        <v>41973.740335648152</v>
      </c>
      <c r="L1793" s="15">
        <f t="shared" si="163"/>
        <v>42033.740335648152</v>
      </c>
      <c r="M1793" s="13" t="str">
        <f t="shared" si="164"/>
        <v>Nov</v>
      </c>
      <c r="N1793" s="11">
        <f t="shared" si="165"/>
        <v>2014</v>
      </c>
      <c r="O1793" t="b">
        <v>1</v>
      </c>
      <c r="P1793">
        <v>4</v>
      </c>
      <c r="Q1793" t="b">
        <v>0</v>
      </c>
      <c r="R1793" t="s">
        <v>8285</v>
      </c>
      <c r="S1793" s="7">
        <f>E1793/D1793</f>
        <v>3.5666666666666666E-2</v>
      </c>
      <c r="T1793" s="8">
        <f>E1793/P1793</f>
        <v>26.75</v>
      </c>
      <c r="U1793" t="str">
        <f t="shared" si="166"/>
        <v>photography</v>
      </c>
      <c r="V1793" t="str">
        <f t="shared" si="167"/>
        <v>photobooks</v>
      </c>
    </row>
    <row r="1794" spans="1:22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5">
        <f t="shared" si="162"/>
        <v>42189.031041666662</v>
      </c>
      <c r="L1794" s="15">
        <f t="shared" si="163"/>
        <v>42226.290972222225</v>
      </c>
      <c r="M1794" s="13" t="str">
        <f t="shared" si="164"/>
        <v>Jul</v>
      </c>
      <c r="N1794" s="11">
        <f t="shared" si="165"/>
        <v>2015</v>
      </c>
      <c r="O1794" t="b">
        <v>1</v>
      </c>
      <c r="P1794">
        <v>139</v>
      </c>
      <c r="Q1794" t="b">
        <v>0</v>
      </c>
      <c r="R1794" t="s">
        <v>8285</v>
      </c>
      <c r="S1794" s="7">
        <f>E1794/D1794</f>
        <v>0.61124000000000001</v>
      </c>
      <c r="T1794" s="8">
        <f>E1794/P1794</f>
        <v>109.93525179856115</v>
      </c>
      <c r="U1794" t="str">
        <f t="shared" si="166"/>
        <v>photography</v>
      </c>
      <c r="V1794" t="str">
        <f t="shared" si="167"/>
        <v>photobooks</v>
      </c>
    </row>
    <row r="1795" spans="1:22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5">
        <f t="shared" ref="K1795:K1858" si="168">(((J1795/60)/60)/24+DATE(1970,1,1))</f>
        <v>41940.89166666667</v>
      </c>
      <c r="L1795" s="15">
        <f t="shared" ref="L1795:L1858" si="169">(((I1795/60)/60)/24+DATE(1970,1,1))</f>
        <v>41970.933333333334</v>
      </c>
      <c r="M1795" s="13" t="str">
        <f t="shared" ref="M1795:M1858" si="170">TEXT(K1795,"mmm")</f>
        <v>Oct</v>
      </c>
      <c r="N1795" s="11">
        <f t="shared" ref="N1795:N1858" si="171">YEAR(K1795)</f>
        <v>2014</v>
      </c>
      <c r="O1795" t="b">
        <v>1</v>
      </c>
      <c r="P1795">
        <v>2</v>
      </c>
      <c r="Q1795" t="b">
        <v>0</v>
      </c>
      <c r="R1795" t="s">
        <v>8285</v>
      </c>
      <c r="S1795" s="7">
        <f>E1795/D1795</f>
        <v>1.3333333333333334E-2</v>
      </c>
      <c r="T1795" s="8">
        <f>E1795/P1795</f>
        <v>20</v>
      </c>
      <c r="U1795" t="str">
        <f t="shared" ref="U1795:U1858" si="172">LEFT(R1795,(FIND("/",R1795,1)-1))</f>
        <v>photography</v>
      </c>
      <c r="V1795" t="str">
        <f t="shared" ref="V1795:V1858" si="173">MID(R1795,FIND("/",R1795)+1,256)</f>
        <v>photobooks</v>
      </c>
    </row>
    <row r="1796" spans="1:22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5">
        <f t="shared" si="168"/>
        <v>42011.551180555558</v>
      </c>
      <c r="L1796" s="15">
        <f t="shared" si="169"/>
        <v>42046.551180555558</v>
      </c>
      <c r="M1796" s="13" t="str">
        <f t="shared" si="170"/>
        <v>Jan</v>
      </c>
      <c r="N1796" s="11">
        <f t="shared" si="171"/>
        <v>2015</v>
      </c>
      <c r="O1796" t="b">
        <v>1</v>
      </c>
      <c r="P1796">
        <v>18</v>
      </c>
      <c r="Q1796" t="b">
        <v>0</v>
      </c>
      <c r="R1796" t="s">
        <v>8285</v>
      </c>
      <c r="S1796" s="7">
        <f>E1796/D1796</f>
        <v>0.11077777777777778</v>
      </c>
      <c r="T1796" s="8">
        <f>E1796/P1796</f>
        <v>55.388888888888886</v>
      </c>
      <c r="U1796" t="str">
        <f t="shared" si="172"/>
        <v>photography</v>
      </c>
      <c r="V1796" t="str">
        <f t="shared" si="173"/>
        <v>photobooks</v>
      </c>
    </row>
    <row r="1797" spans="1:22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5">
        <f t="shared" si="168"/>
        <v>42628.288668981477</v>
      </c>
      <c r="L1797" s="15">
        <f t="shared" si="169"/>
        <v>42657.666666666672</v>
      </c>
      <c r="M1797" s="13" t="str">
        <f t="shared" si="170"/>
        <v>Sep</v>
      </c>
      <c r="N1797" s="11">
        <f t="shared" si="171"/>
        <v>2016</v>
      </c>
      <c r="O1797" t="b">
        <v>1</v>
      </c>
      <c r="P1797">
        <v>81</v>
      </c>
      <c r="Q1797" t="b">
        <v>0</v>
      </c>
      <c r="R1797" t="s">
        <v>8285</v>
      </c>
      <c r="S1797" s="7">
        <f>E1797/D1797</f>
        <v>0.38735714285714284</v>
      </c>
      <c r="T1797" s="8">
        <f>E1797/P1797</f>
        <v>133.90123456790124</v>
      </c>
      <c r="U1797" t="str">
        <f t="shared" si="172"/>
        <v>photography</v>
      </c>
      <c r="V1797" t="str">
        <f t="shared" si="173"/>
        <v>photobooks</v>
      </c>
    </row>
    <row r="1798" spans="1:22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5">
        <f t="shared" si="168"/>
        <v>42515.439421296294</v>
      </c>
      <c r="L1798" s="15">
        <f t="shared" si="169"/>
        <v>42575.439421296294</v>
      </c>
      <c r="M1798" s="13" t="str">
        <f t="shared" si="170"/>
        <v>May</v>
      </c>
      <c r="N1798" s="11">
        <f t="shared" si="171"/>
        <v>2016</v>
      </c>
      <c r="O1798" t="b">
        <v>1</v>
      </c>
      <c r="P1798">
        <v>86</v>
      </c>
      <c r="Q1798" t="b">
        <v>0</v>
      </c>
      <c r="R1798" t="s">
        <v>8285</v>
      </c>
      <c r="S1798" s="7">
        <f>E1798/D1798</f>
        <v>0.22052631578947368</v>
      </c>
      <c r="T1798" s="8">
        <f>E1798/P1798</f>
        <v>48.720930232558139</v>
      </c>
      <c r="U1798" t="str">
        <f t="shared" si="172"/>
        <v>photography</v>
      </c>
      <c r="V1798" t="str">
        <f t="shared" si="173"/>
        <v>photobooks</v>
      </c>
    </row>
    <row r="1799" spans="1:22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5">
        <f t="shared" si="168"/>
        <v>42689.56931712963</v>
      </c>
      <c r="L1799" s="15">
        <f t="shared" si="169"/>
        <v>42719.56931712963</v>
      </c>
      <c r="M1799" s="13" t="str">
        <f t="shared" si="170"/>
        <v>Nov</v>
      </c>
      <c r="N1799" s="11">
        <f t="shared" si="171"/>
        <v>2016</v>
      </c>
      <c r="O1799" t="b">
        <v>1</v>
      </c>
      <c r="P1799">
        <v>140</v>
      </c>
      <c r="Q1799" t="b">
        <v>0</v>
      </c>
      <c r="R1799" t="s">
        <v>8285</v>
      </c>
      <c r="S1799" s="7">
        <f>E1799/D1799</f>
        <v>0.67549999999999999</v>
      </c>
      <c r="T1799" s="8">
        <f>E1799/P1799</f>
        <v>48.25</v>
      </c>
      <c r="U1799" t="str">
        <f t="shared" si="172"/>
        <v>photography</v>
      </c>
      <c r="V1799" t="str">
        <f t="shared" si="173"/>
        <v>photobooks</v>
      </c>
    </row>
    <row r="1800" spans="1:22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5">
        <f t="shared" si="168"/>
        <v>42344.32677083333</v>
      </c>
      <c r="L1800" s="15">
        <f t="shared" si="169"/>
        <v>42404.32677083333</v>
      </c>
      <c r="M1800" s="13" t="str">
        <f t="shared" si="170"/>
        <v>Dec</v>
      </c>
      <c r="N1800" s="11">
        <f t="shared" si="171"/>
        <v>2015</v>
      </c>
      <c r="O1800" t="b">
        <v>1</v>
      </c>
      <c r="P1800">
        <v>37</v>
      </c>
      <c r="Q1800" t="b">
        <v>0</v>
      </c>
      <c r="R1800" t="s">
        <v>8285</v>
      </c>
      <c r="S1800" s="7">
        <f>E1800/D1800</f>
        <v>0.136375</v>
      </c>
      <c r="T1800" s="8">
        <f>E1800/P1800</f>
        <v>58.972972972972975</v>
      </c>
      <c r="U1800" t="str">
        <f t="shared" si="172"/>
        <v>photography</v>
      </c>
      <c r="V1800" t="str">
        <f t="shared" si="173"/>
        <v>photobooks</v>
      </c>
    </row>
    <row r="1801" spans="1:22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5">
        <f t="shared" si="168"/>
        <v>41934.842685185184</v>
      </c>
      <c r="L1801" s="15">
        <f t="shared" si="169"/>
        <v>41954.884351851855</v>
      </c>
      <c r="M1801" s="13" t="str">
        <f t="shared" si="170"/>
        <v>Oct</v>
      </c>
      <c r="N1801" s="11">
        <f t="shared" si="171"/>
        <v>2014</v>
      </c>
      <c r="O1801" t="b">
        <v>1</v>
      </c>
      <c r="P1801">
        <v>6</v>
      </c>
      <c r="Q1801" t="b">
        <v>0</v>
      </c>
      <c r="R1801" t="s">
        <v>8285</v>
      </c>
      <c r="S1801" s="7">
        <f>E1801/D1801</f>
        <v>1.7457500000000001E-2</v>
      </c>
      <c r="T1801" s="8">
        <f>E1801/P1801</f>
        <v>11.638333333333334</v>
      </c>
      <c r="U1801" t="str">
        <f t="shared" si="172"/>
        <v>photography</v>
      </c>
      <c r="V1801" t="str">
        <f t="shared" si="173"/>
        <v>photobooks</v>
      </c>
    </row>
    <row r="1802" spans="1:22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5">
        <f t="shared" si="168"/>
        <v>42623.606134259258</v>
      </c>
      <c r="L1802" s="15">
        <f t="shared" si="169"/>
        <v>42653.606134259258</v>
      </c>
      <c r="M1802" s="13" t="str">
        <f t="shared" si="170"/>
        <v>Sep</v>
      </c>
      <c r="N1802" s="11">
        <f t="shared" si="171"/>
        <v>2016</v>
      </c>
      <c r="O1802" t="b">
        <v>1</v>
      </c>
      <c r="P1802">
        <v>113</v>
      </c>
      <c r="Q1802" t="b">
        <v>0</v>
      </c>
      <c r="R1802" t="s">
        <v>8285</v>
      </c>
      <c r="S1802" s="7">
        <f>E1802/D1802</f>
        <v>0.20449632511889321</v>
      </c>
      <c r="T1802" s="8">
        <f>E1802/P1802</f>
        <v>83.716814159292042</v>
      </c>
      <c r="U1802" t="str">
        <f t="shared" si="172"/>
        <v>photography</v>
      </c>
      <c r="V1802" t="str">
        <f t="shared" si="173"/>
        <v>photobooks</v>
      </c>
    </row>
    <row r="1803" spans="1:22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5">
        <f t="shared" si="168"/>
        <v>42321.660509259258</v>
      </c>
      <c r="L1803" s="15">
        <f t="shared" si="169"/>
        <v>42353.506944444445</v>
      </c>
      <c r="M1803" s="13" t="str">
        <f t="shared" si="170"/>
        <v>Nov</v>
      </c>
      <c r="N1803" s="11">
        <f t="shared" si="171"/>
        <v>2015</v>
      </c>
      <c r="O1803" t="b">
        <v>1</v>
      </c>
      <c r="P1803">
        <v>37</v>
      </c>
      <c r="Q1803" t="b">
        <v>0</v>
      </c>
      <c r="R1803" t="s">
        <v>8285</v>
      </c>
      <c r="S1803" s="7">
        <f>E1803/D1803</f>
        <v>0.13852941176470587</v>
      </c>
      <c r="T1803" s="8">
        <f>E1803/P1803</f>
        <v>63.648648648648646</v>
      </c>
      <c r="U1803" t="str">
        <f t="shared" si="172"/>
        <v>photography</v>
      </c>
      <c r="V1803" t="str">
        <f t="shared" si="173"/>
        <v>photobooks</v>
      </c>
    </row>
    <row r="1804" spans="1:22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5">
        <f t="shared" si="168"/>
        <v>42159.47256944445</v>
      </c>
      <c r="L1804" s="15">
        <f t="shared" si="169"/>
        <v>42182.915972222225</v>
      </c>
      <c r="M1804" s="13" t="str">
        <f t="shared" si="170"/>
        <v>Jun</v>
      </c>
      <c r="N1804" s="11">
        <f t="shared" si="171"/>
        <v>2015</v>
      </c>
      <c r="O1804" t="b">
        <v>1</v>
      </c>
      <c r="P1804">
        <v>18</v>
      </c>
      <c r="Q1804" t="b">
        <v>0</v>
      </c>
      <c r="R1804" t="s">
        <v>8285</v>
      </c>
      <c r="S1804" s="7">
        <f>E1804/D1804</f>
        <v>0.48485714285714288</v>
      </c>
      <c r="T1804" s="8">
        <f>E1804/P1804</f>
        <v>94.277777777777771</v>
      </c>
      <c r="U1804" t="str">
        <f t="shared" si="172"/>
        <v>photography</v>
      </c>
      <c r="V1804" t="str">
        <f t="shared" si="173"/>
        <v>photobooks</v>
      </c>
    </row>
    <row r="1805" spans="1:22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5">
        <f t="shared" si="168"/>
        <v>42018.071550925932</v>
      </c>
      <c r="L1805" s="15">
        <f t="shared" si="169"/>
        <v>42049.071550925932</v>
      </c>
      <c r="M1805" s="13" t="str">
        <f t="shared" si="170"/>
        <v>Jan</v>
      </c>
      <c r="N1805" s="11">
        <f t="shared" si="171"/>
        <v>2015</v>
      </c>
      <c r="O1805" t="b">
        <v>1</v>
      </c>
      <c r="P1805">
        <v>75</v>
      </c>
      <c r="Q1805" t="b">
        <v>0</v>
      </c>
      <c r="R1805" t="s">
        <v>8285</v>
      </c>
      <c r="S1805" s="7">
        <f>E1805/D1805</f>
        <v>0.308</v>
      </c>
      <c r="T1805" s="8">
        <f>E1805/P1805</f>
        <v>71.86666666666666</v>
      </c>
      <c r="U1805" t="str">
        <f t="shared" si="172"/>
        <v>photography</v>
      </c>
      <c r="V1805" t="str">
        <f t="shared" si="173"/>
        <v>photobooks</v>
      </c>
    </row>
    <row r="1806" spans="1:22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5">
        <f t="shared" si="168"/>
        <v>42282.678287037037</v>
      </c>
      <c r="L1806" s="15">
        <f t="shared" si="169"/>
        <v>42322.719953703709</v>
      </c>
      <c r="M1806" s="13" t="str">
        <f t="shared" si="170"/>
        <v>Oct</v>
      </c>
      <c r="N1806" s="11">
        <f t="shared" si="171"/>
        <v>2015</v>
      </c>
      <c r="O1806" t="b">
        <v>1</v>
      </c>
      <c r="P1806">
        <v>52</v>
      </c>
      <c r="Q1806" t="b">
        <v>0</v>
      </c>
      <c r="R1806" t="s">
        <v>8285</v>
      </c>
      <c r="S1806" s="7">
        <f>E1806/D1806</f>
        <v>0.35174193548387095</v>
      </c>
      <c r="T1806" s="8">
        <f>E1806/P1806</f>
        <v>104.84615384615384</v>
      </c>
      <c r="U1806" t="str">
        <f t="shared" si="172"/>
        <v>photography</v>
      </c>
      <c r="V1806" t="str">
        <f t="shared" si="173"/>
        <v>photobooks</v>
      </c>
    </row>
    <row r="1807" spans="1:22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5">
        <f t="shared" si="168"/>
        <v>42247.803912037038</v>
      </c>
      <c r="L1807" s="15">
        <f t="shared" si="169"/>
        <v>42279.75</v>
      </c>
      <c r="M1807" s="13" t="str">
        <f t="shared" si="170"/>
        <v>Aug</v>
      </c>
      <c r="N1807" s="11">
        <f t="shared" si="171"/>
        <v>2015</v>
      </c>
      <c r="O1807" t="b">
        <v>1</v>
      </c>
      <c r="P1807">
        <v>122</v>
      </c>
      <c r="Q1807" t="b">
        <v>0</v>
      </c>
      <c r="R1807" t="s">
        <v>8285</v>
      </c>
      <c r="S1807" s="7">
        <f>E1807/D1807</f>
        <v>0.36404444444444445</v>
      </c>
      <c r="T1807" s="8">
        <f>E1807/P1807</f>
        <v>67.139344262295083</v>
      </c>
      <c r="U1807" t="str">
        <f t="shared" si="172"/>
        <v>photography</v>
      </c>
      <c r="V1807" t="str">
        <f t="shared" si="173"/>
        <v>photobooks</v>
      </c>
    </row>
    <row r="1808" spans="1:22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5">
        <f t="shared" si="168"/>
        <v>41877.638298611113</v>
      </c>
      <c r="L1808" s="15">
        <f t="shared" si="169"/>
        <v>41912.638298611113</v>
      </c>
      <c r="M1808" s="13" t="str">
        <f t="shared" si="170"/>
        <v>Aug</v>
      </c>
      <c r="N1808" s="11">
        <f t="shared" si="171"/>
        <v>2014</v>
      </c>
      <c r="O1808" t="b">
        <v>1</v>
      </c>
      <c r="P1808">
        <v>8</v>
      </c>
      <c r="Q1808" t="b">
        <v>0</v>
      </c>
      <c r="R1808" t="s">
        <v>8285</v>
      </c>
      <c r="S1808" s="7">
        <f>E1808/D1808</f>
        <v>2.955E-2</v>
      </c>
      <c r="T1808" s="8">
        <f>E1808/P1808</f>
        <v>73.875</v>
      </c>
      <c r="U1808" t="str">
        <f t="shared" si="172"/>
        <v>photography</v>
      </c>
      <c r="V1808" t="str">
        <f t="shared" si="173"/>
        <v>photobooks</v>
      </c>
    </row>
    <row r="1809" spans="1:22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5">
        <f t="shared" si="168"/>
        <v>41880.068437499998</v>
      </c>
      <c r="L1809" s="15">
        <f t="shared" si="169"/>
        <v>41910.068437499998</v>
      </c>
      <c r="M1809" s="13" t="str">
        <f t="shared" si="170"/>
        <v>Aug</v>
      </c>
      <c r="N1809" s="11">
        <f t="shared" si="171"/>
        <v>2014</v>
      </c>
      <c r="O1809" t="b">
        <v>1</v>
      </c>
      <c r="P1809">
        <v>8</v>
      </c>
      <c r="Q1809" t="b">
        <v>0</v>
      </c>
      <c r="R1809" t="s">
        <v>8285</v>
      </c>
      <c r="S1809" s="7">
        <f>E1809/D1809</f>
        <v>0.1106</v>
      </c>
      <c r="T1809" s="8">
        <f>E1809/P1809</f>
        <v>69.125</v>
      </c>
      <c r="U1809" t="str">
        <f t="shared" si="172"/>
        <v>photography</v>
      </c>
      <c r="V1809" t="str">
        <f t="shared" si="173"/>
        <v>photobooks</v>
      </c>
    </row>
    <row r="1810" spans="1:22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5">
        <f t="shared" si="168"/>
        <v>42742.680902777778</v>
      </c>
      <c r="L1810" s="15">
        <f t="shared" si="169"/>
        <v>42777.680902777778</v>
      </c>
      <c r="M1810" s="13" t="str">
        <f t="shared" si="170"/>
        <v>Jan</v>
      </c>
      <c r="N1810" s="11">
        <f t="shared" si="171"/>
        <v>2017</v>
      </c>
      <c r="O1810" t="b">
        <v>1</v>
      </c>
      <c r="P1810">
        <v>96</v>
      </c>
      <c r="Q1810" t="b">
        <v>0</v>
      </c>
      <c r="R1810" t="s">
        <v>8285</v>
      </c>
      <c r="S1810" s="7">
        <f>E1810/D1810</f>
        <v>0.41407142857142859</v>
      </c>
      <c r="T1810" s="8">
        <f>E1810/P1810</f>
        <v>120.77083333333333</v>
      </c>
      <c r="U1810" t="str">
        <f t="shared" si="172"/>
        <v>photography</v>
      </c>
      <c r="V1810" t="str">
        <f t="shared" si="173"/>
        <v>photobooks</v>
      </c>
    </row>
    <row r="1811" spans="1:22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5">
        <f t="shared" si="168"/>
        <v>42029.907858796301</v>
      </c>
      <c r="L1811" s="15">
        <f t="shared" si="169"/>
        <v>42064.907858796301</v>
      </c>
      <c r="M1811" s="13" t="str">
        <f t="shared" si="170"/>
        <v>Jan</v>
      </c>
      <c r="N1811" s="11">
        <f t="shared" si="171"/>
        <v>2015</v>
      </c>
      <c r="O1811" t="b">
        <v>1</v>
      </c>
      <c r="P1811">
        <v>9</v>
      </c>
      <c r="Q1811" t="b">
        <v>0</v>
      </c>
      <c r="R1811" t="s">
        <v>8285</v>
      </c>
      <c r="S1811" s="7">
        <f>E1811/D1811</f>
        <v>0.10857142857142857</v>
      </c>
      <c r="T1811" s="8">
        <f>E1811/P1811</f>
        <v>42.222222222222221</v>
      </c>
      <c r="U1811" t="str">
        <f t="shared" si="172"/>
        <v>photography</v>
      </c>
      <c r="V1811" t="str">
        <f t="shared" si="173"/>
        <v>photobooks</v>
      </c>
    </row>
    <row r="1812" spans="1:22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5">
        <f t="shared" si="168"/>
        <v>41860.91002314815</v>
      </c>
      <c r="L1812" s="15">
        <f t="shared" si="169"/>
        <v>41872.91002314815</v>
      </c>
      <c r="M1812" s="13" t="str">
        <f t="shared" si="170"/>
        <v>Aug</v>
      </c>
      <c r="N1812" s="11">
        <f t="shared" si="171"/>
        <v>2014</v>
      </c>
      <c r="O1812" t="b">
        <v>0</v>
      </c>
      <c r="P1812">
        <v>2</v>
      </c>
      <c r="Q1812" t="b">
        <v>0</v>
      </c>
      <c r="R1812" t="s">
        <v>8285</v>
      </c>
      <c r="S1812" s="7">
        <f>E1812/D1812</f>
        <v>3.3333333333333333E-2</v>
      </c>
      <c r="T1812" s="8">
        <f>E1812/P1812</f>
        <v>7.5</v>
      </c>
      <c r="U1812" t="str">
        <f t="shared" si="172"/>
        <v>photography</v>
      </c>
      <c r="V1812" t="str">
        <f t="shared" si="173"/>
        <v>photobooks</v>
      </c>
    </row>
    <row r="1813" spans="1:22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5">
        <f t="shared" si="168"/>
        <v>41876.433680555558</v>
      </c>
      <c r="L1813" s="15">
        <f t="shared" si="169"/>
        <v>41936.166666666664</v>
      </c>
      <c r="M1813" s="13" t="str">
        <f t="shared" si="170"/>
        <v>Aug</v>
      </c>
      <c r="N1813" s="11">
        <f t="shared" si="171"/>
        <v>2014</v>
      </c>
      <c r="O1813" t="b">
        <v>0</v>
      </c>
      <c r="P1813">
        <v>26</v>
      </c>
      <c r="Q1813" t="b">
        <v>0</v>
      </c>
      <c r="R1813" t="s">
        <v>8285</v>
      </c>
      <c r="S1813" s="7">
        <f>E1813/D1813</f>
        <v>7.407407407407407E-4</v>
      </c>
      <c r="T1813" s="8">
        <f>E1813/P1813</f>
        <v>1.5384615384615385</v>
      </c>
      <c r="U1813" t="str">
        <f t="shared" si="172"/>
        <v>photography</v>
      </c>
      <c r="V1813" t="str">
        <f t="shared" si="173"/>
        <v>photobooks</v>
      </c>
    </row>
    <row r="1814" spans="1:22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5">
        <f t="shared" si="168"/>
        <v>42524.318703703699</v>
      </c>
      <c r="L1814" s="15">
        <f t="shared" si="169"/>
        <v>42554.318703703699</v>
      </c>
      <c r="M1814" s="13" t="str">
        <f t="shared" si="170"/>
        <v>Jun</v>
      </c>
      <c r="N1814" s="11">
        <f t="shared" si="171"/>
        <v>2016</v>
      </c>
      <c r="O1814" t="b">
        <v>0</v>
      </c>
      <c r="P1814">
        <v>23</v>
      </c>
      <c r="Q1814" t="b">
        <v>0</v>
      </c>
      <c r="R1814" t="s">
        <v>8285</v>
      </c>
      <c r="S1814" s="7">
        <f>E1814/D1814</f>
        <v>0.13307692307692306</v>
      </c>
      <c r="T1814" s="8">
        <f>E1814/P1814</f>
        <v>37.608695652173914</v>
      </c>
      <c r="U1814" t="str">
        <f t="shared" si="172"/>
        <v>photography</v>
      </c>
      <c r="V1814" t="str">
        <f t="shared" si="173"/>
        <v>photobooks</v>
      </c>
    </row>
    <row r="1815" spans="1:22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5">
        <f t="shared" si="168"/>
        <v>41829.889027777775</v>
      </c>
      <c r="L1815" s="15">
        <f t="shared" si="169"/>
        <v>41859.889027777775</v>
      </c>
      <c r="M1815" s="13" t="str">
        <f t="shared" si="170"/>
        <v>Jul</v>
      </c>
      <c r="N1815" s="11">
        <f t="shared" si="171"/>
        <v>2014</v>
      </c>
      <c r="O1815" t="b">
        <v>0</v>
      </c>
      <c r="P1815">
        <v>0</v>
      </c>
      <c r="Q1815" t="b">
        <v>0</v>
      </c>
      <c r="R1815" t="s">
        <v>8285</v>
      </c>
      <c r="S1815" s="7">
        <f>E1815/D1815</f>
        <v>0</v>
      </c>
      <c r="T1815" s="8" t="e">
        <f>E1815/P1815</f>
        <v>#DIV/0!</v>
      </c>
      <c r="U1815" t="str">
        <f t="shared" si="172"/>
        <v>photography</v>
      </c>
      <c r="V1815" t="str">
        <f t="shared" si="173"/>
        <v>photobooks</v>
      </c>
    </row>
    <row r="1816" spans="1:22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5">
        <f t="shared" si="168"/>
        <v>42033.314074074078</v>
      </c>
      <c r="L1816" s="15">
        <f t="shared" si="169"/>
        <v>42063.314074074078</v>
      </c>
      <c r="M1816" s="13" t="str">
        <f t="shared" si="170"/>
        <v>Jan</v>
      </c>
      <c r="N1816" s="11">
        <f t="shared" si="171"/>
        <v>2015</v>
      </c>
      <c r="O1816" t="b">
        <v>0</v>
      </c>
      <c r="P1816">
        <v>140</v>
      </c>
      <c r="Q1816" t="b">
        <v>0</v>
      </c>
      <c r="R1816" t="s">
        <v>8285</v>
      </c>
      <c r="S1816" s="7">
        <f>E1816/D1816</f>
        <v>0.49183333333333334</v>
      </c>
      <c r="T1816" s="8">
        <f>E1816/P1816</f>
        <v>42.157142857142858</v>
      </c>
      <c r="U1816" t="str">
        <f t="shared" si="172"/>
        <v>photography</v>
      </c>
      <c r="V1816" t="str">
        <f t="shared" si="173"/>
        <v>photobooks</v>
      </c>
    </row>
    <row r="1817" spans="1:22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5">
        <f t="shared" si="168"/>
        <v>42172.906678240746</v>
      </c>
      <c r="L1817" s="15">
        <f t="shared" si="169"/>
        <v>42186.906678240746</v>
      </c>
      <c r="M1817" s="13" t="str">
        <f t="shared" si="170"/>
        <v>Jun</v>
      </c>
      <c r="N1817" s="11">
        <f t="shared" si="171"/>
        <v>2015</v>
      </c>
      <c r="O1817" t="b">
        <v>0</v>
      </c>
      <c r="P1817">
        <v>0</v>
      </c>
      <c r="Q1817" t="b">
        <v>0</v>
      </c>
      <c r="R1817" t="s">
        <v>8285</v>
      </c>
      <c r="S1817" s="7">
        <f>E1817/D1817</f>
        <v>0</v>
      </c>
      <c r="T1817" s="8" t="e">
        <f>E1817/P1817</f>
        <v>#DIV/0!</v>
      </c>
      <c r="U1817" t="str">
        <f t="shared" si="172"/>
        <v>photography</v>
      </c>
      <c r="V1817" t="str">
        <f t="shared" si="173"/>
        <v>photobooks</v>
      </c>
    </row>
    <row r="1818" spans="1:22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5">
        <f t="shared" si="168"/>
        <v>42548.876192129625</v>
      </c>
      <c r="L1818" s="15">
        <f t="shared" si="169"/>
        <v>42576.791666666672</v>
      </c>
      <c r="M1818" s="13" t="str">
        <f t="shared" si="170"/>
        <v>Jun</v>
      </c>
      <c r="N1818" s="11">
        <f t="shared" si="171"/>
        <v>2016</v>
      </c>
      <c r="O1818" t="b">
        <v>0</v>
      </c>
      <c r="P1818">
        <v>6</v>
      </c>
      <c r="Q1818" t="b">
        <v>0</v>
      </c>
      <c r="R1818" t="s">
        <v>8285</v>
      </c>
      <c r="S1818" s="7">
        <f>E1818/D1818</f>
        <v>2.036E-2</v>
      </c>
      <c r="T1818" s="8">
        <f>E1818/P1818</f>
        <v>84.833333333333329</v>
      </c>
      <c r="U1818" t="str">
        <f t="shared" si="172"/>
        <v>photography</v>
      </c>
      <c r="V1818" t="str">
        <f t="shared" si="173"/>
        <v>photobooks</v>
      </c>
    </row>
    <row r="1819" spans="1:22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5">
        <f t="shared" si="168"/>
        <v>42705.662118055552</v>
      </c>
      <c r="L1819" s="15">
        <f t="shared" si="169"/>
        <v>42765.290972222225</v>
      </c>
      <c r="M1819" s="13" t="str">
        <f t="shared" si="170"/>
        <v>Dec</v>
      </c>
      <c r="N1819" s="11">
        <f t="shared" si="171"/>
        <v>2016</v>
      </c>
      <c r="O1819" t="b">
        <v>0</v>
      </c>
      <c r="P1819">
        <v>100</v>
      </c>
      <c r="Q1819" t="b">
        <v>0</v>
      </c>
      <c r="R1819" t="s">
        <v>8285</v>
      </c>
      <c r="S1819" s="7">
        <f>E1819/D1819</f>
        <v>0.52327777777777773</v>
      </c>
      <c r="T1819" s="8">
        <f>E1819/P1819</f>
        <v>94.19</v>
      </c>
      <c r="U1819" t="str">
        <f t="shared" si="172"/>
        <v>photography</v>
      </c>
      <c r="V1819" t="str">
        <f t="shared" si="173"/>
        <v>photobooks</v>
      </c>
    </row>
    <row r="1820" spans="1:22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5">
        <f t="shared" si="168"/>
        <v>42067.234375</v>
      </c>
      <c r="L1820" s="15">
        <f t="shared" si="169"/>
        <v>42097.192708333328</v>
      </c>
      <c r="M1820" s="13" t="str">
        <f t="shared" si="170"/>
        <v>Mar</v>
      </c>
      <c r="N1820" s="11">
        <f t="shared" si="171"/>
        <v>2015</v>
      </c>
      <c r="O1820" t="b">
        <v>0</v>
      </c>
      <c r="P1820">
        <v>0</v>
      </c>
      <c r="Q1820" t="b">
        <v>0</v>
      </c>
      <c r="R1820" t="s">
        <v>8285</v>
      </c>
      <c r="S1820" s="7">
        <f>E1820/D1820</f>
        <v>0</v>
      </c>
      <c r="T1820" s="8" t="e">
        <f>E1820/P1820</f>
        <v>#DIV/0!</v>
      </c>
      <c r="U1820" t="str">
        <f t="shared" si="172"/>
        <v>photography</v>
      </c>
      <c r="V1820" t="str">
        <f t="shared" si="173"/>
        <v>photobooks</v>
      </c>
    </row>
    <row r="1821" spans="1:22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5">
        <f t="shared" si="168"/>
        <v>41820.752268518518</v>
      </c>
      <c r="L1821" s="15">
        <f t="shared" si="169"/>
        <v>41850.752268518518</v>
      </c>
      <c r="M1821" s="13" t="str">
        <f t="shared" si="170"/>
        <v>Jun</v>
      </c>
      <c r="N1821" s="11">
        <f t="shared" si="171"/>
        <v>2014</v>
      </c>
      <c r="O1821" t="b">
        <v>0</v>
      </c>
      <c r="P1821">
        <v>4</v>
      </c>
      <c r="Q1821" t="b">
        <v>0</v>
      </c>
      <c r="R1821" t="s">
        <v>8285</v>
      </c>
      <c r="S1821" s="7">
        <f>E1821/D1821</f>
        <v>2.0833333333333332E-2</v>
      </c>
      <c r="T1821" s="8">
        <f>E1821/P1821</f>
        <v>6.25</v>
      </c>
      <c r="U1821" t="str">
        <f t="shared" si="172"/>
        <v>photography</v>
      </c>
      <c r="V1821" t="str">
        <f t="shared" si="173"/>
        <v>photobooks</v>
      </c>
    </row>
    <row r="1822" spans="1:22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5">
        <f t="shared" si="168"/>
        <v>42065.084375000006</v>
      </c>
      <c r="L1822" s="15">
        <f t="shared" si="169"/>
        <v>42095.042708333334</v>
      </c>
      <c r="M1822" s="13" t="str">
        <f t="shared" si="170"/>
        <v>Mar</v>
      </c>
      <c r="N1822" s="11">
        <f t="shared" si="171"/>
        <v>2015</v>
      </c>
      <c r="O1822" t="b">
        <v>0</v>
      </c>
      <c r="P1822">
        <v>8</v>
      </c>
      <c r="Q1822" t="b">
        <v>0</v>
      </c>
      <c r="R1822" t="s">
        <v>8285</v>
      </c>
      <c r="S1822" s="7">
        <f>E1822/D1822</f>
        <v>6.565384615384616E-2</v>
      </c>
      <c r="T1822" s="8">
        <f>E1822/P1822</f>
        <v>213.375</v>
      </c>
      <c r="U1822" t="str">
        <f t="shared" si="172"/>
        <v>photography</v>
      </c>
      <c r="V1822" t="str">
        <f t="shared" si="173"/>
        <v>photobooks</v>
      </c>
    </row>
    <row r="1823" spans="1:22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5">
        <f t="shared" si="168"/>
        <v>40926.319062499999</v>
      </c>
      <c r="L1823" s="15">
        <f t="shared" si="169"/>
        <v>40971.319062499999</v>
      </c>
      <c r="M1823" s="13" t="str">
        <f t="shared" si="170"/>
        <v>Jan</v>
      </c>
      <c r="N1823" s="11">
        <f t="shared" si="171"/>
        <v>2012</v>
      </c>
      <c r="O1823" t="b">
        <v>0</v>
      </c>
      <c r="P1823">
        <v>57</v>
      </c>
      <c r="Q1823" t="b">
        <v>1</v>
      </c>
      <c r="R1823" t="s">
        <v>8276</v>
      </c>
      <c r="S1823" s="7">
        <f>E1823/D1823</f>
        <v>1.3489</v>
      </c>
      <c r="T1823" s="8">
        <f>E1823/P1823</f>
        <v>59.162280701754383</v>
      </c>
      <c r="U1823" t="str">
        <f t="shared" si="172"/>
        <v>music</v>
      </c>
      <c r="V1823" t="str">
        <f t="shared" si="173"/>
        <v>rock</v>
      </c>
    </row>
    <row r="1824" spans="1:22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5">
        <f t="shared" si="168"/>
        <v>41634.797013888885</v>
      </c>
      <c r="L1824" s="15">
        <f t="shared" si="169"/>
        <v>41670.792361111111</v>
      </c>
      <c r="M1824" s="13" t="str">
        <f t="shared" si="170"/>
        <v>Dec</v>
      </c>
      <c r="N1824" s="11">
        <f t="shared" si="171"/>
        <v>2013</v>
      </c>
      <c r="O1824" t="b">
        <v>0</v>
      </c>
      <c r="P1824">
        <v>11</v>
      </c>
      <c r="Q1824" t="b">
        <v>1</v>
      </c>
      <c r="R1824" t="s">
        <v>8276</v>
      </c>
      <c r="S1824" s="7">
        <f>E1824/D1824</f>
        <v>1</v>
      </c>
      <c r="T1824" s="8">
        <f>E1824/P1824</f>
        <v>27.272727272727273</v>
      </c>
      <c r="U1824" t="str">
        <f t="shared" si="172"/>
        <v>music</v>
      </c>
      <c r="V1824" t="str">
        <f t="shared" si="173"/>
        <v>rock</v>
      </c>
    </row>
    <row r="1825" spans="1:22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5">
        <f t="shared" si="168"/>
        <v>41176.684907407405</v>
      </c>
      <c r="L1825" s="15">
        <f t="shared" si="169"/>
        <v>41206.684907407405</v>
      </c>
      <c r="M1825" s="13" t="str">
        <f t="shared" si="170"/>
        <v>Sep</v>
      </c>
      <c r="N1825" s="11">
        <f t="shared" si="171"/>
        <v>2012</v>
      </c>
      <c r="O1825" t="b">
        <v>0</v>
      </c>
      <c r="P1825">
        <v>33</v>
      </c>
      <c r="Q1825" t="b">
        <v>1</v>
      </c>
      <c r="R1825" t="s">
        <v>8276</v>
      </c>
      <c r="S1825" s="7">
        <f>E1825/D1825</f>
        <v>1.1585714285714286</v>
      </c>
      <c r="T1825" s="8">
        <f>E1825/P1825</f>
        <v>24.575757575757574</v>
      </c>
      <c r="U1825" t="str">
        <f t="shared" si="172"/>
        <v>music</v>
      </c>
      <c r="V1825" t="str">
        <f t="shared" si="173"/>
        <v>rock</v>
      </c>
    </row>
    <row r="1826" spans="1:2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5">
        <f t="shared" si="168"/>
        <v>41626.916284722225</v>
      </c>
      <c r="L1826" s="15">
        <f t="shared" si="169"/>
        <v>41647.088888888888</v>
      </c>
      <c r="M1826" s="13" t="str">
        <f t="shared" si="170"/>
        <v>Dec</v>
      </c>
      <c r="N1826" s="11">
        <f t="shared" si="171"/>
        <v>2013</v>
      </c>
      <c r="O1826" t="b">
        <v>0</v>
      </c>
      <c r="P1826">
        <v>40</v>
      </c>
      <c r="Q1826" t="b">
        <v>1</v>
      </c>
      <c r="R1826" t="s">
        <v>8276</v>
      </c>
      <c r="S1826" s="7">
        <f>E1826/D1826</f>
        <v>1.0006666666666666</v>
      </c>
      <c r="T1826" s="8">
        <f>E1826/P1826</f>
        <v>75.05</v>
      </c>
      <c r="U1826" t="str">
        <f t="shared" si="172"/>
        <v>music</v>
      </c>
      <c r="V1826" t="str">
        <f t="shared" si="173"/>
        <v>rock</v>
      </c>
    </row>
    <row r="1827" spans="1:22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5">
        <f t="shared" si="168"/>
        <v>41443.83452546296</v>
      </c>
      <c r="L1827" s="15">
        <f t="shared" si="169"/>
        <v>41466.83452546296</v>
      </c>
      <c r="M1827" s="13" t="str">
        <f t="shared" si="170"/>
        <v>Jun</v>
      </c>
      <c r="N1827" s="11">
        <f t="shared" si="171"/>
        <v>2013</v>
      </c>
      <c r="O1827" t="b">
        <v>0</v>
      </c>
      <c r="P1827">
        <v>50</v>
      </c>
      <c r="Q1827" t="b">
        <v>1</v>
      </c>
      <c r="R1827" t="s">
        <v>8276</v>
      </c>
      <c r="S1827" s="7">
        <f>E1827/D1827</f>
        <v>1.0505</v>
      </c>
      <c r="T1827" s="8">
        <f>E1827/P1827</f>
        <v>42.02</v>
      </c>
      <c r="U1827" t="str">
        <f t="shared" si="172"/>
        <v>music</v>
      </c>
      <c r="V1827" t="str">
        <f t="shared" si="173"/>
        <v>rock</v>
      </c>
    </row>
    <row r="1828" spans="1:22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5">
        <f t="shared" si="168"/>
        <v>41657.923807870371</v>
      </c>
      <c r="L1828" s="15">
        <f t="shared" si="169"/>
        <v>41687.923807870371</v>
      </c>
      <c r="M1828" s="13" t="str">
        <f t="shared" si="170"/>
        <v>Jan</v>
      </c>
      <c r="N1828" s="11">
        <f t="shared" si="171"/>
        <v>2014</v>
      </c>
      <c r="O1828" t="b">
        <v>0</v>
      </c>
      <c r="P1828">
        <v>38</v>
      </c>
      <c r="Q1828" t="b">
        <v>1</v>
      </c>
      <c r="R1828" t="s">
        <v>8276</v>
      </c>
      <c r="S1828" s="7">
        <f>E1828/D1828</f>
        <v>1.01</v>
      </c>
      <c r="T1828" s="8">
        <f>E1828/P1828</f>
        <v>53.157894736842103</v>
      </c>
      <c r="U1828" t="str">
        <f t="shared" si="172"/>
        <v>music</v>
      </c>
      <c r="V1828" t="str">
        <f t="shared" si="173"/>
        <v>rock</v>
      </c>
    </row>
    <row r="1829" spans="1:22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5">
        <f t="shared" si="168"/>
        <v>40555.325937499998</v>
      </c>
      <c r="L1829" s="15">
        <f t="shared" si="169"/>
        <v>40605.325937499998</v>
      </c>
      <c r="M1829" s="13" t="str">
        <f t="shared" si="170"/>
        <v>Jan</v>
      </c>
      <c r="N1829" s="11">
        <f t="shared" si="171"/>
        <v>2011</v>
      </c>
      <c r="O1829" t="b">
        <v>0</v>
      </c>
      <c r="P1829">
        <v>96</v>
      </c>
      <c r="Q1829" t="b">
        <v>1</v>
      </c>
      <c r="R1829" t="s">
        <v>8276</v>
      </c>
      <c r="S1829" s="7">
        <f>E1829/D1829</f>
        <v>1.0066250000000001</v>
      </c>
      <c r="T1829" s="8">
        <f>E1829/P1829</f>
        <v>83.885416666666671</v>
      </c>
      <c r="U1829" t="str">
        <f t="shared" si="172"/>
        <v>music</v>
      </c>
      <c r="V1829" t="str">
        <f t="shared" si="173"/>
        <v>rock</v>
      </c>
    </row>
    <row r="1830" spans="1:22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5">
        <f t="shared" si="168"/>
        <v>41736.899652777778</v>
      </c>
      <c r="L1830" s="15">
        <f t="shared" si="169"/>
        <v>41768.916666666664</v>
      </c>
      <c r="M1830" s="13" t="str">
        <f t="shared" si="170"/>
        <v>Apr</v>
      </c>
      <c r="N1830" s="11">
        <f t="shared" si="171"/>
        <v>2014</v>
      </c>
      <c r="O1830" t="b">
        <v>0</v>
      </c>
      <c r="P1830">
        <v>48</v>
      </c>
      <c r="Q1830" t="b">
        <v>1</v>
      </c>
      <c r="R1830" t="s">
        <v>8276</v>
      </c>
      <c r="S1830" s="7">
        <f>E1830/D1830</f>
        <v>1.0016</v>
      </c>
      <c r="T1830" s="8">
        <f>E1830/P1830</f>
        <v>417.33333333333331</v>
      </c>
      <c r="U1830" t="str">
        <f t="shared" si="172"/>
        <v>music</v>
      </c>
      <c r="V1830" t="str">
        <f t="shared" si="173"/>
        <v>rock</v>
      </c>
    </row>
    <row r="1831" spans="1:22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5">
        <f t="shared" si="168"/>
        <v>40516.087627314817</v>
      </c>
      <c r="L1831" s="15">
        <f t="shared" si="169"/>
        <v>40564.916666666664</v>
      </c>
      <c r="M1831" s="13" t="str">
        <f t="shared" si="170"/>
        <v>Dec</v>
      </c>
      <c r="N1831" s="11">
        <f t="shared" si="171"/>
        <v>2010</v>
      </c>
      <c r="O1831" t="b">
        <v>0</v>
      </c>
      <c r="P1831">
        <v>33</v>
      </c>
      <c r="Q1831" t="b">
        <v>1</v>
      </c>
      <c r="R1831" t="s">
        <v>8276</v>
      </c>
      <c r="S1831" s="7">
        <f>E1831/D1831</f>
        <v>1.6668333333333334</v>
      </c>
      <c r="T1831" s="8">
        <f>E1831/P1831</f>
        <v>75.765151515151516</v>
      </c>
      <c r="U1831" t="str">
        <f t="shared" si="172"/>
        <v>music</v>
      </c>
      <c r="V1831" t="str">
        <f t="shared" si="173"/>
        <v>rock</v>
      </c>
    </row>
    <row r="1832" spans="1:22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5">
        <f t="shared" si="168"/>
        <v>41664.684108796297</v>
      </c>
      <c r="L1832" s="15">
        <f t="shared" si="169"/>
        <v>41694.684108796297</v>
      </c>
      <c r="M1832" s="13" t="str">
        <f t="shared" si="170"/>
        <v>Jan</v>
      </c>
      <c r="N1832" s="11">
        <f t="shared" si="171"/>
        <v>2014</v>
      </c>
      <c r="O1832" t="b">
        <v>0</v>
      </c>
      <c r="P1832">
        <v>226</v>
      </c>
      <c r="Q1832" t="b">
        <v>1</v>
      </c>
      <c r="R1832" t="s">
        <v>8276</v>
      </c>
      <c r="S1832" s="7">
        <f>E1832/D1832</f>
        <v>1.0153333333333334</v>
      </c>
      <c r="T1832" s="8">
        <f>E1832/P1832</f>
        <v>67.389380530973455</v>
      </c>
      <c r="U1832" t="str">
        <f t="shared" si="172"/>
        <v>music</v>
      </c>
      <c r="V1832" t="str">
        <f t="shared" si="173"/>
        <v>rock</v>
      </c>
    </row>
    <row r="1833" spans="1:22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5">
        <f t="shared" si="168"/>
        <v>41026.996099537035</v>
      </c>
      <c r="L1833" s="15">
        <f t="shared" si="169"/>
        <v>41041.996099537035</v>
      </c>
      <c r="M1833" s="13" t="str">
        <f t="shared" si="170"/>
        <v>Apr</v>
      </c>
      <c r="N1833" s="11">
        <f t="shared" si="171"/>
        <v>2012</v>
      </c>
      <c r="O1833" t="b">
        <v>0</v>
      </c>
      <c r="P1833">
        <v>14</v>
      </c>
      <c r="Q1833" t="b">
        <v>1</v>
      </c>
      <c r="R1833" t="s">
        <v>8276</v>
      </c>
      <c r="S1833" s="7">
        <f>E1833/D1833</f>
        <v>1.03</v>
      </c>
      <c r="T1833" s="8">
        <f>E1833/P1833</f>
        <v>73.571428571428569</v>
      </c>
      <c r="U1833" t="str">
        <f t="shared" si="172"/>
        <v>music</v>
      </c>
      <c r="V1833" t="str">
        <f t="shared" si="173"/>
        <v>rock</v>
      </c>
    </row>
    <row r="1834" spans="1:22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5">
        <f t="shared" si="168"/>
        <v>40576.539664351854</v>
      </c>
      <c r="L1834" s="15">
        <f t="shared" si="169"/>
        <v>40606.539664351854</v>
      </c>
      <c r="M1834" s="13" t="str">
        <f t="shared" si="170"/>
        <v>Feb</v>
      </c>
      <c r="N1834" s="11">
        <f t="shared" si="171"/>
        <v>2011</v>
      </c>
      <c r="O1834" t="b">
        <v>0</v>
      </c>
      <c r="P1834">
        <v>20</v>
      </c>
      <c r="Q1834" t="b">
        <v>1</v>
      </c>
      <c r="R1834" t="s">
        <v>8276</v>
      </c>
      <c r="S1834" s="7">
        <f>E1834/D1834</f>
        <v>1.4285714285714286</v>
      </c>
      <c r="T1834" s="8">
        <f>E1834/P1834</f>
        <v>25</v>
      </c>
      <c r="U1834" t="str">
        <f t="shared" si="172"/>
        <v>music</v>
      </c>
      <c r="V1834" t="str">
        <f t="shared" si="173"/>
        <v>rock</v>
      </c>
    </row>
    <row r="1835" spans="1:22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5">
        <f t="shared" si="168"/>
        <v>41303.044016203705</v>
      </c>
      <c r="L1835" s="15">
        <f t="shared" si="169"/>
        <v>41335.332638888889</v>
      </c>
      <c r="M1835" s="13" t="str">
        <f t="shared" si="170"/>
        <v>Jan</v>
      </c>
      <c r="N1835" s="11">
        <f t="shared" si="171"/>
        <v>2013</v>
      </c>
      <c r="O1835" t="b">
        <v>0</v>
      </c>
      <c r="P1835">
        <v>25</v>
      </c>
      <c r="Q1835" t="b">
        <v>1</v>
      </c>
      <c r="R1835" t="s">
        <v>8276</v>
      </c>
      <c r="S1835" s="7">
        <f>E1835/D1835</f>
        <v>2.625</v>
      </c>
      <c r="T1835" s="8">
        <f>E1835/P1835</f>
        <v>42</v>
      </c>
      <c r="U1835" t="str">
        <f t="shared" si="172"/>
        <v>music</v>
      </c>
      <c r="V1835" t="str">
        <f t="shared" si="173"/>
        <v>rock</v>
      </c>
    </row>
    <row r="1836" spans="1:22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5">
        <f t="shared" si="168"/>
        <v>41988.964062500003</v>
      </c>
      <c r="L1836" s="15">
        <f t="shared" si="169"/>
        <v>42028.964062500003</v>
      </c>
      <c r="M1836" s="13" t="str">
        <f t="shared" si="170"/>
        <v>Dec</v>
      </c>
      <c r="N1836" s="11">
        <f t="shared" si="171"/>
        <v>2014</v>
      </c>
      <c r="O1836" t="b">
        <v>0</v>
      </c>
      <c r="P1836">
        <v>90</v>
      </c>
      <c r="Q1836" t="b">
        <v>1</v>
      </c>
      <c r="R1836" t="s">
        <v>8276</v>
      </c>
      <c r="S1836" s="7">
        <f>E1836/D1836</f>
        <v>1.1805000000000001</v>
      </c>
      <c r="T1836" s="8">
        <f>E1836/P1836</f>
        <v>131.16666666666666</v>
      </c>
      <c r="U1836" t="str">
        <f t="shared" si="172"/>
        <v>music</v>
      </c>
      <c r="V1836" t="str">
        <f t="shared" si="173"/>
        <v>rock</v>
      </c>
    </row>
    <row r="1837" spans="1:22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5">
        <f t="shared" si="168"/>
        <v>42430.702210648145</v>
      </c>
      <c r="L1837" s="15">
        <f t="shared" si="169"/>
        <v>42460.660543981481</v>
      </c>
      <c r="M1837" s="13" t="str">
        <f t="shared" si="170"/>
        <v>Mar</v>
      </c>
      <c r="N1837" s="11">
        <f t="shared" si="171"/>
        <v>2016</v>
      </c>
      <c r="O1837" t="b">
        <v>0</v>
      </c>
      <c r="P1837">
        <v>11</v>
      </c>
      <c r="Q1837" t="b">
        <v>1</v>
      </c>
      <c r="R1837" t="s">
        <v>8276</v>
      </c>
      <c r="S1837" s="7">
        <f>E1837/D1837</f>
        <v>1.04</v>
      </c>
      <c r="T1837" s="8">
        <f>E1837/P1837</f>
        <v>47.272727272727273</v>
      </c>
      <c r="U1837" t="str">
        <f t="shared" si="172"/>
        <v>music</v>
      </c>
      <c r="V1837" t="str">
        <f t="shared" si="173"/>
        <v>rock</v>
      </c>
    </row>
    <row r="1838" spans="1:22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5">
        <f t="shared" si="168"/>
        <v>41305.809363425928</v>
      </c>
      <c r="L1838" s="15">
        <f t="shared" si="169"/>
        <v>41322.809363425928</v>
      </c>
      <c r="M1838" s="13" t="str">
        <f t="shared" si="170"/>
        <v>Jan</v>
      </c>
      <c r="N1838" s="11">
        <f t="shared" si="171"/>
        <v>2013</v>
      </c>
      <c r="O1838" t="b">
        <v>0</v>
      </c>
      <c r="P1838">
        <v>55</v>
      </c>
      <c r="Q1838" t="b">
        <v>1</v>
      </c>
      <c r="R1838" t="s">
        <v>8276</v>
      </c>
      <c r="S1838" s="7">
        <f>E1838/D1838</f>
        <v>2.0034000000000001</v>
      </c>
      <c r="T1838" s="8">
        <f>E1838/P1838</f>
        <v>182.12727272727273</v>
      </c>
      <c r="U1838" t="str">
        <f t="shared" si="172"/>
        <v>music</v>
      </c>
      <c r="V1838" t="str">
        <f t="shared" si="173"/>
        <v>rock</v>
      </c>
    </row>
    <row r="1839" spans="1:22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5">
        <f t="shared" si="168"/>
        <v>40926.047858796301</v>
      </c>
      <c r="L1839" s="15">
        <f t="shared" si="169"/>
        <v>40986.006192129629</v>
      </c>
      <c r="M1839" s="13" t="str">
        <f t="shared" si="170"/>
        <v>Jan</v>
      </c>
      <c r="N1839" s="11">
        <f t="shared" si="171"/>
        <v>2012</v>
      </c>
      <c r="O1839" t="b">
        <v>0</v>
      </c>
      <c r="P1839">
        <v>30</v>
      </c>
      <c r="Q1839" t="b">
        <v>1</v>
      </c>
      <c r="R1839" t="s">
        <v>8276</v>
      </c>
      <c r="S1839" s="7">
        <f>E1839/D1839</f>
        <v>3.0683333333333334</v>
      </c>
      <c r="T1839" s="8">
        <f>E1839/P1839</f>
        <v>61.366666666666667</v>
      </c>
      <c r="U1839" t="str">
        <f t="shared" si="172"/>
        <v>music</v>
      </c>
      <c r="V1839" t="str">
        <f t="shared" si="173"/>
        <v>rock</v>
      </c>
    </row>
    <row r="1840" spans="1:22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5">
        <f t="shared" si="168"/>
        <v>40788.786539351851</v>
      </c>
      <c r="L1840" s="15">
        <f t="shared" si="169"/>
        <v>40817.125</v>
      </c>
      <c r="M1840" s="13" t="str">
        <f t="shared" si="170"/>
        <v>Sep</v>
      </c>
      <c r="N1840" s="11">
        <f t="shared" si="171"/>
        <v>2011</v>
      </c>
      <c r="O1840" t="b">
        <v>0</v>
      </c>
      <c r="P1840">
        <v>28</v>
      </c>
      <c r="Q1840" t="b">
        <v>1</v>
      </c>
      <c r="R1840" t="s">
        <v>8276</v>
      </c>
      <c r="S1840" s="7">
        <f>E1840/D1840</f>
        <v>1.00149</v>
      </c>
      <c r="T1840" s="8">
        <f>E1840/P1840</f>
        <v>35.767499999999998</v>
      </c>
      <c r="U1840" t="str">
        <f t="shared" si="172"/>
        <v>music</v>
      </c>
      <c r="V1840" t="str">
        <f t="shared" si="173"/>
        <v>rock</v>
      </c>
    </row>
    <row r="1841" spans="1:22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5">
        <f t="shared" si="168"/>
        <v>42614.722013888888</v>
      </c>
      <c r="L1841" s="15">
        <f t="shared" si="169"/>
        <v>42644.722013888888</v>
      </c>
      <c r="M1841" s="13" t="str">
        <f t="shared" si="170"/>
        <v>Sep</v>
      </c>
      <c r="N1841" s="11">
        <f t="shared" si="171"/>
        <v>2016</v>
      </c>
      <c r="O1841" t="b">
        <v>0</v>
      </c>
      <c r="P1841">
        <v>45</v>
      </c>
      <c r="Q1841" t="b">
        <v>1</v>
      </c>
      <c r="R1841" t="s">
        <v>8276</v>
      </c>
      <c r="S1841" s="7">
        <f>E1841/D1841</f>
        <v>2.0529999999999999</v>
      </c>
      <c r="T1841" s="8">
        <f>E1841/P1841</f>
        <v>45.62222222222222</v>
      </c>
      <c r="U1841" t="str">
        <f t="shared" si="172"/>
        <v>music</v>
      </c>
      <c r="V1841" t="str">
        <f t="shared" si="173"/>
        <v>rock</v>
      </c>
    </row>
    <row r="1842" spans="1:22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5">
        <f t="shared" si="168"/>
        <v>41382.096180555556</v>
      </c>
      <c r="L1842" s="15">
        <f t="shared" si="169"/>
        <v>41401.207638888889</v>
      </c>
      <c r="M1842" s="13" t="str">
        <f t="shared" si="170"/>
        <v>Apr</v>
      </c>
      <c r="N1842" s="11">
        <f t="shared" si="171"/>
        <v>2013</v>
      </c>
      <c r="O1842" t="b">
        <v>0</v>
      </c>
      <c r="P1842">
        <v>13</v>
      </c>
      <c r="Q1842" t="b">
        <v>1</v>
      </c>
      <c r="R1842" t="s">
        <v>8276</v>
      </c>
      <c r="S1842" s="7">
        <f>E1842/D1842</f>
        <v>1.0888888888888888</v>
      </c>
      <c r="T1842" s="8">
        <f>E1842/P1842</f>
        <v>75.384615384615387</v>
      </c>
      <c r="U1842" t="str">
        <f t="shared" si="172"/>
        <v>music</v>
      </c>
      <c r="V1842" t="str">
        <f t="shared" si="173"/>
        <v>rock</v>
      </c>
    </row>
    <row r="1843" spans="1:22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5">
        <f t="shared" si="168"/>
        <v>41745.84542824074</v>
      </c>
      <c r="L1843" s="15">
        <f t="shared" si="169"/>
        <v>41779.207638888889</v>
      </c>
      <c r="M1843" s="13" t="str">
        <f t="shared" si="170"/>
        <v>Apr</v>
      </c>
      <c r="N1843" s="11">
        <f t="shared" si="171"/>
        <v>2014</v>
      </c>
      <c r="O1843" t="b">
        <v>0</v>
      </c>
      <c r="P1843">
        <v>40</v>
      </c>
      <c r="Q1843" t="b">
        <v>1</v>
      </c>
      <c r="R1843" t="s">
        <v>8276</v>
      </c>
      <c r="S1843" s="7">
        <f>E1843/D1843</f>
        <v>1.0175000000000001</v>
      </c>
      <c r="T1843" s="8">
        <f>E1843/P1843</f>
        <v>50.875</v>
      </c>
      <c r="U1843" t="str">
        <f t="shared" si="172"/>
        <v>music</v>
      </c>
      <c r="V1843" t="str">
        <f t="shared" si="173"/>
        <v>rock</v>
      </c>
    </row>
    <row r="1844" spans="1:22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5">
        <f t="shared" si="168"/>
        <v>42031.631724537037</v>
      </c>
      <c r="L1844" s="15">
        <f t="shared" si="169"/>
        <v>42065.249305555553</v>
      </c>
      <c r="M1844" s="13" t="str">
        <f t="shared" si="170"/>
        <v>Jan</v>
      </c>
      <c r="N1844" s="11">
        <f t="shared" si="171"/>
        <v>2015</v>
      </c>
      <c r="O1844" t="b">
        <v>0</v>
      </c>
      <c r="P1844">
        <v>21</v>
      </c>
      <c r="Q1844" t="b">
        <v>1</v>
      </c>
      <c r="R1844" t="s">
        <v>8276</v>
      </c>
      <c r="S1844" s="7">
        <f>E1844/D1844</f>
        <v>1.2524999999999999</v>
      </c>
      <c r="T1844" s="8">
        <f>E1844/P1844</f>
        <v>119.28571428571429</v>
      </c>
      <c r="U1844" t="str">
        <f t="shared" si="172"/>
        <v>music</v>
      </c>
      <c r="V1844" t="str">
        <f t="shared" si="173"/>
        <v>rock</v>
      </c>
    </row>
    <row r="1845" spans="1:22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5">
        <f t="shared" si="168"/>
        <v>40564.994837962964</v>
      </c>
      <c r="L1845" s="15">
        <f t="shared" si="169"/>
        <v>40594.994837962964</v>
      </c>
      <c r="M1845" s="13" t="str">
        <f t="shared" si="170"/>
        <v>Jan</v>
      </c>
      <c r="N1845" s="11">
        <f t="shared" si="171"/>
        <v>2011</v>
      </c>
      <c r="O1845" t="b">
        <v>0</v>
      </c>
      <c r="P1845">
        <v>134</v>
      </c>
      <c r="Q1845" t="b">
        <v>1</v>
      </c>
      <c r="R1845" t="s">
        <v>8276</v>
      </c>
      <c r="S1845" s="7">
        <f>E1845/D1845</f>
        <v>1.2400610000000001</v>
      </c>
      <c r="T1845" s="8">
        <f>E1845/P1845</f>
        <v>92.541865671641801</v>
      </c>
      <c r="U1845" t="str">
        <f t="shared" si="172"/>
        <v>music</v>
      </c>
      <c r="V1845" t="str">
        <f t="shared" si="173"/>
        <v>rock</v>
      </c>
    </row>
    <row r="1846" spans="1:22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5">
        <f t="shared" si="168"/>
        <v>40666.973541666666</v>
      </c>
      <c r="L1846" s="15">
        <f t="shared" si="169"/>
        <v>40705.125</v>
      </c>
      <c r="M1846" s="13" t="str">
        <f t="shared" si="170"/>
        <v>May</v>
      </c>
      <c r="N1846" s="11">
        <f t="shared" si="171"/>
        <v>2011</v>
      </c>
      <c r="O1846" t="b">
        <v>0</v>
      </c>
      <c r="P1846">
        <v>20</v>
      </c>
      <c r="Q1846" t="b">
        <v>1</v>
      </c>
      <c r="R1846" t="s">
        <v>8276</v>
      </c>
      <c r="S1846" s="7">
        <f>E1846/D1846</f>
        <v>1.014</v>
      </c>
      <c r="T1846" s="8">
        <f>E1846/P1846</f>
        <v>76.05</v>
      </c>
      <c r="U1846" t="str">
        <f t="shared" si="172"/>
        <v>music</v>
      </c>
      <c r="V1846" t="str">
        <f t="shared" si="173"/>
        <v>rock</v>
      </c>
    </row>
    <row r="1847" spans="1:22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5">
        <f t="shared" si="168"/>
        <v>42523.333310185189</v>
      </c>
      <c r="L1847" s="15">
        <f t="shared" si="169"/>
        <v>42538.204861111109</v>
      </c>
      <c r="M1847" s="13" t="str">
        <f t="shared" si="170"/>
        <v>Jun</v>
      </c>
      <c r="N1847" s="11">
        <f t="shared" si="171"/>
        <v>2016</v>
      </c>
      <c r="O1847" t="b">
        <v>0</v>
      </c>
      <c r="P1847">
        <v>19</v>
      </c>
      <c r="Q1847" t="b">
        <v>1</v>
      </c>
      <c r="R1847" t="s">
        <v>8276</v>
      </c>
      <c r="S1847" s="7">
        <f>E1847/D1847</f>
        <v>1</v>
      </c>
      <c r="T1847" s="8">
        <f>E1847/P1847</f>
        <v>52.631578947368418</v>
      </c>
      <c r="U1847" t="str">
        <f t="shared" si="172"/>
        <v>music</v>
      </c>
      <c r="V1847" t="str">
        <f t="shared" si="173"/>
        <v>rock</v>
      </c>
    </row>
    <row r="1848" spans="1:22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5">
        <f t="shared" si="168"/>
        <v>41228.650196759263</v>
      </c>
      <c r="L1848" s="15">
        <f t="shared" si="169"/>
        <v>41258.650196759263</v>
      </c>
      <c r="M1848" s="13" t="str">
        <f t="shared" si="170"/>
        <v>Nov</v>
      </c>
      <c r="N1848" s="11">
        <f t="shared" si="171"/>
        <v>2012</v>
      </c>
      <c r="O1848" t="b">
        <v>0</v>
      </c>
      <c r="P1848">
        <v>209</v>
      </c>
      <c r="Q1848" t="b">
        <v>1</v>
      </c>
      <c r="R1848" t="s">
        <v>8276</v>
      </c>
      <c r="S1848" s="7">
        <f>E1848/D1848</f>
        <v>1.3792666666666666</v>
      </c>
      <c r="T1848" s="8">
        <f>E1848/P1848</f>
        <v>98.990430622009569</v>
      </c>
      <c r="U1848" t="str">
        <f t="shared" si="172"/>
        <v>music</v>
      </c>
      <c r="V1848" t="str">
        <f t="shared" si="173"/>
        <v>rock</v>
      </c>
    </row>
    <row r="1849" spans="1:22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5">
        <f t="shared" si="168"/>
        <v>42094.236481481479</v>
      </c>
      <c r="L1849" s="15">
        <f t="shared" si="169"/>
        <v>42115.236481481479</v>
      </c>
      <c r="M1849" s="13" t="str">
        <f t="shared" si="170"/>
        <v>Mar</v>
      </c>
      <c r="N1849" s="11">
        <f t="shared" si="171"/>
        <v>2015</v>
      </c>
      <c r="O1849" t="b">
        <v>0</v>
      </c>
      <c r="P1849">
        <v>38</v>
      </c>
      <c r="Q1849" t="b">
        <v>1</v>
      </c>
      <c r="R1849" t="s">
        <v>8276</v>
      </c>
      <c r="S1849" s="7">
        <f>E1849/D1849</f>
        <v>1.2088000000000001</v>
      </c>
      <c r="T1849" s="8">
        <f>E1849/P1849</f>
        <v>79.526315789473685</v>
      </c>
      <c r="U1849" t="str">
        <f t="shared" si="172"/>
        <v>music</v>
      </c>
      <c r="V1849" t="str">
        <f t="shared" si="173"/>
        <v>rock</v>
      </c>
    </row>
    <row r="1850" spans="1:22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5">
        <f t="shared" si="168"/>
        <v>40691.788055555553</v>
      </c>
      <c r="L1850" s="15">
        <f t="shared" si="169"/>
        <v>40755.290972222225</v>
      </c>
      <c r="M1850" s="13" t="str">
        <f t="shared" si="170"/>
        <v>May</v>
      </c>
      <c r="N1850" s="11">
        <f t="shared" si="171"/>
        <v>2011</v>
      </c>
      <c r="O1850" t="b">
        <v>0</v>
      </c>
      <c r="P1850">
        <v>24</v>
      </c>
      <c r="Q1850" t="b">
        <v>1</v>
      </c>
      <c r="R1850" t="s">
        <v>8276</v>
      </c>
      <c r="S1850" s="7">
        <f>E1850/D1850</f>
        <v>1.0736666666666668</v>
      </c>
      <c r="T1850" s="8">
        <f>E1850/P1850</f>
        <v>134.20833333333334</v>
      </c>
      <c r="U1850" t="str">
        <f t="shared" si="172"/>
        <v>music</v>
      </c>
      <c r="V1850" t="str">
        <f t="shared" si="173"/>
        <v>rock</v>
      </c>
    </row>
    <row r="1851" spans="1:22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5">
        <f t="shared" si="168"/>
        <v>41169.845590277779</v>
      </c>
      <c r="L1851" s="15">
        <f t="shared" si="169"/>
        <v>41199.845590277779</v>
      </c>
      <c r="M1851" s="13" t="str">
        <f t="shared" si="170"/>
        <v>Sep</v>
      </c>
      <c r="N1851" s="11">
        <f t="shared" si="171"/>
        <v>2012</v>
      </c>
      <c r="O1851" t="b">
        <v>0</v>
      </c>
      <c r="P1851">
        <v>8</v>
      </c>
      <c r="Q1851" t="b">
        <v>1</v>
      </c>
      <c r="R1851" t="s">
        <v>8276</v>
      </c>
      <c r="S1851" s="7">
        <f>E1851/D1851</f>
        <v>1.0033333333333334</v>
      </c>
      <c r="T1851" s="8">
        <f>E1851/P1851</f>
        <v>37.625</v>
      </c>
      <c r="U1851" t="str">
        <f t="shared" si="172"/>
        <v>music</v>
      </c>
      <c r="V1851" t="str">
        <f t="shared" si="173"/>
        <v>rock</v>
      </c>
    </row>
    <row r="1852" spans="1:22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5">
        <f t="shared" si="168"/>
        <v>41800.959490740745</v>
      </c>
      <c r="L1852" s="15">
        <f t="shared" si="169"/>
        <v>41830.959490740745</v>
      </c>
      <c r="M1852" s="13" t="str">
        <f t="shared" si="170"/>
        <v>Jun</v>
      </c>
      <c r="N1852" s="11">
        <f t="shared" si="171"/>
        <v>2014</v>
      </c>
      <c r="O1852" t="b">
        <v>0</v>
      </c>
      <c r="P1852">
        <v>179</v>
      </c>
      <c r="Q1852" t="b">
        <v>1</v>
      </c>
      <c r="R1852" t="s">
        <v>8276</v>
      </c>
      <c r="S1852" s="7">
        <f>E1852/D1852</f>
        <v>1.0152222222222222</v>
      </c>
      <c r="T1852" s="8">
        <f>E1852/P1852</f>
        <v>51.044692737430168</v>
      </c>
      <c r="U1852" t="str">
        <f t="shared" si="172"/>
        <v>music</v>
      </c>
      <c r="V1852" t="str">
        <f t="shared" si="173"/>
        <v>rock</v>
      </c>
    </row>
    <row r="1853" spans="1:22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5">
        <f t="shared" si="168"/>
        <v>41827.906689814816</v>
      </c>
      <c r="L1853" s="15">
        <f t="shared" si="169"/>
        <v>41848.041666666664</v>
      </c>
      <c r="M1853" s="13" t="str">
        <f t="shared" si="170"/>
        <v>Jul</v>
      </c>
      <c r="N1853" s="11">
        <f t="shared" si="171"/>
        <v>2014</v>
      </c>
      <c r="O1853" t="b">
        <v>0</v>
      </c>
      <c r="P1853">
        <v>26</v>
      </c>
      <c r="Q1853" t="b">
        <v>1</v>
      </c>
      <c r="R1853" t="s">
        <v>8276</v>
      </c>
      <c r="S1853" s="7">
        <f>E1853/D1853</f>
        <v>1.0007692307692309</v>
      </c>
      <c r="T1853" s="8">
        <f>E1853/P1853</f>
        <v>50.03846153846154</v>
      </c>
      <c r="U1853" t="str">
        <f t="shared" si="172"/>
        <v>music</v>
      </c>
      <c r="V1853" t="str">
        <f t="shared" si="173"/>
        <v>rock</v>
      </c>
    </row>
    <row r="1854" spans="1:22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5">
        <f t="shared" si="168"/>
        <v>42081.77143518519</v>
      </c>
      <c r="L1854" s="15">
        <f t="shared" si="169"/>
        <v>42119</v>
      </c>
      <c r="M1854" s="13" t="str">
        <f t="shared" si="170"/>
        <v>Mar</v>
      </c>
      <c r="N1854" s="11">
        <f t="shared" si="171"/>
        <v>2015</v>
      </c>
      <c r="O1854" t="b">
        <v>0</v>
      </c>
      <c r="P1854">
        <v>131</v>
      </c>
      <c r="Q1854" t="b">
        <v>1</v>
      </c>
      <c r="R1854" t="s">
        <v>8276</v>
      </c>
      <c r="S1854" s="7">
        <f>E1854/D1854</f>
        <v>1.1696666666666666</v>
      </c>
      <c r="T1854" s="8">
        <f>E1854/P1854</f>
        <v>133.93129770992365</v>
      </c>
      <c r="U1854" t="str">
        <f t="shared" si="172"/>
        <v>music</v>
      </c>
      <c r="V1854" t="str">
        <f t="shared" si="173"/>
        <v>rock</v>
      </c>
    </row>
    <row r="1855" spans="1:22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5">
        <f t="shared" si="168"/>
        <v>41177.060381944444</v>
      </c>
      <c r="L1855" s="15">
        <f t="shared" si="169"/>
        <v>41227.102048611108</v>
      </c>
      <c r="M1855" s="13" t="str">
        <f t="shared" si="170"/>
        <v>Sep</v>
      </c>
      <c r="N1855" s="11">
        <f t="shared" si="171"/>
        <v>2012</v>
      </c>
      <c r="O1855" t="b">
        <v>0</v>
      </c>
      <c r="P1855">
        <v>14</v>
      </c>
      <c r="Q1855" t="b">
        <v>1</v>
      </c>
      <c r="R1855" t="s">
        <v>8276</v>
      </c>
      <c r="S1855" s="7">
        <f>E1855/D1855</f>
        <v>1.01875</v>
      </c>
      <c r="T1855" s="8">
        <f>E1855/P1855</f>
        <v>58.214285714285715</v>
      </c>
      <c r="U1855" t="str">
        <f t="shared" si="172"/>
        <v>music</v>
      </c>
      <c r="V1855" t="str">
        <f t="shared" si="173"/>
        <v>rock</v>
      </c>
    </row>
    <row r="1856" spans="1:22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5">
        <f t="shared" si="168"/>
        <v>41388.021261574075</v>
      </c>
      <c r="L1856" s="15">
        <f t="shared" si="169"/>
        <v>41418.021261574075</v>
      </c>
      <c r="M1856" s="13" t="str">
        <f t="shared" si="170"/>
        <v>Apr</v>
      </c>
      <c r="N1856" s="11">
        <f t="shared" si="171"/>
        <v>2013</v>
      </c>
      <c r="O1856" t="b">
        <v>0</v>
      </c>
      <c r="P1856">
        <v>174</v>
      </c>
      <c r="Q1856" t="b">
        <v>1</v>
      </c>
      <c r="R1856" t="s">
        <v>8276</v>
      </c>
      <c r="S1856" s="7">
        <f>E1856/D1856</f>
        <v>1.0212366666666666</v>
      </c>
      <c r="T1856" s="8">
        <f>E1856/P1856</f>
        <v>88.037643678160919</v>
      </c>
      <c r="U1856" t="str">
        <f t="shared" si="172"/>
        <v>music</v>
      </c>
      <c r="V1856" t="str">
        <f t="shared" si="173"/>
        <v>rock</v>
      </c>
    </row>
    <row r="1857" spans="1:22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5">
        <f t="shared" si="168"/>
        <v>41600.538657407407</v>
      </c>
      <c r="L1857" s="15">
        <f t="shared" si="169"/>
        <v>41645.538657407407</v>
      </c>
      <c r="M1857" s="13" t="str">
        <f t="shared" si="170"/>
        <v>Nov</v>
      </c>
      <c r="N1857" s="11">
        <f t="shared" si="171"/>
        <v>2013</v>
      </c>
      <c r="O1857" t="b">
        <v>0</v>
      </c>
      <c r="P1857">
        <v>191</v>
      </c>
      <c r="Q1857" t="b">
        <v>1</v>
      </c>
      <c r="R1857" t="s">
        <v>8276</v>
      </c>
      <c r="S1857" s="7">
        <f>E1857/D1857</f>
        <v>1.5405897142857143</v>
      </c>
      <c r="T1857" s="8">
        <f>E1857/P1857</f>
        <v>70.576753926701571</v>
      </c>
      <c r="U1857" t="str">
        <f t="shared" si="172"/>
        <v>music</v>
      </c>
      <c r="V1857" t="str">
        <f t="shared" si="173"/>
        <v>rock</v>
      </c>
    </row>
    <row r="1858" spans="1:22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5">
        <f t="shared" si="168"/>
        <v>41817.854999999996</v>
      </c>
      <c r="L1858" s="15">
        <f t="shared" si="169"/>
        <v>41838.854999999996</v>
      </c>
      <c r="M1858" s="13" t="str">
        <f t="shared" si="170"/>
        <v>Jun</v>
      </c>
      <c r="N1858" s="11">
        <f t="shared" si="171"/>
        <v>2014</v>
      </c>
      <c r="O1858" t="b">
        <v>0</v>
      </c>
      <c r="P1858">
        <v>38</v>
      </c>
      <c r="Q1858" t="b">
        <v>1</v>
      </c>
      <c r="R1858" t="s">
        <v>8276</v>
      </c>
      <c r="S1858" s="7">
        <f>E1858/D1858</f>
        <v>1.0125</v>
      </c>
      <c r="T1858" s="8">
        <f>E1858/P1858</f>
        <v>53.289473684210527</v>
      </c>
      <c r="U1858" t="str">
        <f t="shared" si="172"/>
        <v>music</v>
      </c>
      <c r="V1858" t="str">
        <f t="shared" si="173"/>
        <v>rock</v>
      </c>
    </row>
    <row r="1859" spans="1:22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5">
        <f t="shared" ref="K1859:K1922" si="174">(((J1859/60)/60)/24+DATE(1970,1,1))</f>
        <v>41864.76866898148</v>
      </c>
      <c r="L1859" s="15">
        <f t="shared" ref="L1859:L1922" si="175">(((I1859/60)/60)/24+DATE(1970,1,1))</f>
        <v>41894.76866898148</v>
      </c>
      <c r="M1859" s="13" t="str">
        <f t="shared" ref="M1859:M1922" si="176">TEXT(K1859,"mmm")</f>
        <v>Aug</v>
      </c>
      <c r="N1859" s="11">
        <f t="shared" ref="N1859:N1922" si="177">YEAR(K1859)</f>
        <v>2014</v>
      </c>
      <c r="O1859" t="b">
        <v>0</v>
      </c>
      <c r="P1859">
        <v>22</v>
      </c>
      <c r="Q1859" t="b">
        <v>1</v>
      </c>
      <c r="R1859" t="s">
        <v>8276</v>
      </c>
      <c r="S1859" s="7">
        <f>E1859/D1859</f>
        <v>1</v>
      </c>
      <c r="T1859" s="8">
        <f>E1859/P1859</f>
        <v>136.36363636363637</v>
      </c>
      <c r="U1859" t="str">
        <f t="shared" ref="U1859:U1922" si="178">LEFT(R1859,(FIND("/",R1859,1)-1))</f>
        <v>music</v>
      </c>
      <c r="V1859" t="str">
        <f t="shared" ref="V1859:V1922" si="179">MID(R1859,FIND("/",R1859)+1,256)</f>
        <v>rock</v>
      </c>
    </row>
    <row r="1860" spans="1:22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5">
        <f t="shared" si="174"/>
        <v>40833.200474537036</v>
      </c>
      <c r="L1860" s="15">
        <f t="shared" si="175"/>
        <v>40893.242141203707</v>
      </c>
      <c r="M1860" s="13" t="str">
        <f t="shared" si="176"/>
        <v>Oct</v>
      </c>
      <c r="N1860" s="11">
        <f t="shared" si="177"/>
        <v>2011</v>
      </c>
      <c r="O1860" t="b">
        <v>0</v>
      </c>
      <c r="P1860">
        <v>149</v>
      </c>
      <c r="Q1860" t="b">
        <v>1</v>
      </c>
      <c r="R1860" t="s">
        <v>8276</v>
      </c>
      <c r="S1860" s="7">
        <f>E1860/D1860</f>
        <v>1.0874800874800874</v>
      </c>
      <c r="T1860" s="8">
        <f>E1860/P1860</f>
        <v>40.547315436241611</v>
      </c>
      <c r="U1860" t="str">
        <f t="shared" si="178"/>
        <v>music</v>
      </c>
      <c r="V1860" t="str">
        <f t="shared" si="179"/>
        <v>rock</v>
      </c>
    </row>
    <row r="1861" spans="1:22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5">
        <f t="shared" si="174"/>
        <v>40778.770011574074</v>
      </c>
      <c r="L1861" s="15">
        <f t="shared" si="175"/>
        <v>40808.770011574074</v>
      </c>
      <c r="M1861" s="13" t="str">
        <f t="shared" si="176"/>
        <v>Aug</v>
      </c>
      <c r="N1861" s="11">
        <f t="shared" si="177"/>
        <v>2011</v>
      </c>
      <c r="O1861" t="b">
        <v>0</v>
      </c>
      <c r="P1861">
        <v>56</v>
      </c>
      <c r="Q1861" t="b">
        <v>1</v>
      </c>
      <c r="R1861" t="s">
        <v>8276</v>
      </c>
      <c r="S1861" s="7">
        <f>E1861/D1861</f>
        <v>1.3183333333333334</v>
      </c>
      <c r="T1861" s="8">
        <f>E1861/P1861</f>
        <v>70.625</v>
      </c>
      <c r="U1861" t="str">
        <f t="shared" si="178"/>
        <v>music</v>
      </c>
      <c r="V1861" t="str">
        <f t="shared" si="179"/>
        <v>rock</v>
      </c>
    </row>
    <row r="1862" spans="1:22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5">
        <f t="shared" si="174"/>
        <v>41655.709305555552</v>
      </c>
      <c r="L1862" s="15">
        <f t="shared" si="175"/>
        <v>41676.709305555552</v>
      </c>
      <c r="M1862" s="13" t="str">
        <f t="shared" si="176"/>
        <v>Jan</v>
      </c>
      <c r="N1862" s="11">
        <f t="shared" si="177"/>
        <v>2014</v>
      </c>
      <c r="O1862" t="b">
        <v>0</v>
      </c>
      <c r="P1862">
        <v>19</v>
      </c>
      <c r="Q1862" t="b">
        <v>1</v>
      </c>
      <c r="R1862" t="s">
        <v>8276</v>
      </c>
      <c r="S1862" s="7">
        <f>E1862/D1862</f>
        <v>1.3346666666666667</v>
      </c>
      <c r="T1862" s="8">
        <f>E1862/P1862</f>
        <v>52.684210526315788</v>
      </c>
      <c r="U1862" t="str">
        <f t="shared" si="178"/>
        <v>music</v>
      </c>
      <c r="V1862" t="str">
        <f t="shared" si="179"/>
        <v>rock</v>
      </c>
    </row>
    <row r="1863" spans="1:22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5">
        <f t="shared" si="174"/>
        <v>42000.300243055557</v>
      </c>
      <c r="L1863" s="15">
        <f t="shared" si="175"/>
        <v>42030.300243055557</v>
      </c>
      <c r="M1863" s="13" t="str">
        <f t="shared" si="176"/>
        <v>Dec</v>
      </c>
      <c r="N1863" s="11">
        <f t="shared" si="177"/>
        <v>2014</v>
      </c>
      <c r="O1863" t="b">
        <v>0</v>
      </c>
      <c r="P1863">
        <v>0</v>
      </c>
      <c r="Q1863" t="b">
        <v>0</v>
      </c>
      <c r="R1863" t="s">
        <v>8283</v>
      </c>
      <c r="S1863" s="7">
        <f>E1863/D1863</f>
        <v>0</v>
      </c>
      <c r="T1863" s="8" t="e">
        <f>E1863/P1863</f>
        <v>#DIV/0!</v>
      </c>
      <c r="U1863" t="str">
        <f t="shared" si="178"/>
        <v>games</v>
      </c>
      <c r="V1863" t="str">
        <f t="shared" si="179"/>
        <v>mobile games</v>
      </c>
    </row>
    <row r="1864" spans="1:22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5">
        <f t="shared" si="174"/>
        <v>42755.492754629624</v>
      </c>
      <c r="L1864" s="15">
        <f t="shared" si="175"/>
        <v>42802.3125</v>
      </c>
      <c r="M1864" s="13" t="str">
        <f t="shared" si="176"/>
        <v>Jan</v>
      </c>
      <c r="N1864" s="11">
        <f t="shared" si="177"/>
        <v>2017</v>
      </c>
      <c r="O1864" t="b">
        <v>0</v>
      </c>
      <c r="P1864">
        <v>16</v>
      </c>
      <c r="Q1864" t="b">
        <v>0</v>
      </c>
      <c r="R1864" t="s">
        <v>8283</v>
      </c>
      <c r="S1864" s="7">
        <f>E1864/D1864</f>
        <v>8.0833333333333326E-2</v>
      </c>
      <c r="T1864" s="8">
        <f>E1864/P1864</f>
        <v>90.9375</v>
      </c>
      <c r="U1864" t="str">
        <f t="shared" si="178"/>
        <v>games</v>
      </c>
      <c r="V1864" t="str">
        <f t="shared" si="179"/>
        <v>mobile games</v>
      </c>
    </row>
    <row r="1865" spans="1:22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5">
        <f t="shared" si="174"/>
        <v>41772.797280092593</v>
      </c>
      <c r="L1865" s="15">
        <f t="shared" si="175"/>
        <v>41802.797280092593</v>
      </c>
      <c r="M1865" s="13" t="str">
        <f t="shared" si="176"/>
        <v>May</v>
      </c>
      <c r="N1865" s="11">
        <f t="shared" si="177"/>
        <v>2014</v>
      </c>
      <c r="O1865" t="b">
        <v>0</v>
      </c>
      <c r="P1865">
        <v>2</v>
      </c>
      <c r="Q1865" t="b">
        <v>0</v>
      </c>
      <c r="R1865" t="s">
        <v>8283</v>
      </c>
      <c r="S1865" s="7">
        <f>E1865/D1865</f>
        <v>4.0000000000000001E-3</v>
      </c>
      <c r="T1865" s="8">
        <f>E1865/P1865</f>
        <v>5</v>
      </c>
      <c r="U1865" t="str">
        <f t="shared" si="178"/>
        <v>games</v>
      </c>
      <c r="V1865" t="str">
        <f t="shared" si="179"/>
        <v>mobile games</v>
      </c>
    </row>
    <row r="1866" spans="1:22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5">
        <f t="shared" si="174"/>
        <v>41733.716435185182</v>
      </c>
      <c r="L1866" s="15">
        <f t="shared" si="175"/>
        <v>41763.716435185182</v>
      </c>
      <c r="M1866" s="13" t="str">
        <f t="shared" si="176"/>
        <v>Apr</v>
      </c>
      <c r="N1866" s="11">
        <f t="shared" si="177"/>
        <v>2014</v>
      </c>
      <c r="O1866" t="b">
        <v>0</v>
      </c>
      <c r="P1866">
        <v>48</v>
      </c>
      <c r="Q1866" t="b">
        <v>0</v>
      </c>
      <c r="R1866" t="s">
        <v>8283</v>
      </c>
      <c r="S1866" s="7">
        <f>E1866/D1866</f>
        <v>0.42892307692307691</v>
      </c>
      <c r="T1866" s="8">
        <f>E1866/P1866</f>
        <v>58.083333333333336</v>
      </c>
      <c r="U1866" t="str">
        <f t="shared" si="178"/>
        <v>games</v>
      </c>
      <c r="V1866" t="str">
        <f t="shared" si="179"/>
        <v>mobile games</v>
      </c>
    </row>
    <row r="1867" spans="1:22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5">
        <f t="shared" si="174"/>
        <v>42645.367442129631</v>
      </c>
      <c r="L1867" s="15">
        <f t="shared" si="175"/>
        <v>42680.409108796302</v>
      </c>
      <c r="M1867" s="13" t="str">
        <f t="shared" si="176"/>
        <v>Oct</v>
      </c>
      <c r="N1867" s="11">
        <f t="shared" si="177"/>
        <v>2016</v>
      </c>
      <c r="O1867" t="b">
        <v>0</v>
      </c>
      <c r="P1867">
        <v>2</v>
      </c>
      <c r="Q1867" t="b">
        <v>0</v>
      </c>
      <c r="R1867" t="s">
        <v>8283</v>
      </c>
      <c r="S1867" s="7">
        <f>E1867/D1867</f>
        <v>3.6363636363636364E-5</v>
      </c>
      <c r="T1867" s="8">
        <f>E1867/P1867</f>
        <v>2</v>
      </c>
      <c r="U1867" t="str">
        <f t="shared" si="178"/>
        <v>games</v>
      </c>
      <c r="V1867" t="str">
        <f t="shared" si="179"/>
        <v>mobile games</v>
      </c>
    </row>
    <row r="1868" spans="1:22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5">
        <f t="shared" si="174"/>
        <v>42742.246493055558</v>
      </c>
      <c r="L1868" s="15">
        <f t="shared" si="175"/>
        <v>42795.166666666672</v>
      </c>
      <c r="M1868" s="13" t="str">
        <f t="shared" si="176"/>
        <v>Jan</v>
      </c>
      <c r="N1868" s="11">
        <f t="shared" si="177"/>
        <v>2017</v>
      </c>
      <c r="O1868" t="b">
        <v>0</v>
      </c>
      <c r="P1868">
        <v>2</v>
      </c>
      <c r="Q1868" t="b">
        <v>0</v>
      </c>
      <c r="R1868" t="s">
        <v>8283</v>
      </c>
      <c r="S1868" s="7">
        <f>E1868/D1868</f>
        <v>5.0000000000000001E-3</v>
      </c>
      <c r="T1868" s="8">
        <f>E1868/P1868</f>
        <v>62.5</v>
      </c>
      <c r="U1868" t="str">
        <f t="shared" si="178"/>
        <v>games</v>
      </c>
      <c r="V1868" t="str">
        <f t="shared" si="179"/>
        <v>mobile games</v>
      </c>
    </row>
    <row r="1869" spans="1:22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5">
        <f t="shared" si="174"/>
        <v>42649.924907407403</v>
      </c>
      <c r="L1869" s="15">
        <f t="shared" si="175"/>
        <v>42679.924907407403</v>
      </c>
      <c r="M1869" s="13" t="str">
        <f t="shared" si="176"/>
        <v>Oct</v>
      </c>
      <c r="N1869" s="11">
        <f t="shared" si="177"/>
        <v>2016</v>
      </c>
      <c r="O1869" t="b">
        <v>0</v>
      </c>
      <c r="P1869">
        <v>1</v>
      </c>
      <c r="Q1869" t="b">
        <v>0</v>
      </c>
      <c r="R1869" t="s">
        <v>8283</v>
      </c>
      <c r="S1869" s="7">
        <f>E1869/D1869</f>
        <v>5.0000000000000001E-4</v>
      </c>
      <c r="T1869" s="8">
        <f>E1869/P1869</f>
        <v>10</v>
      </c>
      <c r="U1869" t="str">
        <f t="shared" si="178"/>
        <v>games</v>
      </c>
      <c r="V1869" t="str">
        <f t="shared" si="179"/>
        <v>mobile games</v>
      </c>
    </row>
    <row r="1870" spans="1:22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5">
        <f t="shared" si="174"/>
        <v>42328.779224537036</v>
      </c>
      <c r="L1870" s="15">
        <f t="shared" si="175"/>
        <v>42353.332638888889</v>
      </c>
      <c r="M1870" s="13" t="str">
        <f t="shared" si="176"/>
        <v>Nov</v>
      </c>
      <c r="N1870" s="11">
        <f t="shared" si="177"/>
        <v>2015</v>
      </c>
      <c r="O1870" t="b">
        <v>0</v>
      </c>
      <c r="P1870">
        <v>17</v>
      </c>
      <c r="Q1870" t="b">
        <v>0</v>
      </c>
      <c r="R1870" t="s">
        <v>8283</v>
      </c>
      <c r="S1870" s="7">
        <f>E1870/D1870</f>
        <v>4.8680000000000001E-2</v>
      </c>
      <c r="T1870" s="8">
        <f>E1870/P1870</f>
        <v>71.588235294117652</v>
      </c>
      <c r="U1870" t="str">
        <f t="shared" si="178"/>
        <v>games</v>
      </c>
      <c r="V1870" t="str">
        <f t="shared" si="179"/>
        <v>mobile games</v>
      </c>
    </row>
    <row r="1871" spans="1:22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5">
        <f t="shared" si="174"/>
        <v>42709.002881944441</v>
      </c>
      <c r="L1871" s="15">
        <f t="shared" si="175"/>
        <v>42739.002881944441</v>
      </c>
      <c r="M1871" s="13" t="str">
        <f t="shared" si="176"/>
        <v>Dec</v>
      </c>
      <c r="N1871" s="11">
        <f t="shared" si="177"/>
        <v>2016</v>
      </c>
      <c r="O1871" t="b">
        <v>0</v>
      </c>
      <c r="P1871">
        <v>0</v>
      </c>
      <c r="Q1871" t="b">
        <v>0</v>
      </c>
      <c r="R1871" t="s">
        <v>8283</v>
      </c>
      <c r="S1871" s="7">
        <f>E1871/D1871</f>
        <v>0</v>
      </c>
      <c r="T1871" s="8" t="e">
        <f>E1871/P1871</f>
        <v>#DIV/0!</v>
      </c>
      <c r="U1871" t="str">
        <f t="shared" si="178"/>
        <v>games</v>
      </c>
      <c r="V1871" t="str">
        <f t="shared" si="179"/>
        <v>mobile games</v>
      </c>
    </row>
    <row r="1872" spans="1:22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5">
        <f t="shared" si="174"/>
        <v>42371.355729166666</v>
      </c>
      <c r="L1872" s="15">
        <f t="shared" si="175"/>
        <v>42400.178472222222</v>
      </c>
      <c r="M1872" s="13" t="str">
        <f t="shared" si="176"/>
        <v>Jan</v>
      </c>
      <c r="N1872" s="11">
        <f t="shared" si="177"/>
        <v>2016</v>
      </c>
      <c r="O1872" t="b">
        <v>0</v>
      </c>
      <c r="P1872">
        <v>11</v>
      </c>
      <c r="Q1872" t="b">
        <v>0</v>
      </c>
      <c r="R1872" t="s">
        <v>8283</v>
      </c>
      <c r="S1872" s="7">
        <f>E1872/D1872</f>
        <v>0.10314285714285715</v>
      </c>
      <c r="T1872" s="8">
        <f>E1872/P1872</f>
        <v>32.81818181818182</v>
      </c>
      <c r="U1872" t="str">
        <f t="shared" si="178"/>
        <v>games</v>
      </c>
      <c r="V1872" t="str">
        <f t="shared" si="179"/>
        <v>mobile games</v>
      </c>
    </row>
    <row r="1873" spans="1:22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5">
        <f t="shared" si="174"/>
        <v>41923.783576388887</v>
      </c>
      <c r="L1873" s="15">
        <f t="shared" si="175"/>
        <v>41963.825243055559</v>
      </c>
      <c r="M1873" s="13" t="str">
        <f t="shared" si="176"/>
        <v>Oct</v>
      </c>
      <c r="N1873" s="11">
        <f t="shared" si="177"/>
        <v>2014</v>
      </c>
      <c r="O1873" t="b">
        <v>0</v>
      </c>
      <c r="P1873">
        <v>95</v>
      </c>
      <c r="Q1873" t="b">
        <v>0</v>
      </c>
      <c r="R1873" t="s">
        <v>8283</v>
      </c>
      <c r="S1873" s="7">
        <f>E1873/D1873</f>
        <v>0.7178461538461538</v>
      </c>
      <c r="T1873" s="8">
        <f>E1873/P1873</f>
        <v>49.11578947368421</v>
      </c>
      <c r="U1873" t="str">
        <f t="shared" si="178"/>
        <v>games</v>
      </c>
      <c r="V1873" t="str">
        <f t="shared" si="179"/>
        <v>mobile games</v>
      </c>
    </row>
    <row r="1874" spans="1:22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5">
        <f t="shared" si="174"/>
        <v>42155.129652777774</v>
      </c>
      <c r="L1874" s="15">
        <f t="shared" si="175"/>
        <v>42185.129652777774</v>
      </c>
      <c r="M1874" s="13" t="str">
        <f t="shared" si="176"/>
        <v>May</v>
      </c>
      <c r="N1874" s="11">
        <f t="shared" si="177"/>
        <v>2015</v>
      </c>
      <c r="O1874" t="b">
        <v>0</v>
      </c>
      <c r="P1874">
        <v>13</v>
      </c>
      <c r="Q1874" t="b">
        <v>0</v>
      </c>
      <c r="R1874" t="s">
        <v>8283</v>
      </c>
      <c r="S1874" s="7">
        <f>E1874/D1874</f>
        <v>1.06E-2</v>
      </c>
      <c r="T1874" s="8">
        <f>E1874/P1874</f>
        <v>16.307692307692307</v>
      </c>
      <c r="U1874" t="str">
        <f t="shared" si="178"/>
        <v>games</v>
      </c>
      <c r="V1874" t="str">
        <f t="shared" si="179"/>
        <v>mobile games</v>
      </c>
    </row>
    <row r="1875" spans="1:22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5">
        <f t="shared" si="174"/>
        <v>42164.615856481483</v>
      </c>
      <c r="L1875" s="15">
        <f t="shared" si="175"/>
        <v>42193.697916666672</v>
      </c>
      <c r="M1875" s="13" t="str">
        <f t="shared" si="176"/>
        <v>Jun</v>
      </c>
      <c r="N1875" s="11">
        <f t="shared" si="177"/>
        <v>2015</v>
      </c>
      <c r="O1875" t="b">
        <v>0</v>
      </c>
      <c r="P1875">
        <v>2</v>
      </c>
      <c r="Q1875" t="b">
        <v>0</v>
      </c>
      <c r="R1875" t="s">
        <v>8283</v>
      </c>
      <c r="S1875" s="7">
        <f>E1875/D1875</f>
        <v>4.4999999999999997E-3</v>
      </c>
      <c r="T1875" s="8">
        <f>E1875/P1875</f>
        <v>18</v>
      </c>
      <c r="U1875" t="str">
        <f t="shared" si="178"/>
        <v>games</v>
      </c>
      <c r="V1875" t="str">
        <f t="shared" si="179"/>
        <v>mobile games</v>
      </c>
    </row>
    <row r="1876" spans="1:22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5">
        <f t="shared" si="174"/>
        <v>42529.969131944439</v>
      </c>
      <c r="L1876" s="15">
        <f t="shared" si="175"/>
        <v>42549.969131944439</v>
      </c>
      <c r="M1876" s="13" t="str">
        <f t="shared" si="176"/>
        <v>Jun</v>
      </c>
      <c r="N1876" s="11">
        <f t="shared" si="177"/>
        <v>2016</v>
      </c>
      <c r="O1876" t="b">
        <v>0</v>
      </c>
      <c r="P1876">
        <v>2</v>
      </c>
      <c r="Q1876" t="b">
        <v>0</v>
      </c>
      <c r="R1876" t="s">
        <v>8283</v>
      </c>
      <c r="S1876" s="7">
        <f>E1876/D1876</f>
        <v>1.6249999999999999E-4</v>
      </c>
      <c r="T1876" s="8">
        <f>E1876/P1876</f>
        <v>13</v>
      </c>
      <c r="U1876" t="str">
        <f t="shared" si="178"/>
        <v>games</v>
      </c>
      <c r="V1876" t="str">
        <f t="shared" si="179"/>
        <v>mobile games</v>
      </c>
    </row>
    <row r="1877" spans="1:22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5">
        <f t="shared" si="174"/>
        <v>42528.899398148147</v>
      </c>
      <c r="L1877" s="15">
        <f t="shared" si="175"/>
        <v>42588.899398148147</v>
      </c>
      <c r="M1877" s="13" t="str">
        <f t="shared" si="176"/>
        <v>Jun</v>
      </c>
      <c r="N1877" s="11">
        <f t="shared" si="177"/>
        <v>2016</v>
      </c>
      <c r="O1877" t="b">
        <v>0</v>
      </c>
      <c r="P1877">
        <v>3</v>
      </c>
      <c r="Q1877" t="b">
        <v>0</v>
      </c>
      <c r="R1877" t="s">
        <v>8283</v>
      </c>
      <c r="S1877" s="7">
        <f>E1877/D1877</f>
        <v>5.1000000000000004E-3</v>
      </c>
      <c r="T1877" s="8">
        <f>E1877/P1877</f>
        <v>17</v>
      </c>
      <c r="U1877" t="str">
        <f t="shared" si="178"/>
        <v>games</v>
      </c>
      <c r="V1877" t="str">
        <f t="shared" si="179"/>
        <v>mobile games</v>
      </c>
    </row>
    <row r="1878" spans="1:22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5">
        <f t="shared" si="174"/>
        <v>41776.284780092588</v>
      </c>
      <c r="L1878" s="15">
        <f t="shared" si="175"/>
        <v>41806.284780092588</v>
      </c>
      <c r="M1878" s="13" t="str">
        <f t="shared" si="176"/>
        <v>May</v>
      </c>
      <c r="N1878" s="11">
        <f t="shared" si="177"/>
        <v>2014</v>
      </c>
      <c r="O1878" t="b">
        <v>0</v>
      </c>
      <c r="P1878">
        <v>0</v>
      </c>
      <c r="Q1878" t="b">
        <v>0</v>
      </c>
      <c r="R1878" t="s">
        <v>8283</v>
      </c>
      <c r="S1878" s="7">
        <f>E1878/D1878</f>
        <v>0</v>
      </c>
      <c r="T1878" s="8" t="e">
        <f>E1878/P1878</f>
        <v>#DIV/0!</v>
      </c>
      <c r="U1878" t="str">
        <f t="shared" si="178"/>
        <v>games</v>
      </c>
      <c r="V1878" t="str">
        <f t="shared" si="179"/>
        <v>mobile games</v>
      </c>
    </row>
    <row r="1879" spans="1:22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5">
        <f t="shared" si="174"/>
        <v>42035.029224537036</v>
      </c>
      <c r="L1879" s="15">
        <f t="shared" si="175"/>
        <v>42064.029224537036</v>
      </c>
      <c r="M1879" s="13" t="str">
        <f t="shared" si="176"/>
        <v>Jan</v>
      </c>
      <c r="N1879" s="11">
        <f t="shared" si="177"/>
        <v>2015</v>
      </c>
      <c r="O1879" t="b">
        <v>0</v>
      </c>
      <c r="P1879">
        <v>0</v>
      </c>
      <c r="Q1879" t="b">
        <v>0</v>
      </c>
      <c r="R1879" t="s">
        <v>8283</v>
      </c>
      <c r="S1879" s="7">
        <f>E1879/D1879</f>
        <v>0</v>
      </c>
      <c r="T1879" s="8" t="e">
        <f>E1879/P1879</f>
        <v>#DIV/0!</v>
      </c>
      <c r="U1879" t="str">
        <f t="shared" si="178"/>
        <v>games</v>
      </c>
      <c r="V1879" t="str">
        <f t="shared" si="179"/>
        <v>mobile games</v>
      </c>
    </row>
    <row r="1880" spans="1:22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5">
        <f t="shared" si="174"/>
        <v>41773.008738425924</v>
      </c>
      <c r="L1880" s="15">
        <f t="shared" si="175"/>
        <v>41803.008738425924</v>
      </c>
      <c r="M1880" s="13" t="str">
        <f t="shared" si="176"/>
        <v>May</v>
      </c>
      <c r="N1880" s="11">
        <f t="shared" si="177"/>
        <v>2014</v>
      </c>
      <c r="O1880" t="b">
        <v>0</v>
      </c>
      <c r="P1880">
        <v>0</v>
      </c>
      <c r="Q1880" t="b">
        <v>0</v>
      </c>
      <c r="R1880" t="s">
        <v>8283</v>
      </c>
      <c r="S1880" s="7">
        <f>E1880/D1880</f>
        <v>0</v>
      </c>
      <c r="T1880" s="8" t="e">
        <f>E1880/P1880</f>
        <v>#DIV/0!</v>
      </c>
      <c r="U1880" t="str">
        <f t="shared" si="178"/>
        <v>games</v>
      </c>
      <c r="V1880" t="str">
        <f t="shared" si="179"/>
        <v>mobile games</v>
      </c>
    </row>
    <row r="1881" spans="1:22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5">
        <f t="shared" si="174"/>
        <v>42413.649641203709</v>
      </c>
      <c r="L1881" s="15">
        <f t="shared" si="175"/>
        <v>42443.607974537037</v>
      </c>
      <c r="M1881" s="13" t="str">
        <f t="shared" si="176"/>
        <v>Feb</v>
      </c>
      <c r="N1881" s="11">
        <f t="shared" si="177"/>
        <v>2016</v>
      </c>
      <c r="O1881" t="b">
        <v>0</v>
      </c>
      <c r="P1881">
        <v>2</v>
      </c>
      <c r="Q1881" t="b">
        <v>0</v>
      </c>
      <c r="R1881" t="s">
        <v>8283</v>
      </c>
      <c r="S1881" s="7">
        <f>E1881/D1881</f>
        <v>1.1999999999999999E-3</v>
      </c>
      <c r="T1881" s="8">
        <f>E1881/P1881</f>
        <v>3</v>
      </c>
      <c r="U1881" t="str">
        <f t="shared" si="178"/>
        <v>games</v>
      </c>
      <c r="V1881" t="str">
        <f t="shared" si="179"/>
        <v>mobile games</v>
      </c>
    </row>
    <row r="1882" spans="1:22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5">
        <f t="shared" si="174"/>
        <v>42430.566898148143</v>
      </c>
      <c r="L1882" s="15">
        <f t="shared" si="175"/>
        <v>42459.525231481486</v>
      </c>
      <c r="M1882" s="13" t="str">
        <f t="shared" si="176"/>
        <v>Mar</v>
      </c>
      <c r="N1882" s="11">
        <f t="shared" si="177"/>
        <v>2016</v>
      </c>
      <c r="O1882" t="b">
        <v>0</v>
      </c>
      <c r="P1882">
        <v>24</v>
      </c>
      <c r="Q1882" t="b">
        <v>0</v>
      </c>
      <c r="R1882" t="s">
        <v>8283</v>
      </c>
      <c r="S1882" s="7">
        <f>E1882/D1882</f>
        <v>0.20080000000000001</v>
      </c>
      <c r="T1882" s="8">
        <f>E1882/P1882</f>
        <v>41.833333333333336</v>
      </c>
      <c r="U1882" t="str">
        <f t="shared" si="178"/>
        <v>games</v>
      </c>
      <c r="V1882" t="str">
        <f t="shared" si="179"/>
        <v>mobile games</v>
      </c>
    </row>
    <row r="1883" spans="1:22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5">
        <f t="shared" si="174"/>
        <v>42043.152650462958</v>
      </c>
      <c r="L1883" s="15">
        <f t="shared" si="175"/>
        <v>42073.110983796301</v>
      </c>
      <c r="M1883" s="13" t="str">
        <f t="shared" si="176"/>
        <v>Feb</v>
      </c>
      <c r="N1883" s="11">
        <f t="shared" si="177"/>
        <v>2015</v>
      </c>
      <c r="O1883" t="b">
        <v>0</v>
      </c>
      <c r="P1883">
        <v>70</v>
      </c>
      <c r="Q1883" t="b">
        <v>1</v>
      </c>
      <c r="R1883" t="s">
        <v>8279</v>
      </c>
      <c r="S1883" s="7">
        <f>E1883/D1883</f>
        <v>1.726845</v>
      </c>
      <c r="T1883" s="8">
        <f>E1883/P1883</f>
        <v>49.338428571428572</v>
      </c>
      <c r="U1883" t="str">
        <f t="shared" si="178"/>
        <v>music</v>
      </c>
      <c r="V1883" t="str">
        <f t="shared" si="179"/>
        <v>indie rock</v>
      </c>
    </row>
    <row r="1884" spans="1:22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5">
        <f t="shared" si="174"/>
        <v>41067.949212962965</v>
      </c>
      <c r="L1884" s="15">
        <f t="shared" si="175"/>
        <v>41100.991666666669</v>
      </c>
      <c r="M1884" s="13" t="str">
        <f t="shared" si="176"/>
        <v>Jun</v>
      </c>
      <c r="N1884" s="11">
        <f t="shared" si="177"/>
        <v>2012</v>
      </c>
      <c r="O1884" t="b">
        <v>0</v>
      </c>
      <c r="P1884">
        <v>81</v>
      </c>
      <c r="Q1884" t="b">
        <v>1</v>
      </c>
      <c r="R1884" t="s">
        <v>8279</v>
      </c>
      <c r="S1884" s="7">
        <f>E1884/D1884</f>
        <v>1.008955223880597</v>
      </c>
      <c r="T1884" s="8">
        <f>E1884/P1884</f>
        <v>41.728395061728392</v>
      </c>
      <c r="U1884" t="str">
        <f t="shared" si="178"/>
        <v>music</v>
      </c>
      <c r="V1884" t="str">
        <f t="shared" si="179"/>
        <v>indie rock</v>
      </c>
    </row>
    <row r="1885" spans="1:22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5">
        <f t="shared" si="174"/>
        <v>40977.948009259257</v>
      </c>
      <c r="L1885" s="15">
        <f t="shared" si="175"/>
        <v>41007.906342592592</v>
      </c>
      <c r="M1885" s="13" t="str">
        <f t="shared" si="176"/>
        <v>Mar</v>
      </c>
      <c r="N1885" s="11">
        <f t="shared" si="177"/>
        <v>2012</v>
      </c>
      <c r="O1885" t="b">
        <v>0</v>
      </c>
      <c r="P1885">
        <v>32</v>
      </c>
      <c r="Q1885" t="b">
        <v>1</v>
      </c>
      <c r="R1885" t="s">
        <v>8279</v>
      </c>
      <c r="S1885" s="7">
        <f>E1885/D1885</f>
        <v>1.0480480480480481</v>
      </c>
      <c r="T1885" s="8">
        <f>E1885/P1885</f>
        <v>32.71875</v>
      </c>
      <c r="U1885" t="str">
        <f t="shared" si="178"/>
        <v>music</v>
      </c>
      <c r="V1885" t="str">
        <f t="shared" si="179"/>
        <v>indie rock</v>
      </c>
    </row>
    <row r="1886" spans="1:22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5">
        <f t="shared" si="174"/>
        <v>41205.198321759257</v>
      </c>
      <c r="L1886" s="15">
        <f t="shared" si="175"/>
        <v>41240.5</v>
      </c>
      <c r="M1886" s="13" t="str">
        <f t="shared" si="176"/>
        <v>Oct</v>
      </c>
      <c r="N1886" s="11">
        <f t="shared" si="177"/>
        <v>2012</v>
      </c>
      <c r="O1886" t="b">
        <v>0</v>
      </c>
      <c r="P1886">
        <v>26</v>
      </c>
      <c r="Q1886" t="b">
        <v>1</v>
      </c>
      <c r="R1886" t="s">
        <v>8279</v>
      </c>
      <c r="S1886" s="7">
        <f>E1886/D1886</f>
        <v>1.351</v>
      </c>
      <c r="T1886" s="8">
        <f>E1886/P1886</f>
        <v>51.96153846153846</v>
      </c>
      <c r="U1886" t="str">
        <f t="shared" si="178"/>
        <v>music</v>
      </c>
      <c r="V1886" t="str">
        <f t="shared" si="179"/>
        <v>indie rock</v>
      </c>
    </row>
    <row r="1887" spans="1:22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5">
        <f t="shared" si="174"/>
        <v>41099.093865740739</v>
      </c>
      <c r="L1887" s="15">
        <f t="shared" si="175"/>
        <v>41131.916666666664</v>
      </c>
      <c r="M1887" s="13" t="str">
        <f t="shared" si="176"/>
        <v>Jul</v>
      </c>
      <c r="N1887" s="11">
        <f t="shared" si="177"/>
        <v>2012</v>
      </c>
      <c r="O1887" t="b">
        <v>0</v>
      </c>
      <c r="P1887">
        <v>105</v>
      </c>
      <c r="Q1887" t="b">
        <v>1</v>
      </c>
      <c r="R1887" t="s">
        <v>8279</v>
      </c>
      <c r="S1887" s="7">
        <f>E1887/D1887</f>
        <v>1.1632786885245903</v>
      </c>
      <c r="T1887" s="8">
        <f>E1887/P1887</f>
        <v>50.685714285714283</v>
      </c>
      <c r="U1887" t="str">
        <f t="shared" si="178"/>
        <v>music</v>
      </c>
      <c r="V1887" t="str">
        <f t="shared" si="179"/>
        <v>indie rock</v>
      </c>
    </row>
    <row r="1888" spans="1:22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5">
        <f t="shared" si="174"/>
        <v>41925.906689814816</v>
      </c>
      <c r="L1888" s="15">
        <f t="shared" si="175"/>
        <v>41955.94835648148</v>
      </c>
      <c r="M1888" s="13" t="str">
        <f t="shared" si="176"/>
        <v>Oct</v>
      </c>
      <c r="N1888" s="11">
        <f t="shared" si="177"/>
        <v>2014</v>
      </c>
      <c r="O1888" t="b">
        <v>0</v>
      </c>
      <c r="P1888">
        <v>29</v>
      </c>
      <c r="Q1888" t="b">
        <v>1</v>
      </c>
      <c r="R1888" t="s">
        <v>8279</v>
      </c>
      <c r="S1888" s="7">
        <f>E1888/D1888</f>
        <v>1.0208333333333333</v>
      </c>
      <c r="T1888" s="8">
        <f>E1888/P1888</f>
        <v>42.241379310344826</v>
      </c>
      <c r="U1888" t="str">
        <f t="shared" si="178"/>
        <v>music</v>
      </c>
      <c r="V1888" t="str">
        <f t="shared" si="179"/>
        <v>indie rock</v>
      </c>
    </row>
    <row r="1889" spans="1:22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5">
        <f t="shared" si="174"/>
        <v>42323.800138888888</v>
      </c>
      <c r="L1889" s="15">
        <f t="shared" si="175"/>
        <v>42341.895833333328</v>
      </c>
      <c r="M1889" s="13" t="str">
        <f t="shared" si="176"/>
        <v>Nov</v>
      </c>
      <c r="N1889" s="11">
        <f t="shared" si="177"/>
        <v>2015</v>
      </c>
      <c r="O1889" t="b">
        <v>0</v>
      </c>
      <c r="P1889">
        <v>8</v>
      </c>
      <c r="Q1889" t="b">
        <v>1</v>
      </c>
      <c r="R1889" t="s">
        <v>8279</v>
      </c>
      <c r="S1889" s="7">
        <f>E1889/D1889</f>
        <v>1.1116666666666666</v>
      </c>
      <c r="T1889" s="8">
        <f>E1889/P1889</f>
        <v>416.875</v>
      </c>
      <c r="U1889" t="str">
        <f t="shared" si="178"/>
        <v>music</v>
      </c>
      <c r="V1889" t="str">
        <f t="shared" si="179"/>
        <v>indie rock</v>
      </c>
    </row>
    <row r="1890" spans="1:22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5">
        <f t="shared" si="174"/>
        <v>40299.239953703705</v>
      </c>
      <c r="L1890" s="15">
        <f t="shared" si="175"/>
        <v>40330.207638888889</v>
      </c>
      <c r="M1890" s="13" t="str">
        <f t="shared" si="176"/>
        <v>May</v>
      </c>
      <c r="N1890" s="11">
        <f t="shared" si="177"/>
        <v>2010</v>
      </c>
      <c r="O1890" t="b">
        <v>0</v>
      </c>
      <c r="P1890">
        <v>89</v>
      </c>
      <c r="Q1890" t="b">
        <v>1</v>
      </c>
      <c r="R1890" t="s">
        <v>8279</v>
      </c>
      <c r="S1890" s="7">
        <f>E1890/D1890</f>
        <v>1.6608000000000001</v>
      </c>
      <c r="T1890" s="8">
        <f>E1890/P1890</f>
        <v>46.651685393258425</v>
      </c>
      <c r="U1890" t="str">
        <f t="shared" si="178"/>
        <v>music</v>
      </c>
      <c r="V1890" t="str">
        <f t="shared" si="179"/>
        <v>indie rock</v>
      </c>
    </row>
    <row r="1891" spans="1:22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5">
        <f t="shared" si="174"/>
        <v>41299.793356481481</v>
      </c>
      <c r="L1891" s="15">
        <f t="shared" si="175"/>
        <v>41344.751689814817</v>
      </c>
      <c r="M1891" s="13" t="str">
        <f t="shared" si="176"/>
        <v>Jan</v>
      </c>
      <c r="N1891" s="11">
        <f t="shared" si="177"/>
        <v>2013</v>
      </c>
      <c r="O1891" t="b">
        <v>0</v>
      </c>
      <c r="P1891">
        <v>44</v>
      </c>
      <c r="Q1891" t="b">
        <v>1</v>
      </c>
      <c r="R1891" t="s">
        <v>8279</v>
      </c>
      <c r="S1891" s="7">
        <f>E1891/D1891</f>
        <v>1.0660000000000001</v>
      </c>
      <c r="T1891" s="8">
        <f>E1891/P1891</f>
        <v>48.454545454545453</v>
      </c>
      <c r="U1891" t="str">
        <f t="shared" si="178"/>
        <v>music</v>
      </c>
      <c r="V1891" t="str">
        <f t="shared" si="179"/>
        <v>indie rock</v>
      </c>
    </row>
    <row r="1892" spans="1:22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5">
        <f t="shared" si="174"/>
        <v>41228.786203703705</v>
      </c>
      <c r="L1892" s="15">
        <f t="shared" si="175"/>
        <v>41258.786203703705</v>
      </c>
      <c r="M1892" s="13" t="str">
        <f t="shared" si="176"/>
        <v>Nov</v>
      </c>
      <c r="N1892" s="11">
        <f t="shared" si="177"/>
        <v>2012</v>
      </c>
      <c r="O1892" t="b">
        <v>0</v>
      </c>
      <c r="P1892">
        <v>246</v>
      </c>
      <c r="Q1892" t="b">
        <v>1</v>
      </c>
      <c r="R1892" t="s">
        <v>8279</v>
      </c>
      <c r="S1892" s="7">
        <f>E1892/D1892</f>
        <v>1.4458441666666668</v>
      </c>
      <c r="T1892" s="8">
        <f>E1892/P1892</f>
        <v>70.5289837398374</v>
      </c>
      <c r="U1892" t="str">
        <f t="shared" si="178"/>
        <v>music</v>
      </c>
      <c r="V1892" t="str">
        <f t="shared" si="179"/>
        <v>indie rock</v>
      </c>
    </row>
    <row r="1893" spans="1:22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5">
        <f t="shared" si="174"/>
        <v>40335.798078703701</v>
      </c>
      <c r="L1893" s="15">
        <f t="shared" si="175"/>
        <v>40381.25</v>
      </c>
      <c r="M1893" s="13" t="str">
        <f t="shared" si="176"/>
        <v>Jun</v>
      </c>
      <c r="N1893" s="11">
        <f t="shared" si="177"/>
        <v>2010</v>
      </c>
      <c r="O1893" t="b">
        <v>0</v>
      </c>
      <c r="P1893">
        <v>120</v>
      </c>
      <c r="Q1893" t="b">
        <v>1</v>
      </c>
      <c r="R1893" t="s">
        <v>8279</v>
      </c>
      <c r="S1893" s="7">
        <f>E1893/D1893</f>
        <v>1.0555000000000001</v>
      </c>
      <c r="T1893" s="8">
        <f>E1893/P1893</f>
        <v>87.958333333333329</v>
      </c>
      <c r="U1893" t="str">
        <f t="shared" si="178"/>
        <v>music</v>
      </c>
      <c r="V1893" t="str">
        <f t="shared" si="179"/>
        <v>indie rock</v>
      </c>
    </row>
    <row r="1894" spans="1:22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5">
        <f t="shared" si="174"/>
        <v>40671.637511574074</v>
      </c>
      <c r="L1894" s="15">
        <f t="shared" si="175"/>
        <v>40701.637511574074</v>
      </c>
      <c r="M1894" s="13" t="str">
        <f t="shared" si="176"/>
        <v>May</v>
      </c>
      <c r="N1894" s="11">
        <f t="shared" si="177"/>
        <v>2011</v>
      </c>
      <c r="O1894" t="b">
        <v>0</v>
      </c>
      <c r="P1894">
        <v>26</v>
      </c>
      <c r="Q1894" t="b">
        <v>1</v>
      </c>
      <c r="R1894" t="s">
        <v>8279</v>
      </c>
      <c r="S1894" s="7">
        <f>E1894/D1894</f>
        <v>1.3660000000000001</v>
      </c>
      <c r="T1894" s="8">
        <f>E1894/P1894</f>
        <v>26.26923076923077</v>
      </c>
      <c r="U1894" t="str">
        <f t="shared" si="178"/>
        <v>music</v>
      </c>
      <c r="V1894" t="str">
        <f t="shared" si="179"/>
        <v>indie rock</v>
      </c>
    </row>
    <row r="1895" spans="1:22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5">
        <f t="shared" si="174"/>
        <v>40632.94195601852</v>
      </c>
      <c r="L1895" s="15">
        <f t="shared" si="175"/>
        <v>40649.165972222225</v>
      </c>
      <c r="M1895" s="13" t="str">
        <f t="shared" si="176"/>
        <v>Mar</v>
      </c>
      <c r="N1895" s="11">
        <f t="shared" si="177"/>
        <v>2011</v>
      </c>
      <c r="O1895" t="b">
        <v>0</v>
      </c>
      <c r="P1895">
        <v>45</v>
      </c>
      <c r="Q1895" t="b">
        <v>1</v>
      </c>
      <c r="R1895" t="s">
        <v>8279</v>
      </c>
      <c r="S1895" s="7">
        <f>E1895/D1895</f>
        <v>1.04</v>
      </c>
      <c r="T1895" s="8">
        <f>E1895/P1895</f>
        <v>57.777777777777779</v>
      </c>
      <c r="U1895" t="str">
        <f t="shared" si="178"/>
        <v>music</v>
      </c>
      <c r="V1895" t="str">
        <f t="shared" si="179"/>
        <v>indie rock</v>
      </c>
    </row>
    <row r="1896" spans="1:22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5">
        <f t="shared" si="174"/>
        <v>40920.904895833337</v>
      </c>
      <c r="L1896" s="15">
        <f t="shared" si="175"/>
        <v>40951.904895833337</v>
      </c>
      <c r="M1896" s="13" t="str">
        <f t="shared" si="176"/>
        <v>Jan</v>
      </c>
      <c r="N1896" s="11">
        <f t="shared" si="177"/>
        <v>2012</v>
      </c>
      <c r="O1896" t="b">
        <v>0</v>
      </c>
      <c r="P1896">
        <v>20</v>
      </c>
      <c r="Q1896" t="b">
        <v>1</v>
      </c>
      <c r="R1896" t="s">
        <v>8279</v>
      </c>
      <c r="S1896" s="7">
        <f>E1896/D1896</f>
        <v>1.145</v>
      </c>
      <c r="T1896" s="8">
        <f>E1896/P1896</f>
        <v>57.25</v>
      </c>
      <c r="U1896" t="str">
        <f t="shared" si="178"/>
        <v>music</v>
      </c>
      <c r="V1896" t="str">
        <f t="shared" si="179"/>
        <v>indie rock</v>
      </c>
    </row>
    <row r="1897" spans="1:22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5">
        <f t="shared" si="174"/>
        <v>42267.746782407412</v>
      </c>
      <c r="L1897" s="15">
        <f t="shared" si="175"/>
        <v>42297.746782407412</v>
      </c>
      <c r="M1897" s="13" t="str">
        <f t="shared" si="176"/>
        <v>Sep</v>
      </c>
      <c r="N1897" s="11">
        <f t="shared" si="177"/>
        <v>2015</v>
      </c>
      <c r="O1897" t="b">
        <v>0</v>
      </c>
      <c r="P1897">
        <v>47</v>
      </c>
      <c r="Q1897" t="b">
        <v>1</v>
      </c>
      <c r="R1897" t="s">
        <v>8279</v>
      </c>
      <c r="S1897" s="7">
        <f>E1897/D1897</f>
        <v>1.0171957671957672</v>
      </c>
      <c r="T1897" s="8">
        <f>E1897/P1897</f>
        <v>196.34042553191489</v>
      </c>
      <c r="U1897" t="str">
        <f t="shared" si="178"/>
        <v>music</v>
      </c>
      <c r="V1897" t="str">
        <f t="shared" si="179"/>
        <v>indie rock</v>
      </c>
    </row>
    <row r="1898" spans="1:22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5">
        <f t="shared" si="174"/>
        <v>40981.710243055553</v>
      </c>
      <c r="L1898" s="15">
        <f t="shared" si="175"/>
        <v>41011.710243055553</v>
      </c>
      <c r="M1898" s="13" t="str">
        <f t="shared" si="176"/>
        <v>Mar</v>
      </c>
      <c r="N1898" s="11">
        <f t="shared" si="177"/>
        <v>2012</v>
      </c>
      <c r="O1898" t="b">
        <v>0</v>
      </c>
      <c r="P1898">
        <v>13</v>
      </c>
      <c r="Q1898" t="b">
        <v>1</v>
      </c>
      <c r="R1898" t="s">
        <v>8279</v>
      </c>
      <c r="S1898" s="7">
        <f>E1898/D1898</f>
        <v>1.2394678492239468</v>
      </c>
      <c r="T1898" s="8">
        <f>E1898/P1898</f>
        <v>43</v>
      </c>
      <c r="U1898" t="str">
        <f t="shared" si="178"/>
        <v>music</v>
      </c>
      <c r="V1898" t="str">
        <f t="shared" si="179"/>
        <v>indie rock</v>
      </c>
    </row>
    <row r="1899" spans="1:22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5">
        <f t="shared" si="174"/>
        <v>41680.583402777782</v>
      </c>
      <c r="L1899" s="15">
        <f t="shared" si="175"/>
        <v>41702.875</v>
      </c>
      <c r="M1899" s="13" t="str">
        <f t="shared" si="176"/>
        <v>Feb</v>
      </c>
      <c r="N1899" s="11">
        <f t="shared" si="177"/>
        <v>2014</v>
      </c>
      <c r="O1899" t="b">
        <v>0</v>
      </c>
      <c r="P1899">
        <v>183</v>
      </c>
      <c r="Q1899" t="b">
        <v>1</v>
      </c>
      <c r="R1899" t="s">
        <v>8279</v>
      </c>
      <c r="S1899" s="7">
        <f>E1899/D1899</f>
        <v>1.0245669291338582</v>
      </c>
      <c r="T1899" s="8">
        <f>E1899/P1899</f>
        <v>35.551912568306008</v>
      </c>
      <c r="U1899" t="str">
        <f t="shared" si="178"/>
        <v>music</v>
      </c>
      <c r="V1899" t="str">
        <f t="shared" si="179"/>
        <v>indie rock</v>
      </c>
    </row>
    <row r="1900" spans="1:22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5">
        <f t="shared" si="174"/>
        <v>42366.192974537036</v>
      </c>
      <c r="L1900" s="15">
        <f t="shared" si="175"/>
        <v>42401.75</v>
      </c>
      <c r="M1900" s="13" t="str">
        <f t="shared" si="176"/>
        <v>Dec</v>
      </c>
      <c r="N1900" s="11">
        <f t="shared" si="177"/>
        <v>2015</v>
      </c>
      <c r="O1900" t="b">
        <v>0</v>
      </c>
      <c r="P1900">
        <v>21</v>
      </c>
      <c r="Q1900" t="b">
        <v>1</v>
      </c>
      <c r="R1900" t="s">
        <v>8279</v>
      </c>
      <c r="S1900" s="7">
        <f>E1900/D1900</f>
        <v>1.4450000000000001</v>
      </c>
      <c r="T1900" s="8">
        <f>E1900/P1900</f>
        <v>68.80952380952381</v>
      </c>
      <c r="U1900" t="str">
        <f t="shared" si="178"/>
        <v>music</v>
      </c>
      <c r="V1900" t="str">
        <f t="shared" si="179"/>
        <v>indie rock</v>
      </c>
    </row>
    <row r="1901" spans="1:22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5">
        <f t="shared" si="174"/>
        <v>42058.941736111112</v>
      </c>
      <c r="L1901" s="15">
        <f t="shared" si="175"/>
        <v>42088.90006944444</v>
      </c>
      <c r="M1901" s="13" t="str">
        <f t="shared" si="176"/>
        <v>Feb</v>
      </c>
      <c r="N1901" s="11">
        <f t="shared" si="177"/>
        <v>2015</v>
      </c>
      <c r="O1901" t="b">
        <v>0</v>
      </c>
      <c r="P1901">
        <v>42</v>
      </c>
      <c r="Q1901" t="b">
        <v>1</v>
      </c>
      <c r="R1901" t="s">
        <v>8279</v>
      </c>
      <c r="S1901" s="7">
        <f>E1901/D1901</f>
        <v>1.3333333333333333</v>
      </c>
      <c r="T1901" s="8">
        <f>E1901/P1901</f>
        <v>28.571428571428573</v>
      </c>
      <c r="U1901" t="str">
        <f t="shared" si="178"/>
        <v>music</v>
      </c>
      <c r="V1901" t="str">
        <f t="shared" si="179"/>
        <v>indie rock</v>
      </c>
    </row>
    <row r="1902" spans="1:22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5">
        <f t="shared" si="174"/>
        <v>41160.871886574074</v>
      </c>
      <c r="L1902" s="15">
        <f t="shared" si="175"/>
        <v>41188.415972222225</v>
      </c>
      <c r="M1902" s="13" t="str">
        <f t="shared" si="176"/>
        <v>Sep</v>
      </c>
      <c r="N1902" s="11">
        <f t="shared" si="177"/>
        <v>2012</v>
      </c>
      <c r="O1902" t="b">
        <v>0</v>
      </c>
      <c r="P1902">
        <v>54</v>
      </c>
      <c r="Q1902" t="b">
        <v>1</v>
      </c>
      <c r="R1902" t="s">
        <v>8279</v>
      </c>
      <c r="S1902" s="7">
        <f>E1902/D1902</f>
        <v>1.0936440000000001</v>
      </c>
      <c r="T1902" s="8">
        <f>E1902/P1902</f>
        <v>50.631666666666668</v>
      </c>
      <c r="U1902" t="str">
        <f t="shared" si="178"/>
        <v>music</v>
      </c>
      <c r="V1902" t="str">
        <f t="shared" si="179"/>
        <v>indie rock</v>
      </c>
    </row>
    <row r="1903" spans="1:22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5">
        <f t="shared" si="174"/>
        <v>42116.54315972222</v>
      </c>
      <c r="L1903" s="15">
        <f t="shared" si="175"/>
        <v>42146.541666666672</v>
      </c>
      <c r="M1903" s="13" t="str">
        <f t="shared" si="176"/>
        <v>Apr</v>
      </c>
      <c r="N1903" s="11">
        <f t="shared" si="177"/>
        <v>2015</v>
      </c>
      <c r="O1903" t="b">
        <v>0</v>
      </c>
      <c r="P1903">
        <v>25</v>
      </c>
      <c r="Q1903" t="b">
        <v>0</v>
      </c>
      <c r="R1903" t="s">
        <v>8294</v>
      </c>
      <c r="S1903" s="7">
        <f>E1903/D1903</f>
        <v>2.696969696969697E-2</v>
      </c>
      <c r="T1903" s="8">
        <f>E1903/P1903</f>
        <v>106.8</v>
      </c>
      <c r="U1903" t="str">
        <f t="shared" si="178"/>
        <v>technology</v>
      </c>
      <c r="V1903" t="str">
        <f t="shared" si="179"/>
        <v>gadgets</v>
      </c>
    </row>
    <row r="1904" spans="1:22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5">
        <f t="shared" si="174"/>
        <v>42037.789895833332</v>
      </c>
      <c r="L1904" s="15">
        <f t="shared" si="175"/>
        <v>42067.789895833332</v>
      </c>
      <c r="M1904" s="13" t="str">
        <f t="shared" si="176"/>
        <v>Feb</v>
      </c>
      <c r="N1904" s="11">
        <f t="shared" si="177"/>
        <v>2015</v>
      </c>
      <c r="O1904" t="b">
        <v>0</v>
      </c>
      <c r="P1904">
        <v>3</v>
      </c>
      <c r="Q1904" t="b">
        <v>0</v>
      </c>
      <c r="R1904" t="s">
        <v>8294</v>
      </c>
      <c r="S1904" s="7">
        <f>E1904/D1904</f>
        <v>1.2E-2</v>
      </c>
      <c r="T1904" s="8">
        <f>E1904/P1904</f>
        <v>4</v>
      </c>
      <c r="U1904" t="str">
        <f t="shared" si="178"/>
        <v>technology</v>
      </c>
      <c r="V1904" t="str">
        <f t="shared" si="179"/>
        <v>gadgets</v>
      </c>
    </row>
    <row r="1905" spans="1:22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5">
        <f t="shared" si="174"/>
        <v>42702.770729166667</v>
      </c>
      <c r="L1905" s="15">
        <f t="shared" si="175"/>
        <v>42762.770729166667</v>
      </c>
      <c r="M1905" s="13" t="str">
        <f t="shared" si="176"/>
        <v>Nov</v>
      </c>
      <c r="N1905" s="11">
        <f t="shared" si="177"/>
        <v>2016</v>
      </c>
      <c r="O1905" t="b">
        <v>0</v>
      </c>
      <c r="P1905">
        <v>41</v>
      </c>
      <c r="Q1905" t="b">
        <v>0</v>
      </c>
      <c r="R1905" t="s">
        <v>8294</v>
      </c>
      <c r="S1905" s="7">
        <f>E1905/D1905</f>
        <v>0.46600000000000003</v>
      </c>
      <c r="T1905" s="8">
        <f>E1905/P1905</f>
        <v>34.097560975609753</v>
      </c>
      <c r="U1905" t="str">
        <f t="shared" si="178"/>
        <v>technology</v>
      </c>
      <c r="V1905" t="str">
        <f t="shared" si="179"/>
        <v>gadgets</v>
      </c>
    </row>
    <row r="1906" spans="1:22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5">
        <f t="shared" si="174"/>
        <v>42326.685428240744</v>
      </c>
      <c r="L1906" s="15">
        <f t="shared" si="175"/>
        <v>42371.685428240744</v>
      </c>
      <c r="M1906" s="13" t="str">
        <f t="shared" si="176"/>
        <v>Nov</v>
      </c>
      <c r="N1906" s="11">
        <f t="shared" si="177"/>
        <v>2015</v>
      </c>
      <c r="O1906" t="b">
        <v>0</v>
      </c>
      <c r="P1906">
        <v>2</v>
      </c>
      <c r="Q1906" t="b">
        <v>0</v>
      </c>
      <c r="R1906" t="s">
        <v>8294</v>
      </c>
      <c r="S1906" s="7">
        <f>E1906/D1906</f>
        <v>1E-3</v>
      </c>
      <c r="T1906" s="8">
        <f>E1906/P1906</f>
        <v>25</v>
      </c>
      <c r="U1906" t="str">
        <f t="shared" si="178"/>
        <v>technology</v>
      </c>
      <c r="V1906" t="str">
        <f t="shared" si="179"/>
        <v>gadgets</v>
      </c>
    </row>
    <row r="1907" spans="1:22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5">
        <f t="shared" si="174"/>
        <v>41859.925856481481</v>
      </c>
      <c r="L1907" s="15">
        <f t="shared" si="175"/>
        <v>41889.925856481481</v>
      </c>
      <c r="M1907" s="13" t="str">
        <f t="shared" si="176"/>
        <v>Aug</v>
      </c>
      <c r="N1907" s="11">
        <f t="shared" si="177"/>
        <v>2014</v>
      </c>
      <c r="O1907" t="b">
        <v>0</v>
      </c>
      <c r="P1907">
        <v>4</v>
      </c>
      <c r="Q1907" t="b">
        <v>0</v>
      </c>
      <c r="R1907" t="s">
        <v>8294</v>
      </c>
      <c r="S1907" s="7">
        <f>E1907/D1907</f>
        <v>1.6800000000000001E-3</v>
      </c>
      <c r="T1907" s="8">
        <f>E1907/P1907</f>
        <v>10.5</v>
      </c>
      <c r="U1907" t="str">
        <f t="shared" si="178"/>
        <v>technology</v>
      </c>
      <c r="V1907" t="str">
        <f t="shared" si="179"/>
        <v>gadgets</v>
      </c>
    </row>
    <row r="1908" spans="1:22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5">
        <f t="shared" si="174"/>
        <v>42514.671099537038</v>
      </c>
      <c r="L1908" s="15">
        <f t="shared" si="175"/>
        <v>42544.671099537038</v>
      </c>
      <c r="M1908" s="13" t="str">
        <f t="shared" si="176"/>
        <v>May</v>
      </c>
      <c r="N1908" s="11">
        <f t="shared" si="177"/>
        <v>2016</v>
      </c>
      <c r="O1908" t="b">
        <v>0</v>
      </c>
      <c r="P1908">
        <v>99</v>
      </c>
      <c r="Q1908" t="b">
        <v>0</v>
      </c>
      <c r="R1908" t="s">
        <v>8294</v>
      </c>
      <c r="S1908" s="7">
        <f>E1908/D1908</f>
        <v>0.42759999999999998</v>
      </c>
      <c r="T1908" s="8">
        <f>E1908/P1908</f>
        <v>215.95959595959596</v>
      </c>
      <c r="U1908" t="str">
        <f t="shared" si="178"/>
        <v>technology</v>
      </c>
      <c r="V1908" t="str">
        <f t="shared" si="179"/>
        <v>gadgets</v>
      </c>
    </row>
    <row r="1909" spans="1:22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5">
        <f t="shared" si="174"/>
        <v>41767.587094907409</v>
      </c>
      <c r="L1909" s="15">
        <f t="shared" si="175"/>
        <v>41782.587094907409</v>
      </c>
      <c r="M1909" s="13" t="str">
        <f t="shared" si="176"/>
        <v>May</v>
      </c>
      <c r="N1909" s="11">
        <f t="shared" si="177"/>
        <v>2014</v>
      </c>
      <c r="O1909" t="b">
        <v>0</v>
      </c>
      <c r="P1909">
        <v>4</v>
      </c>
      <c r="Q1909" t="b">
        <v>0</v>
      </c>
      <c r="R1909" t="s">
        <v>8294</v>
      </c>
      <c r="S1909" s="7">
        <f>E1909/D1909</f>
        <v>2.8333333333333335E-3</v>
      </c>
      <c r="T1909" s="8">
        <f>E1909/P1909</f>
        <v>21.25</v>
      </c>
      <c r="U1909" t="str">
        <f t="shared" si="178"/>
        <v>technology</v>
      </c>
      <c r="V1909" t="str">
        <f t="shared" si="179"/>
        <v>gadgets</v>
      </c>
    </row>
    <row r="1910" spans="1:22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5">
        <f t="shared" si="174"/>
        <v>42703.917824074073</v>
      </c>
      <c r="L1910" s="15">
        <f t="shared" si="175"/>
        <v>42733.917824074073</v>
      </c>
      <c r="M1910" s="13" t="str">
        <f t="shared" si="176"/>
        <v>Nov</v>
      </c>
      <c r="N1910" s="11">
        <f t="shared" si="177"/>
        <v>2016</v>
      </c>
      <c r="O1910" t="b">
        <v>0</v>
      </c>
      <c r="P1910">
        <v>4</v>
      </c>
      <c r="Q1910" t="b">
        <v>0</v>
      </c>
      <c r="R1910" t="s">
        <v>8294</v>
      </c>
      <c r="S1910" s="7">
        <f>E1910/D1910</f>
        <v>1.7319999999999999E-2</v>
      </c>
      <c r="T1910" s="8">
        <f>E1910/P1910</f>
        <v>108.25</v>
      </c>
      <c r="U1910" t="str">
        <f t="shared" si="178"/>
        <v>technology</v>
      </c>
      <c r="V1910" t="str">
        <f t="shared" si="179"/>
        <v>gadgets</v>
      </c>
    </row>
    <row r="1911" spans="1:22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5">
        <f t="shared" si="174"/>
        <v>41905.429155092592</v>
      </c>
      <c r="L1911" s="15">
        <f t="shared" si="175"/>
        <v>41935.429155092592</v>
      </c>
      <c r="M1911" s="13" t="str">
        <f t="shared" si="176"/>
        <v>Sep</v>
      </c>
      <c r="N1911" s="11">
        <f t="shared" si="177"/>
        <v>2014</v>
      </c>
      <c r="O1911" t="b">
        <v>0</v>
      </c>
      <c r="P1911">
        <v>38</v>
      </c>
      <c r="Q1911" t="b">
        <v>0</v>
      </c>
      <c r="R1911" t="s">
        <v>8294</v>
      </c>
      <c r="S1911" s="7">
        <f>E1911/D1911</f>
        <v>0.14111428571428572</v>
      </c>
      <c r="T1911" s="8">
        <f>E1911/P1911</f>
        <v>129.97368421052633</v>
      </c>
      <c r="U1911" t="str">
        <f t="shared" si="178"/>
        <v>technology</v>
      </c>
      <c r="V1911" t="str">
        <f t="shared" si="179"/>
        <v>gadgets</v>
      </c>
    </row>
    <row r="1912" spans="1:22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5">
        <f t="shared" si="174"/>
        <v>42264.963159722218</v>
      </c>
      <c r="L1912" s="15">
        <f t="shared" si="175"/>
        <v>42308.947916666672</v>
      </c>
      <c r="M1912" s="13" t="str">
        <f t="shared" si="176"/>
        <v>Sep</v>
      </c>
      <c r="N1912" s="11">
        <f t="shared" si="177"/>
        <v>2015</v>
      </c>
      <c r="O1912" t="b">
        <v>0</v>
      </c>
      <c r="P1912">
        <v>285</v>
      </c>
      <c r="Q1912" t="b">
        <v>0</v>
      </c>
      <c r="R1912" t="s">
        <v>8294</v>
      </c>
      <c r="S1912" s="7">
        <f>E1912/D1912</f>
        <v>0.39395294117647056</v>
      </c>
      <c r="T1912" s="8">
        <f>E1912/P1912</f>
        <v>117.49473684210527</v>
      </c>
      <c r="U1912" t="str">
        <f t="shared" si="178"/>
        <v>technology</v>
      </c>
      <c r="V1912" t="str">
        <f t="shared" si="179"/>
        <v>gadgets</v>
      </c>
    </row>
    <row r="1913" spans="1:22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5">
        <f t="shared" si="174"/>
        <v>41830.033958333333</v>
      </c>
      <c r="L1913" s="15">
        <f t="shared" si="175"/>
        <v>41860.033958333333</v>
      </c>
      <c r="M1913" s="13" t="str">
        <f t="shared" si="176"/>
        <v>Jul</v>
      </c>
      <c r="N1913" s="11">
        <f t="shared" si="177"/>
        <v>2014</v>
      </c>
      <c r="O1913" t="b">
        <v>0</v>
      </c>
      <c r="P1913">
        <v>1</v>
      </c>
      <c r="Q1913" t="b">
        <v>0</v>
      </c>
      <c r="R1913" t="s">
        <v>8294</v>
      </c>
      <c r="S1913" s="7">
        <f>E1913/D1913</f>
        <v>2.3529411764705883E-4</v>
      </c>
      <c r="T1913" s="8">
        <f>E1913/P1913</f>
        <v>10</v>
      </c>
      <c r="U1913" t="str">
        <f t="shared" si="178"/>
        <v>technology</v>
      </c>
      <c r="V1913" t="str">
        <f t="shared" si="179"/>
        <v>gadgets</v>
      </c>
    </row>
    <row r="1914" spans="1:22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5">
        <f t="shared" si="174"/>
        <v>42129.226388888885</v>
      </c>
      <c r="L1914" s="15">
        <f t="shared" si="175"/>
        <v>42159.226388888885</v>
      </c>
      <c r="M1914" s="13" t="str">
        <f t="shared" si="176"/>
        <v>May</v>
      </c>
      <c r="N1914" s="11">
        <f t="shared" si="177"/>
        <v>2015</v>
      </c>
      <c r="O1914" t="b">
        <v>0</v>
      </c>
      <c r="P1914">
        <v>42</v>
      </c>
      <c r="Q1914" t="b">
        <v>0</v>
      </c>
      <c r="R1914" t="s">
        <v>8294</v>
      </c>
      <c r="S1914" s="7">
        <f>E1914/D1914</f>
        <v>0.59299999999999997</v>
      </c>
      <c r="T1914" s="8">
        <f>E1914/P1914</f>
        <v>70.595238095238102</v>
      </c>
      <c r="U1914" t="str">
        <f t="shared" si="178"/>
        <v>technology</v>
      </c>
      <c r="V1914" t="str">
        <f t="shared" si="179"/>
        <v>gadgets</v>
      </c>
    </row>
    <row r="1915" spans="1:22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5">
        <f t="shared" si="174"/>
        <v>41890.511319444442</v>
      </c>
      <c r="L1915" s="15">
        <f t="shared" si="175"/>
        <v>41920.511319444442</v>
      </c>
      <c r="M1915" s="13" t="str">
        <f t="shared" si="176"/>
        <v>Sep</v>
      </c>
      <c r="N1915" s="11">
        <f t="shared" si="177"/>
        <v>2014</v>
      </c>
      <c r="O1915" t="b">
        <v>0</v>
      </c>
      <c r="P1915">
        <v>26</v>
      </c>
      <c r="Q1915" t="b">
        <v>0</v>
      </c>
      <c r="R1915" t="s">
        <v>8294</v>
      </c>
      <c r="S1915" s="7">
        <f>E1915/D1915</f>
        <v>1.3270833333333334E-2</v>
      </c>
      <c r="T1915" s="8">
        <f>E1915/P1915</f>
        <v>24.5</v>
      </c>
      <c r="U1915" t="str">
        <f t="shared" si="178"/>
        <v>technology</v>
      </c>
      <c r="V1915" t="str">
        <f t="shared" si="179"/>
        <v>gadgets</v>
      </c>
    </row>
    <row r="1916" spans="1:22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5">
        <f t="shared" si="174"/>
        <v>41929.174456018518</v>
      </c>
      <c r="L1916" s="15">
        <f t="shared" si="175"/>
        <v>41944.165972222225</v>
      </c>
      <c r="M1916" s="13" t="str">
        <f t="shared" si="176"/>
        <v>Oct</v>
      </c>
      <c r="N1916" s="11">
        <f t="shared" si="177"/>
        <v>2014</v>
      </c>
      <c r="O1916" t="b">
        <v>0</v>
      </c>
      <c r="P1916">
        <v>2</v>
      </c>
      <c r="Q1916" t="b">
        <v>0</v>
      </c>
      <c r="R1916" t="s">
        <v>8294</v>
      </c>
      <c r="S1916" s="7">
        <f>E1916/D1916</f>
        <v>9.0090090090090086E-2</v>
      </c>
      <c r="T1916" s="8">
        <f>E1916/P1916</f>
        <v>30</v>
      </c>
      <c r="U1916" t="str">
        <f t="shared" si="178"/>
        <v>technology</v>
      </c>
      <c r="V1916" t="str">
        <f t="shared" si="179"/>
        <v>gadgets</v>
      </c>
    </row>
    <row r="1917" spans="1:22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5">
        <f t="shared" si="174"/>
        <v>41864.04886574074</v>
      </c>
      <c r="L1917" s="15">
        <f t="shared" si="175"/>
        <v>41884.04886574074</v>
      </c>
      <c r="M1917" s="13" t="str">
        <f t="shared" si="176"/>
        <v>Aug</v>
      </c>
      <c r="N1917" s="11">
        <f t="shared" si="177"/>
        <v>2014</v>
      </c>
      <c r="O1917" t="b">
        <v>0</v>
      </c>
      <c r="P1917">
        <v>4</v>
      </c>
      <c r="Q1917" t="b">
        <v>0</v>
      </c>
      <c r="R1917" t="s">
        <v>8294</v>
      </c>
      <c r="S1917" s="7">
        <f>E1917/D1917</f>
        <v>1.6E-2</v>
      </c>
      <c r="T1917" s="8">
        <f>E1917/P1917</f>
        <v>2</v>
      </c>
      <c r="U1917" t="str">
        <f t="shared" si="178"/>
        <v>technology</v>
      </c>
      <c r="V1917" t="str">
        <f t="shared" si="179"/>
        <v>gadgets</v>
      </c>
    </row>
    <row r="1918" spans="1:22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5">
        <f t="shared" si="174"/>
        <v>42656.717303240745</v>
      </c>
      <c r="L1918" s="15">
        <f t="shared" si="175"/>
        <v>42681.758969907409</v>
      </c>
      <c r="M1918" s="13" t="str">
        <f t="shared" si="176"/>
        <v>Oct</v>
      </c>
      <c r="N1918" s="11">
        <f t="shared" si="177"/>
        <v>2016</v>
      </c>
      <c r="O1918" t="b">
        <v>0</v>
      </c>
      <c r="P1918">
        <v>6</v>
      </c>
      <c r="Q1918" t="b">
        <v>0</v>
      </c>
      <c r="R1918" t="s">
        <v>8294</v>
      </c>
      <c r="S1918" s="7">
        <f>E1918/D1918</f>
        <v>5.1000000000000004E-3</v>
      </c>
      <c r="T1918" s="8">
        <f>E1918/P1918</f>
        <v>17</v>
      </c>
      <c r="U1918" t="str">
        <f t="shared" si="178"/>
        <v>technology</v>
      </c>
      <c r="V1918" t="str">
        <f t="shared" si="179"/>
        <v>gadgets</v>
      </c>
    </row>
    <row r="1919" spans="1:22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5">
        <f t="shared" si="174"/>
        <v>42746.270057870366</v>
      </c>
      <c r="L1919" s="15">
        <f t="shared" si="175"/>
        <v>42776.270057870366</v>
      </c>
      <c r="M1919" s="13" t="str">
        <f t="shared" si="176"/>
        <v>Jan</v>
      </c>
      <c r="N1919" s="11">
        <f t="shared" si="177"/>
        <v>2017</v>
      </c>
      <c r="O1919" t="b">
        <v>0</v>
      </c>
      <c r="P1919">
        <v>70</v>
      </c>
      <c r="Q1919" t="b">
        <v>0</v>
      </c>
      <c r="R1919" t="s">
        <v>8294</v>
      </c>
      <c r="S1919" s="7">
        <f>E1919/D1919</f>
        <v>0.52570512820512816</v>
      </c>
      <c r="T1919" s="8">
        <f>E1919/P1919</f>
        <v>2928.9285714285716</v>
      </c>
      <c r="U1919" t="str">
        <f t="shared" si="178"/>
        <v>technology</v>
      </c>
      <c r="V1919" t="str">
        <f t="shared" si="179"/>
        <v>gadgets</v>
      </c>
    </row>
    <row r="1920" spans="1:22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5">
        <f t="shared" si="174"/>
        <v>41828.789942129632</v>
      </c>
      <c r="L1920" s="15">
        <f t="shared" si="175"/>
        <v>41863.789942129632</v>
      </c>
      <c r="M1920" s="13" t="str">
        <f t="shared" si="176"/>
        <v>Jul</v>
      </c>
      <c r="N1920" s="11">
        <f t="shared" si="177"/>
        <v>2014</v>
      </c>
      <c r="O1920" t="b">
        <v>0</v>
      </c>
      <c r="P1920">
        <v>9</v>
      </c>
      <c r="Q1920" t="b">
        <v>0</v>
      </c>
      <c r="R1920" t="s">
        <v>8294</v>
      </c>
      <c r="S1920" s="7">
        <f>E1920/D1920</f>
        <v>1.04E-2</v>
      </c>
      <c r="T1920" s="8">
        <f>E1920/P1920</f>
        <v>28.888888888888889</v>
      </c>
      <c r="U1920" t="str">
        <f t="shared" si="178"/>
        <v>technology</v>
      </c>
      <c r="V1920" t="str">
        <f t="shared" si="179"/>
        <v>gadgets</v>
      </c>
    </row>
    <row r="1921" spans="1:22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5">
        <f t="shared" si="174"/>
        <v>42113.875567129624</v>
      </c>
      <c r="L1921" s="15">
        <f t="shared" si="175"/>
        <v>42143.875567129624</v>
      </c>
      <c r="M1921" s="13" t="str">
        <f t="shared" si="176"/>
        <v>Apr</v>
      </c>
      <c r="N1921" s="11">
        <f t="shared" si="177"/>
        <v>2015</v>
      </c>
      <c r="O1921" t="b">
        <v>0</v>
      </c>
      <c r="P1921">
        <v>8</v>
      </c>
      <c r="Q1921" t="b">
        <v>0</v>
      </c>
      <c r="R1921" t="s">
        <v>8294</v>
      </c>
      <c r="S1921" s="7">
        <f>E1921/D1921</f>
        <v>0.47399999999999998</v>
      </c>
      <c r="T1921" s="8">
        <f>E1921/P1921</f>
        <v>29.625</v>
      </c>
      <c r="U1921" t="str">
        <f t="shared" si="178"/>
        <v>technology</v>
      </c>
      <c r="V1921" t="str">
        <f t="shared" si="179"/>
        <v>gadgets</v>
      </c>
    </row>
    <row r="1922" spans="1:22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5">
        <f t="shared" si="174"/>
        <v>42270.875706018516</v>
      </c>
      <c r="L1922" s="15">
        <f t="shared" si="175"/>
        <v>42298.958333333328</v>
      </c>
      <c r="M1922" s="13" t="str">
        <f t="shared" si="176"/>
        <v>Sep</v>
      </c>
      <c r="N1922" s="11">
        <f t="shared" si="177"/>
        <v>2015</v>
      </c>
      <c r="O1922" t="b">
        <v>0</v>
      </c>
      <c r="P1922">
        <v>105</v>
      </c>
      <c r="Q1922" t="b">
        <v>0</v>
      </c>
      <c r="R1922" t="s">
        <v>8294</v>
      </c>
      <c r="S1922" s="7">
        <f>E1922/D1922</f>
        <v>0.43030000000000002</v>
      </c>
      <c r="T1922" s="8">
        <f>E1922/P1922</f>
        <v>40.980952380952381</v>
      </c>
      <c r="U1922" t="str">
        <f t="shared" si="178"/>
        <v>technology</v>
      </c>
      <c r="V1922" t="str">
        <f t="shared" si="179"/>
        <v>gadgets</v>
      </c>
    </row>
    <row r="1923" spans="1:22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5">
        <f t="shared" ref="K1923:K1986" si="180">(((J1923/60)/60)/24+DATE(1970,1,1))</f>
        <v>41074.221562500003</v>
      </c>
      <c r="L1923" s="15">
        <f t="shared" ref="L1923:L1986" si="181">(((I1923/60)/60)/24+DATE(1970,1,1))</f>
        <v>41104.221562500003</v>
      </c>
      <c r="M1923" s="13" t="str">
        <f t="shared" ref="M1923:M1986" si="182">TEXT(K1923,"mmm")</f>
        <v>Jun</v>
      </c>
      <c r="N1923" s="11">
        <f t="shared" ref="N1923:N1986" si="183">YEAR(K1923)</f>
        <v>2012</v>
      </c>
      <c r="O1923" t="b">
        <v>0</v>
      </c>
      <c r="P1923">
        <v>38</v>
      </c>
      <c r="Q1923" t="b">
        <v>1</v>
      </c>
      <c r="R1923" t="s">
        <v>8279</v>
      </c>
      <c r="S1923" s="7">
        <f>E1923/D1923</f>
        <v>1.3680000000000001</v>
      </c>
      <c r="T1923" s="8">
        <f>E1923/P1923</f>
        <v>54</v>
      </c>
      <c r="U1923" t="str">
        <f t="shared" ref="U1923:U1986" si="184">LEFT(R1923,(FIND("/",R1923,1)-1))</f>
        <v>music</v>
      </c>
      <c r="V1923" t="str">
        <f t="shared" ref="V1923:V1986" si="185">MID(R1923,FIND("/",R1923)+1,256)</f>
        <v>indie rock</v>
      </c>
    </row>
    <row r="1924" spans="1:22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5">
        <f t="shared" si="180"/>
        <v>41590.255868055552</v>
      </c>
      <c r="L1924" s="15">
        <f t="shared" si="181"/>
        <v>41620.255868055552</v>
      </c>
      <c r="M1924" s="13" t="str">
        <f t="shared" si="182"/>
        <v>Nov</v>
      </c>
      <c r="N1924" s="11">
        <f t="shared" si="183"/>
        <v>2013</v>
      </c>
      <c r="O1924" t="b">
        <v>0</v>
      </c>
      <c r="P1924">
        <v>64</v>
      </c>
      <c r="Q1924" t="b">
        <v>1</v>
      </c>
      <c r="R1924" t="s">
        <v>8279</v>
      </c>
      <c r="S1924" s="7">
        <f>E1924/D1924</f>
        <v>1.1555</v>
      </c>
      <c r="T1924" s="8">
        <f>E1924/P1924</f>
        <v>36.109375</v>
      </c>
      <c r="U1924" t="str">
        <f t="shared" si="184"/>
        <v>music</v>
      </c>
      <c r="V1924" t="str">
        <f t="shared" si="185"/>
        <v>indie rock</v>
      </c>
    </row>
    <row r="1925" spans="1:22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5">
        <f t="shared" si="180"/>
        <v>40772.848749999997</v>
      </c>
      <c r="L1925" s="15">
        <f t="shared" si="181"/>
        <v>40813.207638888889</v>
      </c>
      <c r="M1925" s="13" t="str">
        <f t="shared" si="182"/>
        <v>Aug</v>
      </c>
      <c r="N1925" s="11">
        <f t="shared" si="183"/>
        <v>2011</v>
      </c>
      <c r="O1925" t="b">
        <v>0</v>
      </c>
      <c r="P1925">
        <v>13</v>
      </c>
      <c r="Q1925" t="b">
        <v>1</v>
      </c>
      <c r="R1925" t="s">
        <v>8279</v>
      </c>
      <c r="S1925" s="7">
        <f>E1925/D1925</f>
        <v>2.4079999999999999</v>
      </c>
      <c r="T1925" s="8">
        <f>E1925/P1925</f>
        <v>23.153846153846153</v>
      </c>
      <c r="U1925" t="str">
        <f t="shared" si="184"/>
        <v>music</v>
      </c>
      <c r="V1925" t="str">
        <f t="shared" si="185"/>
        <v>indie rock</v>
      </c>
    </row>
    <row r="1926" spans="1:22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5">
        <f t="shared" si="180"/>
        <v>41626.761053240742</v>
      </c>
      <c r="L1926" s="15">
        <f t="shared" si="181"/>
        <v>41654.814583333333</v>
      </c>
      <c r="M1926" s="13" t="str">
        <f t="shared" si="182"/>
        <v>Dec</v>
      </c>
      <c r="N1926" s="11">
        <f t="shared" si="183"/>
        <v>2013</v>
      </c>
      <c r="O1926" t="b">
        <v>0</v>
      </c>
      <c r="P1926">
        <v>33</v>
      </c>
      <c r="Q1926" t="b">
        <v>1</v>
      </c>
      <c r="R1926" t="s">
        <v>8279</v>
      </c>
      <c r="S1926" s="7">
        <f>E1926/D1926</f>
        <v>1.1439999999999999</v>
      </c>
      <c r="T1926" s="8">
        <f>E1926/P1926</f>
        <v>104</v>
      </c>
      <c r="U1926" t="str">
        <f t="shared" si="184"/>
        <v>music</v>
      </c>
      <c r="V1926" t="str">
        <f t="shared" si="185"/>
        <v>indie rock</v>
      </c>
    </row>
    <row r="1927" spans="1:22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5">
        <f t="shared" si="180"/>
        <v>41535.90148148148</v>
      </c>
      <c r="L1927" s="15">
        <f t="shared" si="181"/>
        <v>41558</v>
      </c>
      <c r="M1927" s="13" t="str">
        <f t="shared" si="182"/>
        <v>Sep</v>
      </c>
      <c r="N1927" s="11">
        <f t="shared" si="183"/>
        <v>2013</v>
      </c>
      <c r="O1927" t="b">
        <v>0</v>
      </c>
      <c r="P1927">
        <v>52</v>
      </c>
      <c r="Q1927" t="b">
        <v>1</v>
      </c>
      <c r="R1927" t="s">
        <v>8279</v>
      </c>
      <c r="S1927" s="7">
        <f>E1927/D1927</f>
        <v>1.1033333333333333</v>
      </c>
      <c r="T1927" s="8">
        <f>E1927/P1927</f>
        <v>31.826923076923077</v>
      </c>
      <c r="U1927" t="str">
        <f t="shared" si="184"/>
        <v>music</v>
      </c>
      <c r="V1927" t="str">
        <f t="shared" si="185"/>
        <v>indie rock</v>
      </c>
    </row>
    <row r="1928" spans="1:22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5">
        <f t="shared" si="180"/>
        <v>40456.954351851848</v>
      </c>
      <c r="L1928" s="15">
        <f t="shared" si="181"/>
        <v>40484.018055555556</v>
      </c>
      <c r="M1928" s="13" t="str">
        <f t="shared" si="182"/>
        <v>Oct</v>
      </c>
      <c r="N1928" s="11">
        <f t="shared" si="183"/>
        <v>2010</v>
      </c>
      <c r="O1928" t="b">
        <v>0</v>
      </c>
      <c r="P1928">
        <v>107</v>
      </c>
      <c r="Q1928" t="b">
        <v>1</v>
      </c>
      <c r="R1928" t="s">
        <v>8279</v>
      </c>
      <c r="S1928" s="7">
        <f>E1928/D1928</f>
        <v>1.9537933333333333</v>
      </c>
      <c r="T1928" s="8">
        <f>E1928/P1928</f>
        <v>27.3896261682243</v>
      </c>
      <c r="U1928" t="str">
        <f t="shared" si="184"/>
        <v>music</v>
      </c>
      <c r="V1928" t="str">
        <f t="shared" si="185"/>
        <v>indie rock</v>
      </c>
    </row>
    <row r="1929" spans="1:2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5">
        <f t="shared" si="180"/>
        <v>40960.861562500002</v>
      </c>
      <c r="L1929" s="15">
        <f t="shared" si="181"/>
        <v>40976.207638888889</v>
      </c>
      <c r="M1929" s="13" t="str">
        <f t="shared" si="182"/>
        <v>Feb</v>
      </c>
      <c r="N1929" s="11">
        <f t="shared" si="183"/>
        <v>2012</v>
      </c>
      <c r="O1929" t="b">
        <v>0</v>
      </c>
      <c r="P1929">
        <v>11</v>
      </c>
      <c r="Q1929" t="b">
        <v>1</v>
      </c>
      <c r="R1929" t="s">
        <v>8279</v>
      </c>
      <c r="S1929" s="7">
        <f>E1929/D1929</f>
        <v>1.0333333333333334</v>
      </c>
      <c r="T1929" s="8">
        <f>E1929/P1929</f>
        <v>56.363636363636367</v>
      </c>
      <c r="U1929" t="str">
        <f t="shared" si="184"/>
        <v>music</v>
      </c>
      <c r="V1929" t="str">
        <f t="shared" si="185"/>
        <v>indie rock</v>
      </c>
    </row>
    <row r="1930" spans="1:22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5">
        <f t="shared" si="180"/>
        <v>41371.648078703707</v>
      </c>
      <c r="L1930" s="15">
        <f t="shared" si="181"/>
        <v>41401.648078703707</v>
      </c>
      <c r="M1930" s="13" t="str">
        <f t="shared" si="182"/>
        <v>Apr</v>
      </c>
      <c r="N1930" s="11">
        <f t="shared" si="183"/>
        <v>2013</v>
      </c>
      <c r="O1930" t="b">
        <v>0</v>
      </c>
      <c r="P1930">
        <v>34</v>
      </c>
      <c r="Q1930" t="b">
        <v>1</v>
      </c>
      <c r="R1930" t="s">
        <v>8279</v>
      </c>
      <c r="S1930" s="7">
        <f>E1930/D1930</f>
        <v>1.031372549019608</v>
      </c>
      <c r="T1930" s="8">
        <f>E1930/P1930</f>
        <v>77.352941176470594</v>
      </c>
      <c r="U1930" t="str">
        <f t="shared" si="184"/>
        <v>music</v>
      </c>
      <c r="V1930" t="str">
        <f t="shared" si="185"/>
        <v>indie rock</v>
      </c>
    </row>
    <row r="1931" spans="1:22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5">
        <f t="shared" si="180"/>
        <v>40687.021597222221</v>
      </c>
      <c r="L1931" s="15">
        <f t="shared" si="181"/>
        <v>40729.021597222221</v>
      </c>
      <c r="M1931" s="13" t="str">
        <f t="shared" si="182"/>
        <v>May</v>
      </c>
      <c r="N1931" s="11">
        <f t="shared" si="183"/>
        <v>2011</v>
      </c>
      <c r="O1931" t="b">
        <v>0</v>
      </c>
      <c r="P1931">
        <v>75</v>
      </c>
      <c r="Q1931" t="b">
        <v>1</v>
      </c>
      <c r="R1931" t="s">
        <v>8279</v>
      </c>
      <c r="S1931" s="7">
        <f>E1931/D1931</f>
        <v>1.003125</v>
      </c>
      <c r="T1931" s="8">
        <f>E1931/P1931</f>
        <v>42.8</v>
      </c>
      <c r="U1931" t="str">
        <f t="shared" si="184"/>
        <v>music</v>
      </c>
      <c r="V1931" t="str">
        <f t="shared" si="185"/>
        <v>indie rock</v>
      </c>
    </row>
    <row r="1932" spans="1:22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5">
        <f t="shared" si="180"/>
        <v>41402.558819444443</v>
      </c>
      <c r="L1932" s="15">
        <f t="shared" si="181"/>
        <v>41462.558819444443</v>
      </c>
      <c r="M1932" s="13" t="str">
        <f t="shared" si="182"/>
        <v>May</v>
      </c>
      <c r="N1932" s="11">
        <f t="shared" si="183"/>
        <v>2013</v>
      </c>
      <c r="O1932" t="b">
        <v>0</v>
      </c>
      <c r="P1932">
        <v>26</v>
      </c>
      <c r="Q1932" t="b">
        <v>1</v>
      </c>
      <c r="R1932" t="s">
        <v>8279</v>
      </c>
      <c r="S1932" s="7">
        <f>E1932/D1932</f>
        <v>1.27</v>
      </c>
      <c r="T1932" s="8">
        <f>E1932/P1932</f>
        <v>48.846153846153847</v>
      </c>
      <c r="U1932" t="str">
        <f t="shared" si="184"/>
        <v>music</v>
      </c>
      <c r="V1932" t="str">
        <f t="shared" si="185"/>
        <v>indie rock</v>
      </c>
    </row>
    <row r="1933" spans="1:22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5">
        <f t="shared" si="180"/>
        <v>41037.892465277779</v>
      </c>
      <c r="L1933" s="15">
        <f t="shared" si="181"/>
        <v>41051.145833333336</v>
      </c>
      <c r="M1933" s="13" t="str">
        <f t="shared" si="182"/>
        <v>May</v>
      </c>
      <c r="N1933" s="11">
        <f t="shared" si="183"/>
        <v>2012</v>
      </c>
      <c r="O1933" t="b">
        <v>0</v>
      </c>
      <c r="P1933">
        <v>50</v>
      </c>
      <c r="Q1933" t="b">
        <v>1</v>
      </c>
      <c r="R1933" t="s">
        <v>8279</v>
      </c>
      <c r="S1933" s="7">
        <f>E1933/D1933</f>
        <v>1.20601</v>
      </c>
      <c r="T1933" s="8">
        <f>E1933/P1933</f>
        <v>48.240400000000001</v>
      </c>
      <c r="U1933" t="str">
        <f t="shared" si="184"/>
        <v>music</v>
      </c>
      <c r="V1933" t="str">
        <f t="shared" si="185"/>
        <v>indie rock</v>
      </c>
    </row>
    <row r="1934" spans="1:22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5">
        <f t="shared" si="180"/>
        <v>40911.809872685182</v>
      </c>
      <c r="L1934" s="15">
        <f t="shared" si="181"/>
        <v>40932.809872685182</v>
      </c>
      <c r="M1934" s="13" t="str">
        <f t="shared" si="182"/>
        <v>Jan</v>
      </c>
      <c r="N1934" s="11">
        <f t="shared" si="183"/>
        <v>2012</v>
      </c>
      <c r="O1934" t="b">
        <v>0</v>
      </c>
      <c r="P1934">
        <v>80</v>
      </c>
      <c r="Q1934" t="b">
        <v>1</v>
      </c>
      <c r="R1934" t="s">
        <v>8279</v>
      </c>
      <c r="S1934" s="7">
        <f>E1934/D1934</f>
        <v>1.0699047619047619</v>
      </c>
      <c r="T1934" s="8">
        <f>E1934/P1934</f>
        <v>70.212500000000006</v>
      </c>
      <c r="U1934" t="str">
        <f t="shared" si="184"/>
        <v>music</v>
      </c>
      <c r="V1934" t="str">
        <f t="shared" si="185"/>
        <v>indie rock</v>
      </c>
    </row>
    <row r="1935" spans="1:22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5">
        <f t="shared" si="180"/>
        <v>41879.130868055552</v>
      </c>
      <c r="L1935" s="15">
        <f t="shared" si="181"/>
        <v>41909.130868055552</v>
      </c>
      <c r="M1935" s="13" t="str">
        <f t="shared" si="182"/>
        <v>Aug</v>
      </c>
      <c r="N1935" s="11">
        <f t="shared" si="183"/>
        <v>2014</v>
      </c>
      <c r="O1935" t="b">
        <v>0</v>
      </c>
      <c r="P1935">
        <v>110</v>
      </c>
      <c r="Q1935" t="b">
        <v>1</v>
      </c>
      <c r="R1935" t="s">
        <v>8279</v>
      </c>
      <c r="S1935" s="7">
        <f>E1935/D1935</f>
        <v>1.7243333333333333</v>
      </c>
      <c r="T1935" s="8">
        <f>E1935/P1935</f>
        <v>94.054545454545448</v>
      </c>
      <c r="U1935" t="str">
        <f t="shared" si="184"/>
        <v>music</v>
      </c>
      <c r="V1935" t="str">
        <f t="shared" si="185"/>
        <v>indie rock</v>
      </c>
    </row>
    <row r="1936" spans="1:22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5">
        <f t="shared" si="180"/>
        <v>40865.867141203707</v>
      </c>
      <c r="L1936" s="15">
        <f t="shared" si="181"/>
        <v>40902.208333333336</v>
      </c>
      <c r="M1936" s="13" t="str">
        <f t="shared" si="182"/>
        <v>Nov</v>
      </c>
      <c r="N1936" s="11">
        <f t="shared" si="183"/>
        <v>2011</v>
      </c>
      <c r="O1936" t="b">
        <v>0</v>
      </c>
      <c r="P1936">
        <v>77</v>
      </c>
      <c r="Q1936" t="b">
        <v>1</v>
      </c>
      <c r="R1936" t="s">
        <v>8279</v>
      </c>
      <c r="S1936" s="7">
        <f>E1936/D1936</f>
        <v>1.2362</v>
      </c>
      <c r="T1936" s="8">
        <f>E1936/P1936</f>
        <v>80.272727272727266</v>
      </c>
      <c r="U1936" t="str">
        <f t="shared" si="184"/>
        <v>music</v>
      </c>
      <c r="V1936" t="str">
        <f t="shared" si="185"/>
        <v>indie rock</v>
      </c>
    </row>
    <row r="1937" spans="1:22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5">
        <f t="shared" si="180"/>
        <v>41773.932534722226</v>
      </c>
      <c r="L1937" s="15">
        <f t="shared" si="181"/>
        <v>41811.207638888889</v>
      </c>
      <c r="M1937" s="13" t="str">
        <f t="shared" si="182"/>
        <v>May</v>
      </c>
      <c r="N1937" s="11">
        <f t="shared" si="183"/>
        <v>2014</v>
      </c>
      <c r="O1937" t="b">
        <v>0</v>
      </c>
      <c r="P1937">
        <v>50</v>
      </c>
      <c r="Q1937" t="b">
        <v>1</v>
      </c>
      <c r="R1937" t="s">
        <v>8279</v>
      </c>
      <c r="S1937" s="7">
        <f>E1937/D1937</f>
        <v>1.0840000000000001</v>
      </c>
      <c r="T1937" s="8">
        <f>E1937/P1937</f>
        <v>54.2</v>
      </c>
      <c r="U1937" t="str">
        <f t="shared" si="184"/>
        <v>music</v>
      </c>
      <c r="V1937" t="str">
        <f t="shared" si="185"/>
        <v>indie rock</v>
      </c>
    </row>
    <row r="1938" spans="1:22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5">
        <f t="shared" si="180"/>
        <v>40852.889699074076</v>
      </c>
      <c r="L1938" s="15">
        <f t="shared" si="181"/>
        <v>40883.249305555553</v>
      </c>
      <c r="M1938" s="13" t="str">
        <f t="shared" si="182"/>
        <v>Nov</v>
      </c>
      <c r="N1938" s="11">
        <f t="shared" si="183"/>
        <v>2011</v>
      </c>
      <c r="O1938" t="b">
        <v>0</v>
      </c>
      <c r="P1938">
        <v>145</v>
      </c>
      <c r="Q1938" t="b">
        <v>1</v>
      </c>
      <c r="R1938" t="s">
        <v>8279</v>
      </c>
      <c r="S1938" s="7">
        <f>E1938/D1938</f>
        <v>1.1652013333333333</v>
      </c>
      <c r="T1938" s="8">
        <f>E1938/P1938</f>
        <v>60.26903448275862</v>
      </c>
      <c r="U1938" t="str">
        <f t="shared" si="184"/>
        <v>music</v>
      </c>
      <c r="V1938" t="str">
        <f t="shared" si="185"/>
        <v>indie rock</v>
      </c>
    </row>
    <row r="1939" spans="1:22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5">
        <f t="shared" si="180"/>
        <v>41059.118993055556</v>
      </c>
      <c r="L1939" s="15">
        <f t="shared" si="181"/>
        <v>41075.165972222225</v>
      </c>
      <c r="M1939" s="13" t="str">
        <f t="shared" si="182"/>
        <v>May</v>
      </c>
      <c r="N1939" s="11">
        <f t="shared" si="183"/>
        <v>2012</v>
      </c>
      <c r="O1939" t="b">
        <v>0</v>
      </c>
      <c r="P1939">
        <v>29</v>
      </c>
      <c r="Q1939" t="b">
        <v>1</v>
      </c>
      <c r="R1939" t="s">
        <v>8279</v>
      </c>
      <c r="S1939" s="7">
        <f>E1939/D1939</f>
        <v>1.8724499999999999</v>
      </c>
      <c r="T1939" s="8">
        <f>E1939/P1939</f>
        <v>38.740344827586206</v>
      </c>
      <c r="U1939" t="str">
        <f t="shared" si="184"/>
        <v>music</v>
      </c>
      <c r="V1939" t="str">
        <f t="shared" si="185"/>
        <v>indie rock</v>
      </c>
    </row>
    <row r="1940" spans="1:22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5">
        <f t="shared" si="180"/>
        <v>41426.259618055556</v>
      </c>
      <c r="L1940" s="15">
        <f t="shared" si="181"/>
        <v>41457.208333333336</v>
      </c>
      <c r="M1940" s="13" t="str">
        <f t="shared" si="182"/>
        <v>Jun</v>
      </c>
      <c r="N1940" s="11">
        <f t="shared" si="183"/>
        <v>2013</v>
      </c>
      <c r="O1940" t="b">
        <v>0</v>
      </c>
      <c r="P1940">
        <v>114</v>
      </c>
      <c r="Q1940" t="b">
        <v>1</v>
      </c>
      <c r="R1940" t="s">
        <v>8279</v>
      </c>
      <c r="S1940" s="7">
        <f>E1940/D1940</f>
        <v>1.1593333333333333</v>
      </c>
      <c r="T1940" s="8">
        <f>E1940/P1940</f>
        <v>152.54385964912279</v>
      </c>
      <c r="U1940" t="str">
        <f t="shared" si="184"/>
        <v>music</v>
      </c>
      <c r="V1940" t="str">
        <f t="shared" si="185"/>
        <v>indie rock</v>
      </c>
    </row>
    <row r="1941" spans="1:22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5">
        <f t="shared" si="180"/>
        <v>41313.985046296293</v>
      </c>
      <c r="L1941" s="15">
        <f t="shared" si="181"/>
        <v>41343.943379629629</v>
      </c>
      <c r="M1941" s="13" t="str">
        <f t="shared" si="182"/>
        <v>Feb</v>
      </c>
      <c r="N1941" s="11">
        <f t="shared" si="183"/>
        <v>2013</v>
      </c>
      <c r="O1941" t="b">
        <v>0</v>
      </c>
      <c r="P1941">
        <v>96</v>
      </c>
      <c r="Q1941" t="b">
        <v>1</v>
      </c>
      <c r="R1941" t="s">
        <v>8279</v>
      </c>
      <c r="S1941" s="7">
        <f>E1941/D1941</f>
        <v>1.107</v>
      </c>
      <c r="T1941" s="8">
        <f>E1941/P1941</f>
        <v>115.3125</v>
      </c>
      <c r="U1941" t="str">
        <f t="shared" si="184"/>
        <v>music</v>
      </c>
      <c r="V1941" t="str">
        <f t="shared" si="185"/>
        <v>indie rock</v>
      </c>
    </row>
    <row r="1942" spans="1:22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5">
        <f t="shared" si="180"/>
        <v>40670.507326388892</v>
      </c>
      <c r="L1942" s="15">
        <f t="shared" si="181"/>
        <v>40709.165972222225</v>
      </c>
      <c r="M1942" s="13" t="str">
        <f t="shared" si="182"/>
        <v>May</v>
      </c>
      <c r="N1942" s="11">
        <f t="shared" si="183"/>
        <v>2011</v>
      </c>
      <c r="O1942" t="b">
        <v>0</v>
      </c>
      <c r="P1942">
        <v>31</v>
      </c>
      <c r="Q1942" t="b">
        <v>1</v>
      </c>
      <c r="R1942" t="s">
        <v>8279</v>
      </c>
      <c r="S1942" s="7">
        <f>E1942/D1942</f>
        <v>1.7092307692307693</v>
      </c>
      <c r="T1942" s="8">
        <f>E1942/P1942</f>
        <v>35.838709677419352</v>
      </c>
      <c r="U1942" t="str">
        <f t="shared" si="184"/>
        <v>music</v>
      </c>
      <c r="V1942" t="str">
        <f t="shared" si="185"/>
        <v>indie rock</v>
      </c>
    </row>
    <row r="1943" spans="1:22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5">
        <f t="shared" si="180"/>
        <v>41744.290868055556</v>
      </c>
      <c r="L1943" s="15">
        <f t="shared" si="181"/>
        <v>41774.290868055556</v>
      </c>
      <c r="M1943" s="13" t="str">
        <f t="shared" si="182"/>
        <v>Apr</v>
      </c>
      <c r="N1943" s="11">
        <f t="shared" si="183"/>
        <v>2014</v>
      </c>
      <c r="O1943" t="b">
        <v>1</v>
      </c>
      <c r="P1943">
        <v>4883</v>
      </c>
      <c r="Q1943" t="b">
        <v>1</v>
      </c>
      <c r="R1943" t="s">
        <v>8295</v>
      </c>
      <c r="S1943" s="7">
        <f>E1943/D1943</f>
        <v>1.2611835600000001</v>
      </c>
      <c r="T1943" s="8">
        <f>E1943/P1943</f>
        <v>64.570118779438872</v>
      </c>
      <c r="U1943" t="str">
        <f t="shared" si="184"/>
        <v>technology</v>
      </c>
      <c r="V1943" t="str">
        <f t="shared" si="185"/>
        <v>hardware</v>
      </c>
    </row>
    <row r="1944" spans="1:22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5">
        <f t="shared" si="180"/>
        <v>40638.828009259261</v>
      </c>
      <c r="L1944" s="15">
        <f t="shared" si="181"/>
        <v>40728.828009259261</v>
      </c>
      <c r="M1944" s="13" t="str">
        <f t="shared" si="182"/>
        <v>Apr</v>
      </c>
      <c r="N1944" s="11">
        <f t="shared" si="183"/>
        <v>2011</v>
      </c>
      <c r="O1944" t="b">
        <v>1</v>
      </c>
      <c r="P1944">
        <v>95</v>
      </c>
      <c r="Q1944" t="b">
        <v>1</v>
      </c>
      <c r="R1944" t="s">
        <v>8295</v>
      </c>
      <c r="S1944" s="7">
        <f>E1944/D1944</f>
        <v>1.3844033333333334</v>
      </c>
      <c r="T1944" s="8">
        <f>E1944/P1944</f>
        <v>87.436000000000007</v>
      </c>
      <c r="U1944" t="str">
        <f t="shared" si="184"/>
        <v>technology</v>
      </c>
      <c r="V1944" t="str">
        <f t="shared" si="185"/>
        <v>hardware</v>
      </c>
    </row>
    <row r="1945" spans="1:22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5">
        <f t="shared" si="180"/>
        <v>42548.269861111112</v>
      </c>
      <c r="L1945" s="15">
        <f t="shared" si="181"/>
        <v>42593.269861111112</v>
      </c>
      <c r="M1945" s="13" t="str">
        <f t="shared" si="182"/>
        <v>Jun</v>
      </c>
      <c r="N1945" s="11">
        <f t="shared" si="183"/>
        <v>2016</v>
      </c>
      <c r="O1945" t="b">
        <v>1</v>
      </c>
      <c r="P1945">
        <v>2478</v>
      </c>
      <c r="Q1945" t="b">
        <v>1</v>
      </c>
      <c r="R1945" t="s">
        <v>8295</v>
      </c>
      <c r="S1945" s="7">
        <f>E1945/D1945</f>
        <v>17.052499999999998</v>
      </c>
      <c r="T1945" s="8">
        <f>E1945/P1945</f>
        <v>68.815577078288939</v>
      </c>
      <c r="U1945" t="str">
        <f t="shared" si="184"/>
        <v>technology</v>
      </c>
      <c r="V1945" t="str">
        <f t="shared" si="185"/>
        <v>hardware</v>
      </c>
    </row>
    <row r="1946" spans="1:22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5">
        <f t="shared" si="180"/>
        <v>41730.584374999999</v>
      </c>
      <c r="L1946" s="15">
        <f t="shared" si="181"/>
        <v>41760.584374999999</v>
      </c>
      <c r="M1946" s="13" t="str">
        <f t="shared" si="182"/>
        <v>Apr</v>
      </c>
      <c r="N1946" s="11">
        <f t="shared" si="183"/>
        <v>2014</v>
      </c>
      <c r="O1946" t="b">
        <v>1</v>
      </c>
      <c r="P1946">
        <v>1789</v>
      </c>
      <c r="Q1946" t="b">
        <v>1</v>
      </c>
      <c r="R1946" t="s">
        <v>8295</v>
      </c>
      <c r="S1946" s="7">
        <f>E1946/D1946</f>
        <v>7.8805550000000002</v>
      </c>
      <c r="T1946" s="8">
        <f>E1946/P1946</f>
        <v>176.200223588597</v>
      </c>
      <c r="U1946" t="str">
        <f t="shared" si="184"/>
        <v>technology</v>
      </c>
      <c r="V1946" t="str">
        <f t="shared" si="185"/>
        <v>hardware</v>
      </c>
    </row>
    <row r="1947" spans="1:22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5">
        <f t="shared" si="180"/>
        <v>42157.251828703709</v>
      </c>
      <c r="L1947" s="15">
        <f t="shared" si="181"/>
        <v>42197.251828703709</v>
      </c>
      <c r="M1947" s="13" t="str">
        <f t="shared" si="182"/>
        <v>Jun</v>
      </c>
      <c r="N1947" s="11">
        <f t="shared" si="183"/>
        <v>2015</v>
      </c>
      <c r="O1947" t="b">
        <v>1</v>
      </c>
      <c r="P1947">
        <v>680</v>
      </c>
      <c r="Q1947" t="b">
        <v>1</v>
      </c>
      <c r="R1947" t="s">
        <v>8295</v>
      </c>
      <c r="S1947" s="7">
        <f>E1947/D1947</f>
        <v>3.4801799999999998</v>
      </c>
      <c r="T1947" s="8">
        <f>E1947/P1947</f>
        <v>511.79117647058825</v>
      </c>
      <c r="U1947" t="str">
        <f t="shared" si="184"/>
        <v>technology</v>
      </c>
      <c r="V1947" t="str">
        <f t="shared" si="185"/>
        <v>hardware</v>
      </c>
    </row>
    <row r="1948" spans="1:22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5">
        <f t="shared" si="180"/>
        <v>41689.150011574071</v>
      </c>
      <c r="L1948" s="15">
        <f t="shared" si="181"/>
        <v>41749.108344907407</v>
      </c>
      <c r="M1948" s="13" t="str">
        <f t="shared" si="182"/>
        <v>Feb</v>
      </c>
      <c r="N1948" s="11">
        <f t="shared" si="183"/>
        <v>2014</v>
      </c>
      <c r="O1948" t="b">
        <v>1</v>
      </c>
      <c r="P1948">
        <v>70</v>
      </c>
      <c r="Q1948" t="b">
        <v>1</v>
      </c>
      <c r="R1948" t="s">
        <v>8295</v>
      </c>
      <c r="S1948" s="7">
        <f>E1948/D1948</f>
        <v>1.4974666666666667</v>
      </c>
      <c r="T1948" s="8">
        <f>E1948/P1948</f>
        <v>160.44285714285715</v>
      </c>
      <c r="U1948" t="str">
        <f t="shared" si="184"/>
        <v>technology</v>
      </c>
      <c r="V1948" t="str">
        <f t="shared" si="185"/>
        <v>hardware</v>
      </c>
    </row>
    <row r="1949" spans="1:22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5">
        <f t="shared" si="180"/>
        <v>40102.918055555558</v>
      </c>
      <c r="L1949" s="15">
        <f t="shared" si="181"/>
        <v>40140.249305555553</v>
      </c>
      <c r="M1949" s="13" t="str">
        <f t="shared" si="182"/>
        <v>Oct</v>
      </c>
      <c r="N1949" s="11">
        <f t="shared" si="183"/>
        <v>2009</v>
      </c>
      <c r="O1949" t="b">
        <v>1</v>
      </c>
      <c r="P1949">
        <v>23</v>
      </c>
      <c r="Q1949" t="b">
        <v>1</v>
      </c>
      <c r="R1949" t="s">
        <v>8295</v>
      </c>
      <c r="S1949" s="7">
        <f>E1949/D1949</f>
        <v>1.0063375000000001</v>
      </c>
      <c r="T1949" s="8">
        <f>E1949/P1949</f>
        <v>35.003043478260871</v>
      </c>
      <c r="U1949" t="str">
        <f t="shared" si="184"/>
        <v>technology</v>
      </c>
      <c r="V1949" t="str">
        <f t="shared" si="185"/>
        <v>hardware</v>
      </c>
    </row>
    <row r="1950" spans="1:22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5">
        <f t="shared" si="180"/>
        <v>42473.604270833333</v>
      </c>
      <c r="L1950" s="15">
        <f t="shared" si="181"/>
        <v>42527.709722222222</v>
      </c>
      <c r="M1950" s="13" t="str">
        <f t="shared" si="182"/>
        <v>Apr</v>
      </c>
      <c r="N1950" s="11">
        <f t="shared" si="183"/>
        <v>2016</v>
      </c>
      <c r="O1950" t="b">
        <v>1</v>
      </c>
      <c r="P1950">
        <v>4245</v>
      </c>
      <c r="Q1950" t="b">
        <v>1</v>
      </c>
      <c r="R1950" t="s">
        <v>8295</v>
      </c>
      <c r="S1950" s="7">
        <f>E1950/D1950</f>
        <v>8.0021100000000001</v>
      </c>
      <c r="T1950" s="8">
        <f>E1950/P1950</f>
        <v>188.50671378091872</v>
      </c>
      <c r="U1950" t="str">
        <f t="shared" si="184"/>
        <v>technology</v>
      </c>
      <c r="V1950" t="str">
        <f t="shared" si="185"/>
        <v>hardware</v>
      </c>
    </row>
    <row r="1951" spans="1:22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5">
        <f t="shared" si="180"/>
        <v>41800.423043981478</v>
      </c>
      <c r="L1951" s="15">
        <f t="shared" si="181"/>
        <v>41830.423043981478</v>
      </c>
      <c r="M1951" s="13" t="str">
        <f t="shared" si="182"/>
        <v>Jun</v>
      </c>
      <c r="N1951" s="11">
        <f t="shared" si="183"/>
        <v>2014</v>
      </c>
      <c r="O1951" t="b">
        <v>1</v>
      </c>
      <c r="P1951">
        <v>943</v>
      </c>
      <c r="Q1951" t="b">
        <v>1</v>
      </c>
      <c r="R1951" t="s">
        <v>8295</v>
      </c>
      <c r="S1951" s="7">
        <f>E1951/D1951</f>
        <v>1.0600260000000001</v>
      </c>
      <c r="T1951" s="8">
        <f>E1951/P1951</f>
        <v>56.204984093319197</v>
      </c>
      <c r="U1951" t="str">
        <f t="shared" si="184"/>
        <v>technology</v>
      </c>
      <c r="V1951" t="str">
        <f t="shared" si="185"/>
        <v>hardware</v>
      </c>
    </row>
    <row r="1952" spans="1:22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5">
        <f t="shared" si="180"/>
        <v>40624.181400462963</v>
      </c>
      <c r="L1952" s="15">
        <f t="shared" si="181"/>
        <v>40655.181400462963</v>
      </c>
      <c r="M1952" s="13" t="str">
        <f t="shared" si="182"/>
        <v>Mar</v>
      </c>
      <c r="N1952" s="11">
        <f t="shared" si="183"/>
        <v>2011</v>
      </c>
      <c r="O1952" t="b">
        <v>1</v>
      </c>
      <c r="P1952">
        <v>1876</v>
      </c>
      <c r="Q1952" t="b">
        <v>1</v>
      </c>
      <c r="R1952" t="s">
        <v>8295</v>
      </c>
      <c r="S1952" s="7">
        <f>E1952/D1952</f>
        <v>2.0051866666666669</v>
      </c>
      <c r="T1952" s="8">
        <f>E1952/P1952</f>
        <v>51.3054157782516</v>
      </c>
      <c r="U1952" t="str">
        <f t="shared" si="184"/>
        <v>technology</v>
      </c>
      <c r="V1952" t="str">
        <f t="shared" si="185"/>
        <v>hardware</v>
      </c>
    </row>
    <row r="1953" spans="1:22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5">
        <f t="shared" si="180"/>
        <v>42651.420567129629</v>
      </c>
      <c r="L1953" s="15">
        <f t="shared" si="181"/>
        <v>42681.462233796294</v>
      </c>
      <c r="M1953" s="13" t="str">
        <f t="shared" si="182"/>
        <v>Oct</v>
      </c>
      <c r="N1953" s="11">
        <f t="shared" si="183"/>
        <v>2016</v>
      </c>
      <c r="O1953" t="b">
        <v>1</v>
      </c>
      <c r="P1953">
        <v>834</v>
      </c>
      <c r="Q1953" t="b">
        <v>1</v>
      </c>
      <c r="R1953" t="s">
        <v>8295</v>
      </c>
      <c r="S1953" s="7">
        <f>E1953/D1953</f>
        <v>2.1244399999999999</v>
      </c>
      <c r="T1953" s="8">
        <f>E1953/P1953</f>
        <v>127.36450839328538</v>
      </c>
      <c r="U1953" t="str">
        <f t="shared" si="184"/>
        <v>technology</v>
      </c>
      <c r="V1953" t="str">
        <f t="shared" si="185"/>
        <v>hardware</v>
      </c>
    </row>
    <row r="1954" spans="1:22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5">
        <f t="shared" si="180"/>
        <v>41526.60665509259</v>
      </c>
      <c r="L1954" s="15">
        <f t="shared" si="181"/>
        <v>41563.60665509259</v>
      </c>
      <c r="M1954" s="13" t="str">
        <f t="shared" si="182"/>
        <v>Sep</v>
      </c>
      <c r="N1954" s="11">
        <f t="shared" si="183"/>
        <v>2013</v>
      </c>
      <c r="O1954" t="b">
        <v>1</v>
      </c>
      <c r="P1954">
        <v>682</v>
      </c>
      <c r="Q1954" t="b">
        <v>1</v>
      </c>
      <c r="R1954" t="s">
        <v>8295</v>
      </c>
      <c r="S1954" s="7">
        <f>E1954/D1954</f>
        <v>1.9847237142857144</v>
      </c>
      <c r="T1954" s="8">
        <f>E1954/P1954</f>
        <v>101.85532258064516</v>
      </c>
      <c r="U1954" t="str">
        <f t="shared" si="184"/>
        <v>technology</v>
      </c>
      <c r="V1954" t="str">
        <f t="shared" si="185"/>
        <v>hardware</v>
      </c>
    </row>
    <row r="1955" spans="1:22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5">
        <f t="shared" si="180"/>
        <v>40941.199826388889</v>
      </c>
      <c r="L1955" s="15">
        <f t="shared" si="181"/>
        <v>40970.125</v>
      </c>
      <c r="M1955" s="13" t="str">
        <f t="shared" si="182"/>
        <v>Feb</v>
      </c>
      <c r="N1955" s="11">
        <f t="shared" si="183"/>
        <v>2012</v>
      </c>
      <c r="O1955" t="b">
        <v>1</v>
      </c>
      <c r="P1955">
        <v>147</v>
      </c>
      <c r="Q1955" t="b">
        <v>1</v>
      </c>
      <c r="R1955" t="s">
        <v>8295</v>
      </c>
      <c r="S1955" s="7">
        <f>E1955/D1955</f>
        <v>2.2594666666666665</v>
      </c>
      <c r="T1955" s="8">
        <f>E1955/P1955</f>
        <v>230.55782312925169</v>
      </c>
      <c r="U1955" t="str">
        <f t="shared" si="184"/>
        <v>technology</v>
      </c>
      <c r="V1955" t="str">
        <f t="shared" si="185"/>
        <v>hardware</v>
      </c>
    </row>
    <row r="1956" spans="1:22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5">
        <f t="shared" si="180"/>
        <v>42394.580740740741</v>
      </c>
      <c r="L1956" s="15">
        <f t="shared" si="181"/>
        <v>42441.208333333328</v>
      </c>
      <c r="M1956" s="13" t="str">
        <f t="shared" si="182"/>
        <v>Jan</v>
      </c>
      <c r="N1956" s="11">
        <f t="shared" si="183"/>
        <v>2016</v>
      </c>
      <c r="O1956" t="b">
        <v>1</v>
      </c>
      <c r="P1956">
        <v>415</v>
      </c>
      <c r="Q1956" t="b">
        <v>1</v>
      </c>
      <c r="R1956" t="s">
        <v>8295</v>
      </c>
      <c r="S1956" s="7">
        <f>E1956/D1956</f>
        <v>6.9894800000000004</v>
      </c>
      <c r="T1956" s="8">
        <f>E1956/P1956</f>
        <v>842.10602409638557</v>
      </c>
      <c r="U1956" t="str">
        <f t="shared" si="184"/>
        <v>technology</v>
      </c>
      <c r="V1956" t="str">
        <f t="shared" si="185"/>
        <v>hardware</v>
      </c>
    </row>
    <row r="1957" spans="1:22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5">
        <f t="shared" si="180"/>
        <v>41020.271770833337</v>
      </c>
      <c r="L1957" s="15">
        <f t="shared" si="181"/>
        <v>41052.791666666664</v>
      </c>
      <c r="M1957" s="13" t="str">
        <f t="shared" si="182"/>
        <v>Apr</v>
      </c>
      <c r="N1957" s="11">
        <f t="shared" si="183"/>
        <v>2012</v>
      </c>
      <c r="O1957" t="b">
        <v>1</v>
      </c>
      <c r="P1957">
        <v>290</v>
      </c>
      <c r="Q1957" t="b">
        <v>1</v>
      </c>
      <c r="R1957" t="s">
        <v>8295</v>
      </c>
      <c r="S1957" s="7">
        <f>E1957/D1957</f>
        <v>3.9859528571428569</v>
      </c>
      <c r="T1957" s="8">
        <f>E1957/P1957</f>
        <v>577.27593103448271</v>
      </c>
      <c r="U1957" t="str">
        <f t="shared" si="184"/>
        <v>technology</v>
      </c>
      <c r="V1957" t="str">
        <f t="shared" si="185"/>
        <v>hardware</v>
      </c>
    </row>
    <row r="1958" spans="1:22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5">
        <f t="shared" si="180"/>
        <v>42067.923668981486</v>
      </c>
      <c r="L1958" s="15">
        <f t="shared" si="181"/>
        <v>42112.882002314815</v>
      </c>
      <c r="M1958" s="13" t="str">
        <f t="shared" si="182"/>
        <v>Mar</v>
      </c>
      <c r="N1958" s="11">
        <f t="shared" si="183"/>
        <v>2015</v>
      </c>
      <c r="O1958" t="b">
        <v>1</v>
      </c>
      <c r="P1958">
        <v>365</v>
      </c>
      <c r="Q1958" t="b">
        <v>1</v>
      </c>
      <c r="R1958" t="s">
        <v>8295</v>
      </c>
      <c r="S1958" s="7">
        <f>E1958/D1958</f>
        <v>2.9403333333333332</v>
      </c>
      <c r="T1958" s="8">
        <f>E1958/P1958</f>
        <v>483.34246575342468</v>
      </c>
      <c r="U1958" t="str">
        <f t="shared" si="184"/>
        <v>technology</v>
      </c>
      <c r="V1958" t="str">
        <f t="shared" si="185"/>
        <v>hardware</v>
      </c>
    </row>
    <row r="1959" spans="1:22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5">
        <f t="shared" si="180"/>
        <v>41179.098530092589</v>
      </c>
      <c r="L1959" s="15">
        <f t="shared" si="181"/>
        <v>41209.098530092589</v>
      </c>
      <c r="M1959" s="13" t="str">
        <f t="shared" si="182"/>
        <v>Sep</v>
      </c>
      <c r="N1959" s="11">
        <f t="shared" si="183"/>
        <v>2012</v>
      </c>
      <c r="O1959" t="b">
        <v>1</v>
      </c>
      <c r="P1959">
        <v>660</v>
      </c>
      <c r="Q1959" t="b">
        <v>1</v>
      </c>
      <c r="R1959" t="s">
        <v>8295</v>
      </c>
      <c r="S1959" s="7">
        <f>E1959/D1959</f>
        <v>1.6750470000000002</v>
      </c>
      <c r="T1959" s="8">
        <f>E1959/P1959</f>
        <v>76.138500000000008</v>
      </c>
      <c r="U1959" t="str">
        <f t="shared" si="184"/>
        <v>technology</v>
      </c>
      <c r="V1959" t="str">
        <f t="shared" si="185"/>
        <v>hardware</v>
      </c>
    </row>
    <row r="1960" spans="1:22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5">
        <f t="shared" si="180"/>
        <v>41326.987974537034</v>
      </c>
      <c r="L1960" s="15">
        <f t="shared" si="181"/>
        <v>41356.94630787037</v>
      </c>
      <c r="M1960" s="13" t="str">
        <f t="shared" si="182"/>
        <v>Feb</v>
      </c>
      <c r="N1960" s="11">
        <f t="shared" si="183"/>
        <v>2013</v>
      </c>
      <c r="O1960" t="b">
        <v>1</v>
      </c>
      <c r="P1960">
        <v>1356</v>
      </c>
      <c r="Q1960" t="b">
        <v>1</v>
      </c>
      <c r="R1960" t="s">
        <v>8295</v>
      </c>
      <c r="S1960" s="7">
        <f>E1960/D1960</f>
        <v>14.355717142857143</v>
      </c>
      <c r="T1960" s="8">
        <f>E1960/P1960</f>
        <v>74.107684365781708</v>
      </c>
      <c r="U1960" t="str">
        <f t="shared" si="184"/>
        <v>technology</v>
      </c>
      <c r="V1960" t="str">
        <f t="shared" si="185"/>
        <v>hardware</v>
      </c>
    </row>
    <row r="1961" spans="1:22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5">
        <f t="shared" si="180"/>
        <v>41871.845601851855</v>
      </c>
      <c r="L1961" s="15">
        <f t="shared" si="181"/>
        <v>41913</v>
      </c>
      <c r="M1961" s="13" t="str">
        <f t="shared" si="182"/>
        <v>Aug</v>
      </c>
      <c r="N1961" s="11">
        <f t="shared" si="183"/>
        <v>2014</v>
      </c>
      <c r="O1961" t="b">
        <v>1</v>
      </c>
      <c r="P1961">
        <v>424</v>
      </c>
      <c r="Q1961" t="b">
        <v>1</v>
      </c>
      <c r="R1961" t="s">
        <v>8295</v>
      </c>
      <c r="S1961" s="7">
        <f>E1961/D1961</f>
        <v>1.5673440000000001</v>
      </c>
      <c r="T1961" s="8">
        <f>E1961/P1961</f>
        <v>36.965660377358489</v>
      </c>
      <c r="U1961" t="str">
        <f t="shared" si="184"/>
        <v>technology</v>
      </c>
      <c r="V1961" t="str">
        <f t="shared" si="185"/>
        <v>hardware</v>
      </c>
    </row>
    <row r="1962" spans="1:22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5">
        <f t="shared" si="180"/>
        <v>41964.362743055557</v>
      </c>
      <c r="L1962" s="15">
        <f t="shared" si="181"/>
        <v>41994.362743055557</v>
      </c>
      <c r="M1962" s="13" t="str">
        <f t="shared" si="182"/>
        <v>Nov</v>
      </c>
      <c r="N1962" s="11">
        <f t="shared" si="183"/>
        <v>2014</v>
      </c>
      <c r="O1962" t="b">
        <v>1</v>
      </c>
      <c r="P1962">
        <v>33</v>
      </c>
      <c r="Q1962" t="b">
        <v>1</v>
      </c>
      <c r="R1962" t="s">
        <v>8295</v>
      </c>
      <c r="S1962" s="7">
        <f>E1962/D1962</f>
        <v>1.1790285714285715</v>
      </c>
      <c r="T1962" s="8">
        <f>E1962/P1962</f>
        <v>2500.969696969697</v>
      </c>
      <c r="U1962" t="str">
        <f t="shared" si="184"/>
        <v>technology</v>
      </c>
      <c r="V1962" t="str">
        <f t="shared" si="185"/>
        <v>hardware</v>
      </c>
    </row>
    <row r="1963" spans="1:22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5">
        <f t="shared" si="180"/>
        <v>41148.194641203707</v>
      </c>
      <c r="L1963" s="15">
        <f t="shared" si="181"/>
        <v>41188.165972222225</v>
      </c>
      <c r="M1963" s="13" t="str">
        <f t="shared" si="182"/>
        <v>Aug</v>
      </c>
      <c r="N1963" s="11">
        <f t="shared" si="183"/>
        <v>2012</v>
      </c>
      <c r="O1963" t="b">
        <v>1</v>
      </c>
      <c r="P1963">
        <v>1633</v>
      </c>
      <c r="Q1963" t="b">
        <v>1</v>
      </c>
      <c r="R1963" t="s">
        <v>8295</v>
      </c>
      <c r="S1963" s="7">
        <f>E1963/D1963</f>
        <v>11.053811999999999</v>
      </c>
      <c r="T1963" s="8">
        <f>E1963/P1963</f>
        <v>67.690214329454989</v>
      </c>
      <c r="U1963" t="str">
        <f t="shared" si="184"/>
        <v>technology</v>
      </c>
      <c r="V1963" t="str">
        <f t="shared" si="185"/>
        <v>hardware</v>
      </c>
    </row>
    <row r="1964" spans="1:22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5">
        <f t="shared" si="180"/>
        <v>41742.780509259261</v>
      </c>
      <c r="L1964" s="15">
        <f t="shared" si="181"/>
        <v>41772.780509259261</v>
      </c>
      <c r="M1964" s="13" t="str">
        <f t="shared" si="182"/>
        <v>Apr</v>
      </c>
      <c r="N1964" s="11">
        <f t="shared" si="183"/>
        <v>2014</v>
      </c>
      <c r="O1964" t="b">
        <v>1</v>
      </c>
      <c r="P1964">
        <v>306</v>
      </c>
      <c r="Q1964" t="b">
        <v>1</v>
      </c>
      <c r="R1964" t="s">
        <v>8295</v>
      </c>
      <c r="S1964" s="7">
        <f>E1964/D1964</f>
        <v>1.9292499999999999</v>
      </c>
      <c r="T1964" s="8">
        <f>E1964/P1964</f>
        <v>63.04738562091503</v>
      </c>
      <c r="U1964" t="str">
        <f t="shared" si="184"/>
        <v>technology</v>
      </c>
      <c r="V1964" t="str">
        <f t="shared" si="185"/>
        <v>hardware</v>
      </c>
    </row>
    <row r="1965" spans="1:22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5">
        <f t="shared" si="180"/>
        <v>41863.429791666669</v>
      </c>
      <c r="L1965" s="15">
        <f t="shared" si="181"/>
        <v>41898.429791666669</v>
      </c>
      <c r="M1965" s="13" t="str">
        <f t="shared" si="182"/>
        <v>Aug</v>
      </c>
      <c r="N1965" s="11">
        <f t="shared" si="183"/>
        <v>2014</v>
      </c>
      <c r="O1965" t="b">
        <v>1</v>
      </c>
      <c r="P1965">
        <v>205</v>
      </c>
      <c r="Q1965" t="b">
        <v>1</v>
      </c>
      <c r="R1965" t="s">
        <v>8295</v>
      </c>
      <c r="S1965" s="7">
        <f>E1965/D1965</f>
        <v>1.268842105263158</v>
      </c>
      <c r="T1965" s="8">
        <f>E1965/P1965</f>
        <v>117.6</v>
      </c>
      <c r="U1965" t="str">
        <f t="shared" si="184"/>
        <v>technology</v>
      </c>
      <c r="V1965" t="str">
        <f t="shared" si="185"/>
        <v>hardware</v>
      </c>
    </row>
    <row r="1966" spans="1:22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5">
        <f t="shared" si="180"/>
        <v>42452.272824074069</v>
      </c>
      <c r="L1966" s="15">
        <f t="shared" si="181"/>
        <v>42482.272824074069</v>
      </c>
      <c r="M1966" s="13" t="str">
        <f t="shared" si="182"/>
        <v>Mar</v>
      </c>
      <c r="N1966" s="11">
        <f t="shared" si="183"/>
        <v>2016</v>
      </c>
      <c r="O1966" t="b">
        <v>1</v>
      </c>
      <c r="P1966">
        <v>1281</v>
      </c>
      <c r="Q1966" t="b">
        <v>1</v>
      </c>
      <c r="R1966" t="s">
        <v>8295</v>
      </c>
      <c r="S1966" s="7">
        <f>E1966/D1966</f>
        <v>2.5957748878923765</v>
      </c>
      <c r="T1966" s="8">
        <f>E1966/P1966</f>
        <v>180.75185011709601</v>
      </c>
      <c r="U1966" t="str">
        <f t="shared" si="184"/>
        <v>technology</v>
      </c>
      <c r="V1966" t="str">
        <f t="shared" si="185"/>
        <v>hardware</v>
      </c>
    </row>
    <row r="1967" spans="1:22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5">
        <f t="shared" si="180"/>
        <v>40898.089236111111</v>
      </c>
      <c r="L1967" s="15">
        <f t="shared" si="181"/>
        <v>40920.041666666664</v>
      </c>
      <c r="M1967" s="13" t="str">
        <f t="shared" si="182"/>
        <v>Dec</v>
      </c>
      <c r="N1967" s="11">
        <f t="shared" si="183"/>
        <v>2011</v>
      </c>
      <c r="O1967" t="b">
        <v>1</v>
      </c>
      <c r="P1967">
        <v>103</v>
      </c>
      <c r="Q1967" t="b">
        <v>1</v>
      </c>
      <c r="R1967" t="s">
        <v>8295</v>
      </c>
      <c r="S1967" s="7">
        <f>E1967/D1967</f>
        <v>2.6227999999999998</v>
      </c>
      <c r="T1967" s="8">
        <f>E1967/P1967</f>
        <v>127.32038834951456</v>
      </c>
      <c r="U1967" t="str">
        <f t="shared" si="184"/>
        <v>technology</v>
      </c>
      <c r="V1967" t="str">
        <f t="shared" si="185"/>
        <v>hardware</v>
      </c>
    </row>
    <row r="1968" spans="1:22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5">
        <f t="shared" si="180"/>
        <v>41835.540486111109</v>
      </c>
      <c r="L1968" s="15">
        <f t="shared" si="181"/>
        <v>41865.540486111109</v>
      </c>
      <c r="M1968" s="13" t="str">
        <f t="shared" si="182"/>
        <v>Jul</v>
      </c>
      <c r="N1968" s="11">
        <f t="shared" si="183"/>
        <v>2014</v>
      </c>
      <c r="O1968" t="b">
        <v>1</v>
      </c>
      <c r="P1968">
        <v>1513</v>
      </c>
      <c r="Q1968" t="b">
        <v>1</v>
      </c>
      <c r="R1968" t="s">
        <v>8295</v>
      </c>
      <c r="S1968" s="7">
        <f>E1968/D1968</f>
        <v>2.0674309000000002</v>
      </c>
      <c r="T1968" s="8">
        <f>E1968/P1968</f>
        <v>136.6444745538665</v>
      </c>
      <c r="U1968" t="str">
        <f t="shared" si="184"/>
        <v>technology</v>
      </c>
      <c r="V1968" t="str">
        <f t="shared" si="185"/>
        <v>hardware</v>
      </c>
    </row>
    <row r="1969" spans="1:22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5">
        <f t="shared" si="180"/>
        <v>41730.663530092592</v>
      </c>
      <c r="L1969" s="15">
        <f t="shared" si="181"/>
        <v>41760.663530092592</v>
      </c>
      <c r="M1969" s="13" t="str">
        <f t="shared" si="182"/>
        <v>Apr</v>
      </c>
      <c r="N1969" s="11">
        <f t="shared" si="183"/>
        <v>2014</v>
      </c>
      <c r="O1969" t="b">
        <v>1</v>
      </c>
      <c r="P1969">
        <v>405</v>
      </c>
      <c r="Q1969" t="b">
        <v>1</v>
      </c>
      <c r="R1969" t="s">
        <v>8295</v>
      </c>
      <c r="S1969" s="7">
        <f>E1969/D1969</f>
        <v>3.7012999999999998</v>
      </c>
      <c r="T1969" s="8">
        <f>E1969/P1969</f>
        <v>182.78024691358024</v>
      </c>
      <c r="U1969" t="str">
        <f t="shared" si="184"/>
        <v>technology</v>
      </c>
      <c r="V1969" t="str">
        <f t="shared" si="185"/>
        <v>hardware</v>
      </c>
    </row>
    <row r="1970" spans="1:22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5">
        <f t="shared" si="180"/>
        <v>42676.586979166663</v>
      </c>
      <c r="L1970" s="15">
        <f t="shared" si="181"/>
        <v>42707.628645833334</v>
      </c>
      <c r="M1970" s="13" t="str">
        <f t="shared" si="182"/>
        <v>Nov</v>
      </c>
      <c r="N1970" s="11">
        <f t="shared" si="183"/>
        <v>2016</v>
      </c>
      <c r="O1970" t="b">
        <v>1</v>
      </c>
      <c r="P1970">
        <v>510</v>
      </c>
      <c r="Q1970" t="b">
        <v>1</v>
      </c>
      <c r="R1970" t="s">
        <v>8295</v>
      </c>
      <c r="S1970" s="7">
        <f>E1970/D1970</f>
        <v>2.8496600000000001</v>
      </c>
      <c r="T1970" s="8">
        <f>E1970/P1970</f>
        <v>279.37843137254902</v>
      </c>
      <c r="U1970" t="str">
        <f t="shared" si="184"/>
        <v>technology</v>
      </c>
      <c r="V1970" t="str">
        <f t="shared" si="185"/>
        <v>hardware</v>
      </c>
    </row>
    <row r="1971" spans="1:22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5">
        <f t="shared" si="180"/>
        <v>42557.792453703703</v>
      </c>
      <c r="L1971" s="15">
        <f t="shared" si="181"/>
        <v>42587.792453703703</v>
      </c>
      <c r="M1971" s="13" t="str">
        <f t="shared" si="182"/>
        <v>Jul</v>
      </c>
      <c r="N1971" s="11">
        <f t="shared" si="183"/>
        <v>2016</v>
      </c>
      <c r="O1971" t="b">
        <v>1</v>
      </c>
      <c r="P1971">
        <v>1887</v>
      </c>
      <c r="Q1971" t="b">
        <v>1</v>
      </c>
      <c r="R1971" t="s">
        <v>8295</v>
      </c>
      <c r="S1971" s="7">
        <f>E1971/D1971</f>
        <v>5.7907999999999999</v>
      </c>
      <c r="T1971" s="8">
        <f>E1971/P1971</f>
        <v>61.375728669846318</v>
      </c>
      <c r="U1971" t="str">
        <f t="shared" si="184"/>
        <v>technology</v>
      </c>
      <c r="V1971" t="str">
        <f t="shared" si="185"/>
        <v>hardware</v>
      </c>
    </row>
    <row r="1972" spans="1:22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5">
        <f t="shared" si="180"/>
        <v>41324.193298611113</v>
      </c>
      <c r="L1972" s="15">
        <f t="shared" si="181"/>
        <v>41384.151631944449</v>
      </c>
      <c r="M1972" s="13" t="str">
        <f t="shared" si="182"/>
        <v>Feb</v>
      </c>
      <c r="N1972" s="11">
        <f t="shared" si="183"/>
        <v>2013</v>
      </c>
      <c r="O1972" t="b">
        <v>1</v>
      </c>
      <c r="P1972">
        <v>701</v>
      </c>
      <c r="Q1972" t="b">
        <v>1</v>
      </c>
      <c r="R1972" t="s">
        <v>8295</v>
      </c>
      <c r="S1972" s="7">
        <f>E1972/D1972</f>
        <v>11.318</v>
      </c>
      <c r="T1972" s="8">
        <f>E1972/P1972</f>
        <v>80.727532097004286</v>
      </c>
      <c r="U1972" t="str">
        <f t="shared" si="184"/>
        <v>technology</v>
      </c>
      <c r="V1972" t="str">
        <f t="shared" si="185"/>
        <v>hardware</v>
      </c>
    </row>
    <row r="1973" spans="1:22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5">
        <f t="shared" si="180"/>
        <v>41561.500706018516</v>
      </c>
      <c r="L1973" s="15">
        <f t="shared" si="181"/>
        <v>41593.166666666664</v>
      </c>
      <c r="M1973" s="13" t="str">
        <f t="shared" si="182"/>
        <v>Oct</v>
      </c>
      <c r="N1973" s="11">
        <f t="shared" si="183"/>
        <v>2013</v>
      </c>
      <c r="O1973" t="b">
        <v>1</v>
      </c>
      <c r="P1973">
        <v>3863</v>
      </c>
      <c r="Q1973" t="b">
        <v>1</v>
      </c>
      <c r="R1973" t="s">
        <v>8295</v>
      </c>
      <c r="S1973" s="7">
        <f>E1973/D1973</f>
        <v>2.6302771750000002</v>
      </c>
      <c r="T1973" s="8">
        <f>E1973/P1973</f>
        <v>272.35590732591254</v>
      </c>
      <c r="U1973" t="str">
        <f t="shared" si="184"/>
        <v>technology</v>
      </c>
      <c r="V1973" t="str">
        <f t="shared" si="185"/>
        <v>hardware</v>
      </c>
    </row>
    <row r="1974" spans="1:22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5">
        <f t="shared" si="180"/>
        <v>41201.012083333335</v>
      </c>
      <c r="L1974" s="15">
        <f t="shared" si="181"/>
        <v>41231.053749999999</v>
      </c>
      <c r="M1974" s="13" t="str">
        <f t="shared" si="182"/>
        <v>Oct</v>
      </c>
      <c r="N1974" s="11">
        <f t="shared" si="183"/>
        <v>2012</v>
      </c>
      <c r="O1974" t="b">
        <v>1</v>
      </c>
      <c r="P1974">
        <v>238</v>
      </c>
      <c r="Q1974" t="b">
        <v>1</v>
      </c>
      <c r="R1974" t="s">
        <v>8295</v>
      </c>
      <c r="S1974" s="7">
        <f>E1974/D1974</f>
        <v>6.7447999999999997</v>
      </c>
      <c r="T1974" s="8">
        <f>E1974/P1974</f>
        <v>70.848739495798313</v>
      </c>
      <c r="U1974" t="str">
        <f t="shared" si="184"/>
        <v>technology</v>
      </c>
      <c r="V1974" t="str">
        <f t="shared" si="185"/>
        <v>hardware</v>
      </c>
    </row>
    <row r="1975" spans="1:22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5">
        <f t="shared" si="180"/>
        <v>42549.722962962958</v>
      </c>
      <c r="L1975" s="15">
        <f t="shared" si="181"/>
        <v>42588.291666666672</v>
      </c>
      <c r="M1975" s="13" t="str">
        <f t="shared" si="182"/>
        <v>Jun</v>
      </c>
      <c r="N1975" s="11">
        <f t="shared" si="183"/>
        <v>2016</v>
      </c>
      <c r="O1975" t="b">
        <v>1</v>
      </c>
      <c r="P1975">
        <v>2051</v>
      </c>
      <c r="Q1975" t="b">
        <v>1</v>
      </c>
      <c r="R1975" t="s">
        <v>8295</v>
      </c>
      <c r="S1975" s="7">
        <f>E1975/D1975</f>
        <v>2.5683081313131315</v>
      </c>
      <c r="T1975" s="8">
        <f>E1975/P1975</f>
        <v>247.94003412969283</v>
      </c>
      <c r="U1975" t="str">
        <f t="shared" si="184"/>
        <v>technology</v>
      </c>
      <c r="V1975" t="str">
        <f t="shared" si="185"/>
        <v>hardware</v>
      </c>
    </row>
    <row r="1976" spans="1:22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5">
        <f t="shared" si="180"/>
        <v>41445.334131944444</v>
      </c>
      <c r="L1976" s="15">
        <f t="shared" si="181"/>
        <v>41505.334131944444</v>
      </c>
      <c r="M1976" s="13" t="str">
        <f t="shared" si="182"/>
        <v>Jun</v>
      </c>
      <c r="N1976" s="11">
        <f t="shared" si="183"/>
        <v>2013</v>
      </c>
      <c r="O1976" t="b">
        <v>1</v>
      </c>
      <c r="P1976">
        <v>402</v>
      </c>
      <c r="Q1976" t="b">
        <v>1</v>
      </c>
      <c r="R1976" t="s">
        <v>8295</v>
      </c>
      <c r="S1976" s="7">
        <f>E1976/D1976</f>
        <v>3.7549600000000001</v>
      </c>
      <c r="T1976" s="8">
        <f>E1976/P1976</f>
        <v>186.81393034825871</v>
      </c>
      <c r="U1976" t="str">
        <f t="shared" si="184"/>
        <v>technology</v>
      </c>
      <c r="V1976" t="str">
        <f t="shared" si="185"/>
        <v>hardware</v>
      </c>
    </row>
    <row r="1977" spans="1:22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5">
        <f t="shared" si="180"/>
        <v>41313.755219907405</v>
      </c>
      <c r="L1977" s="15">
        <f t="shared" si="181"/>
        <v>41343.755219907405</v>
      </c>
      <c r="M1977" s="13" t="str">
        <f t="shared" si="182"/>
        <v>Feb</v>
      </c>
      <c r="N1977" s="11">
        <f t="shared" si="183"/>
        <v>2013</v>
      </c>
      <c r="O1977" t="b">
        <v>1</v>
      </c>
      <c r="P1977">
        <v>253</v>
      </c>
      <c r="Q1977" t="b">
        <v>1</v>
      </c>
      <c r="R1977" t="s">
        <v>8295</v>
      </c>
      <c r="S1977" s="7">
        <f>E1977/D1977</f>
        <v>2.0870837499999997</v>
      </c>
      <c r="T1977" s="8">
        <f>E1977/P1977</f>
        <v>131.98948616600788</v>
      </c>
      <c r="U1977" t="str">
        <f t="shared" si="184"/>
        <v>technology</v>
      </c>
      <c r="V1977" t="str">
        <f t="shared" si="185"/>
        <v>hardware</v>
      </c>
    </row>
    <row r="1978" spans="1:22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5">
        <f t="shared" si="180"/>
        <v>41438.899594907409</v>
      </c>
      <c r="L1978" s="15">
        <f t="shared" si="181"/>
        <v>41468.899594907409</v>
      </c>
      <c r="M1978" s="13" t="str">
        <f t="shared" si="182"/>
        <v>Jun</v>
      </c>
      <c r="N1978" s="11">
        <f t="shared" si="183"/>
        <v>2013</v>
      </c>
      <c r="O1978" t="b">
        <v>1</v>
      </c>
      <c r="P1978">
        <v>473</v>
      </c>
      <c r="Q1978" t="b">
        <v>1</v>
      </c>
      <c r="R1978" t="s">
        <v>8295</v>
      </c>
      <c r="S1978" s="7">
        <f>E1978/D1978</f>
        <v>3.4660000000000002</v>
      </c>
      <c r="T1978" s="8">
        <f>E1978/P1978</f>
        <v>29.310782241014799</v>
      </c>
      <c r="U1978" t="str">
        <f t="shared" si="184"/>
        <v>technology</v>
      </c>
      <c r="V1978" t="str">
        <f t="shared" si="185"/>
        <v>hardware</v>
      </c>
    </row>
    <row r="1979" spans="1:22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5">
        <f t="shared" si="180"/>
        <v>42311.216898148152</v>
      </c>
      <c r="L1979" s="15">
        <f t="shared" si="181"/>
        <v>42357.332638888889</v>
      </c>
      <c r="M1979" s="13" t="str">
        <f t="shared" si="182"/>
        <v>Nov</v>
      </c>
      <c r="N1979" s="11">
        <f t="shared" si="183"/>
        <v>2015</v>
      </c>
      <c r="O1979" t="b">
        <v>1</v>
      </c>
      <c r="P1979">
        <v>821</v>
      </c>
      <c r="Q1979" t="b">
        <v>1</v>
      </c>
      <c r="R1979" t="s">
        <v>8295</v>
      </c>
      <c r="S1979" s="7">
        <f>E1979/D1979</f>
        <v>4.0232999999999999</v>
      </c>
      <c r="T1979" s="8">
        <f>E1979/P1979</f>
        <v>245.02436053593178</v>
      </c>
      <c r="U1979" t="str">
        <f t="shared" si="184"/>
        <v>technology</v>
      </c>
      <c r="V1979" t="str">
        <f t="shared" si="185"/>
        <v>hardware</v>
      </c>
    </row>
    <row r="1980" spans="1:22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5">
        <f t="shared" si="180"/>
        <v>41039.225601851853</v>
      </c>
      <c r="L1980" s="15">
        <f t="shared" si="181"/>
        <v>41072.291666666664</v>
      </c>
      <c r="M1980" s="13" t="str">
        <f t="shared" si="182"/>
        <v>May</v>
      </c>
      <c r="N1980" s="11">
        <f t="shared" si="183"/>
        <v>2012</v>
      </c>
      <c r="O1980" t="b">
        <v>1</v>
      </c>
      <c r="P1980">
        <v>388</v>
      </c>
      <c r="Q1980" t="b">
        <v>1</v>
      </c>
      <c r="R1980" t="s">
        <v>8295</v>
      </c>
      <c r="S1980" s="7">
        <f>E1980/D1980</f>
        <v>10.2684514</v>
      </c>
      <c r="T1980" s="8">
        <f>E1980/P1980</f>
        <v>1323.2540463917526</v>
      </c>
      <c r="U1980" t="str">
        <f t="shared" si="184"/>
        <v>technology</v>
      </c>
      <c r="V1980" t="str">
        <f t="shared" si="185"/>
        <v>hardware</v>
      </c>
    </row>
    <row r="1981" spans="1:22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5">
        <f t="shared" si="180"/>
        <v>42290.460023148145</v>
      </c>
      <c r="L1981" s="15">
        <f t="shared" si="181"/>
        <v>42327.207638888889</v>
      </c>
      <c r="M1981" s="13" t="str">
        <f t="shared" si="182"/>
        <v>Oct</v>
      </c>
      <c r="N1981" s="11">
        <f t="shared" si="183"/>
        <v>2015</v>
      </c>
      <c r="O1981" t="b">
        <v>1</v>
      </c>
      <c r="P1981">
        <v>813</v>
      </c>
      <c r="Q1981" t="b">
        <v>1</v>
      </c>
      <c r="R1981" t="s">
        <v>8295</v>
      </c>
      <c r="S1981" s="7">
        <f>E1981/D1981</f>
        <v>1.14901155</v>
      </c>
      <c r="T1981" s="8">
        <f>E1981/P1981</f>
        <v>282.65966789667897</v>
      </c>
      <c r="U1981" t="str">
        <f t="shared" si="184"/>
        <v>technology</v>
      </c>
      <c r="V1981" t="str">
        <f t="shared" si="185"/>
        <v>hardware</v>
      </c>
    </row>
    <row r="1982" spans="1:22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5">
        <f t="shared" si="180"/>
        <v>42423.542384259257</v>
      </c>
      <c r="L1982" s="15">
        <f t="shared" si="181"/>
        <v>42463.500717592593</v>
      </c>
      <c r="M1982" s="13" t="str">
        <f t="shared" si="182"/>
        <v>Feb</v>
      </c>
      <c r="N1982" s="11">
        <f t="shared" si="183"/>
        <v>2016</v>
      </c>
      <c r="O1982" t="b">
        <v>1</v>
      </c>
      <c r="P1982">
        <v>1945</v>
      </c>
      <c r="Q1982" t="b">
        <v>1</v>
      </c>
      <c r="R1982" t="s">
        <v>8295</v>
      </c>
      <c r="S1982" s="7">
        <f>E1982/D1982</f>
        <v>3.5482402000000004</v>
      </c>
      <c r="T1982" s="8">
        <f>E1982/P1982</f>
        <v>91.214401028277635</v>
      </c>
      <c r="U1982" t="str">
        <f t="shared" si="184"/>
        <v>technology</v>
      </c>
      <c r="V1982" t="str">
        <f t="shared" si="185"/>
        <v>hardware</v>
      </c>
    </row>
    <row r="1983" spans="1:22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5">
        <f t="shared" si="180"/>
        <v>41799.725289351853</v>
      </c>
      <c r="L1983" s="15">
        <f t="shared" si="181"/>
        <v>41829.725289351853</v>
      </c>
      <c r="M1983" s="13" t="str">
        <f t="shared" si="182"/>
        <v>Jun</v>
      </c>
      <c r="N1983" s="11">
        <f t="shared" si="183"/>
        <v>2014</v>
      </c>
      <c r="O1983" t="b">
        <v>0</v>
      </c>
      <c r="P1983">
        <v>12</v>
      </c>
      <c r="Q1983" t="b">
        <v>0</v>
      </c>
      <c r="R1983" t="s">
        <v>8296</v>
      </c>
      <c r="S1983" s="7">
        <f>E1983/D1983</f>
        <v>5.0799999999999998E-2</v>
      </c>
      <c r="T1983" s="8">
        <f>E1983/P1983</f>
        <v>31.75</v>
      </c>
      <c r="U1983" t="str">
        <f t="shared" si="184"/>
        <v>photography</v>
      </c>
      <c r="V1983" t="str">
        <f t="shared" si="185"/>
        <v>people</v>
      </c>
    </row>
    <row r="1984" spans="1:22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5">
        <f t="shared" si="180"/>
        <v>42678.586655092593</v>
      </c>
      <c r="L1984" s="15">
        <f t="shared" si="181"/>
        <v>42708.628321759257</v>
      </c>
      <c r="M1984" s="13" t="str">
        <f t="shared" si="182"/>
        <v>Nov</v>
      </c>
      <c r="N1984" s="11">
        <f t="shared" si="183"/>
        <v>2016</v>
      </c>
      <c r="O1984" t="b">
        <v>0</v>
      </c>
      <c r="P1984">
        <v>0</v>
      </c>
      <c r="Q1984" t="b">
        <v>0</v>
      </c>
      <c r="R1984" t="s">
        <v>8296</v>
      </c>
      <c r="S1984" s="7">
        <f>E1984/D1984</f>
        <v>0</v>
      </c>
      <c r="T1984" s="8" t="e">
        <f>E1984/P1984</f>
        <v>#DIV/0!</v>
      </c>
      <c r="U1984" t="str">
        <f t="shared" si="184"/>
        <v>photography</v>
      </c>
      <c r="V1984" t="str">
        <f t="shared" si="185"/>
        <v>people</v>
      </c>
    </row>
    <row r="1985" spans="1:22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5">
        <f t="shared" si="180"/>
        <v>42593.011782407411</v>
      </c>
      <c r="L1985" s="15">
        <f t="shared" si="181"/>
        <v>42615.291666666672</v>
      </c>
      <c r="M1985" s="13" t="str">
        <f t="shared" si="182"/>
        <v>Aug</v>
      </c>
      <c r="N1985" s="11">
        <f t="shared" si="183"/>
        <v>2016</v>
      </c>
      <c r="O1985" t="b">
        <v>0</v>
      </c>
      <c r="P1985">
        <v>16</v>
      </c>
      <c r="Q1985" t="b">
        <v>0</v>
      </c>
      <c r="R1985" t="s">
        <v>8296</v>
      </c>
      <c r="S1985" s="7">
        <f>E1985/D1985</f>
        <v>4.2999999999999997E-2</v>
      </c>
      <c r="T1985" s="8">
        <f>E1985/P1985</f>
        <v>88.6875</v>
      </c>
      <c r="U1985" t="str">
        <f t="shared" si="184"/>
        <v>photography</v>
      </c>
      <c r="V1985" t="str">
        <f t="shared" si="185"/>
        <v>people</v>
      </c>
    </row>
    <row r="1986" spans="1:22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5">
        <f t="shared" si="180"/>
        <v>41913.790289351848</v>
      </c>
      <c r="L1986" s="15">
        <f t="shared" si="181"/>
        <v>41973.831956018519</v>
      </c>
      <c r="M1986" s="13" t="str">
        <f t="shared" si="182"/>
        <v>Oct</v>
      </c>
      <c r="N1986" s="11">
        <f t="shared" si="183"/>
        <v>2014</v>
      </c>
      <c r="O1986" t="b">
        <v>0</v>
      </c>
      <c r="P1986">
        <v>7</v>
      </c>
      <c r="Q1986" t="b">
        <v>0</v>
      </c>
      <c r="R1986" t="s">
        <v>8296</v>
      </c>
      <c r="S1986" s="7">
        <f>E1986/D1986</f>
        <v>0.21146666666666666</v>
      </c>
      <c r="T1986" s="8">
        <f>E1986/P1986</f>
        <v>453.14285714285717</v>
      </c>
      <c r="U1986" t="str">
        <f t="shared" si="184"/>
        <v>photography</v>
      </c>
      <c r="V1986" t="str">
        <f t="shared" si="185"/>
        <v>people</v>
      </c>
    </row>
    <row r="1987" spans="1:22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5">
        <f t="shared" ref="K1987:K2050" si="186">(((J1987/60)/60)/24+DATE(1970,1,1))</f>
        <v>42555.698738425926</v>
      </c>
      <c r="L1987" s="15">
        <f t="shared" ref="L1987:L2050" si="187">(((I1987/60)/60)/24+DATE(1970,1,1))</f>
        <v>42584.958333333328</v>
      </c>
      <c r="M1987" s="13" t="str">
        <f t="shared" ref="M1987:M2050" si="188">TEXT(K1987,"mmm")</f>
        <v>Jul</v>
      </c>
      <c r="N1987" s="11">
        <f t="shared" ref="N1987:N2050" si="189">YEAR(K1987)</f>
        <v>2016</v>
      </c>
      <c r="O1987" t="b">
        <v>0</v>
      </c>
      <c r="P1987">
        <v>4</v>
      </c>
      <c r="Q1987" t="b">
        <v>0</v>
      </c>
      <c r="R1987" t="s">
        <v>8296</v>
      </c>
      <c r="S1987" s="7">
        <f>E1987/D1987</f>
        <v>3.1875000000000001E-2</v>
      </c>
      <c r="T1987" s="8">
        <f>E1987/P1987</f>
        <v>12.75</v>
      </c>
      <c r="U1987" t="str">
        <f t="shared" ref="U1987:U2050" si="190">LEFT(R1987,(FIND("/",R1987,1)-1))</f>
        <v>photography</v>
      </c>
      <c r="V1987" t="str">
        <f t="shared" ref="V1987:V2050" si="191">MID(R1987,FIND("/",R1987)+1,256)</f>
        <v>people</v>
      </c>
    </row>
    <row r="1988" spans="1:22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5">
        <f t="shared" si="186"/>
        <v>42413.433831018512</v>
      </c>
      <c r="L1988" s="15">
        <f t="shared" si="187"/>
        <v>42443.392164351855</v>
      </c>
      <c r="M1988" s="13" t="str">
        <f t="shared" si="188"/>
        <v>Feb</v>
      </c>
      <c r="N1988" s="11">
        <f t="shared" si="189"/>
        <v>2016</v>
      </c>
      <c r="O1988" t="b">
        <v>0</v>
      </c>
      <c r="P1988">
        <v>1</v>
      </c>
      <c r="Q1988" t="b">
        <v>0</v>
      </c>
      <c r="R1988" t="s">
        <v>8296</v>
      </c>
      <c r="S1988" s="7">
        <f>E1988/D1988</f>
        <v>5.0000000000000001E-4</v>
      </c>
      <c r="T1988" s="8">
        <f>E1988/P1988</f>
        <v>1</v>
      </c>
      <c r="U1988" t="str">
        <f t="shared" si="190"/>
        <v>photography</v>
      </c>
      <c r="V1988" t="str">
        <f t="shared" si="191"/>
        <v>people</v>
      </c>
    </row>
    <row r="1989" spans="1:22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5">
        <f t="shared" si="186"/>
        <v>42034.639768518522</v>
      </c>
      <c r="L1989" s="15">
        <f t="shared" si="187"/>
        <v>42064.639768518522</v>
      </c>
      <c r="M1989" s="13" t="str">
        <f t="shared" si="188"/>
        <v>Jan</v>
      </c>
      <c r="N1989" s="11">
        <f t="shared" si="189"/>
        <v>2015</v>
      </c>
      <c r="O1989" t="b">
        <v>0</v>
      </c>
      <c r="P1989">
        <v>28</v>
      </c>
      <c r="Q1989" t="b">
        <v>0</v>
      </c>
      <c r="R1989" t="s">
        <v>8296</v>
      </c>
      <c r="S1989" s="7">
        <f>E1989/D1989</f>
        <v>0.42472727272727273</v>
      </c>
      <c r="T1989" s="8">
        <f>E1989/P1989</f>
        <v>83.428571428571431</v>
      </c>
      <c r="U1989" t="str">
        <f t="shared" si="190"/>
        <v>photography</v>
      </c>
      <c r="V1989" t="str">
        <f t="shared" si="191"/>
        <v>people</v>
      </c>
    </row>
    <row r="1990" spans="1:2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5">
        <f t="shared" si="186"/>
        <v>42206.763217592597</v>
      </c>
      <c r="L1990" s="15">
        <f t="shared" si="187"/>
        <v>42236.763217592597</v>
      </c>
      <c r="M1990" s="13" t="str">
        <f t="shared" si="188"/>
        <v>Jul</v>
      </c>
      <c r="N1990" s="11">
        <f t="shared" si="189"/>
        <v>2015</v>
      </c>
      <c r="O1990" t="b">
        <v>0</v>
      </c>
      <c r="P1990">
        <v>1</v>
      </c>
      <c r="Q1990" t="b">
        <v>0</v>
      </c>
      <c r="R1990" t="s">
        <v>8296</v>
      </c>
      <c r="S1990" s="7">
        <f>E1990/D1990</f>
        <v>4.1666666666666666E-3</v>
      </c>
      <c r="T1990" s="8">
        <f>E1990/P1990</f>
        <v>25</v>
      </c>
      <c r="U1990" t="str">
        <f t="shared" si="190"/>
        <v>photography</v>
      </c>
      <c r="V1990" t="str">
        <f t="shared" si="191"/>
        <v>people</v>
      </c>
    </row>
    <row r="1991" spans="1:22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5">
        <f t="shared" si="186"/>
        <v>42685.680648148147</v>
      </c>
      <c r="L1991" s="15">
        <f t="shared" si="187"/>
        <v>42715.680648148147</v>
      </c>
      <c r="M1991" s="13" t="str">
        <f t="shared" si="188"/>
        <v>Nov</v>
      </c>
      <c r="N1991" s="11">
        <f t="shared" si="189"/>
        <v>2016</v>
      </c>
      <c r="O1991" t="b">
        <v>0</v>
      </c>
      <c r="P1991">
        <v>1</v>
      </c>
      <c r="Q1991" t="b">
        <v>0</v>
      </c>
      <c r="R1991" t="s">
        <v>8296</v>
      </c>
      <c r="S1991" s="7">
        <f>E1991/D1991</f>
        <v>0.01</v>
      </c>
      <c r="T1991" s="8">
        <f>E1991/P1991</f>
        <v>50</v>
      </c>
      <c r="U1991" t="str">
        <f t="shared" si="190"/>
        <v>photography</v>
      </c>
      <c r="V1991" t="str">
        <f t="shared" si="191"/>
        <v>people</v>
      </c>
    </row>
    <row r="1992" spans="1:22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5">
        <f t="shared" si="186"/>
        <v>42398.195972222224</v>
      </c>
      <c r="L1992" s="15">
        <f t="shared" si="187"/>
        <v>42413.195972222224</v>
      </c>
      <c r="M1992" s="13" t="str">
        <f t="shared" si="188"/>
        <v>Jan</v>
      </c>
      <c r="N1992" s="11">
        <f t="shared" si="189"/>
        <v>2016</v>
      </c>
      <c r="O1992" t="b">
        <v>0</v>
      </c>
      <c r="P1992">
        <v>5</v>
      </c>
      <c r="Q1992" t="b">
        <v>0</v>
      </c>
      <c r="R1992" t="s">
        <v>8296</v>
      </c>
      <c r="S1992" s="7">
        <f>E1992/D1992</f>
        <v>0.16966666666666666</v>
      </c>
      <c r="T1992" s="8">
        <f>E1992/P1992</f>
        <v>101.8</v>
      </c>
      <c r="U1992" t="str">
        <f t="shared" si="190"/>
        <v>photography</v>
      </c>
      <c r="V1992" t="str">
        <f t="shared" si="191"/>
        <v>people</v>
      </c>
    </row>
    <row r="1993" spans="1:22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5">
        <f t="shared" si="186"/>
        <v>42167.89335648148</v>
      </c>
      <c r="L1993" s="15">
        <f t="shared" si="187"/>
        <v>42188.89335648148</v>
      </c>
      <c r="M1993" s="13" t="str">
        <f t="shared" si="188"/>
        <v>Jun</v>
      </c>
      <c r="N1993" s="11">
        <f t="shared" si="189"/>
        <v>2015</v>
      </c>
      <c r="O1993" t="b">
        <v>0</v>
      </c>
      <c r="P1993">
        <v>3</v>
      </c>
      <c r="Q1993" t="b">
        <v>0</v>
      </c>
      <c r="R1993" t="s">
        <v>8296</v>
      </c>
      <c r="S1993" s="7">
        <f>E1993/D1993</f>
        <v>7.0000000000000007E-2</v>
      </c>
      <c r="T1993" s="8">
        <f>E1993/P1993</f>
        <v>46.666666666666664</v>
      </c>
      <c r="U1993" t="str">
        <f t="shared" si="190"/>
        <v>photography</v>
      </c>
      <c r="V1993" t="str">
        <f t="shared" si="191"/>
        <v>people</v>
      </c>
    </row>
    <row r="1994" spans="1:22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5">
        <f t="shared" si="186"/>
        <v>42023.143414351856</v>
      </c>
      <c r="L1994" s="15">
        <f t="shared" si="187"/>
        <v>42053.143414351856</v>
      </c>
      <c r="M1994" s="13" t="str">
        <f t="shared" si="188"/>
        <v>Jan</v>
      </c>
      <c r="N1994" s="11">
        <f t="shared" si="189"/>
        <v>2015</v>
      </c>
      <c r="O1994" t="b">
        <v>0</v>
      </c>
      <c r="P1994">
        <v>2</v>
      </c>
      <c r="Q1994" t="b">
        <v>0</v>
      </c>
      <c r="R1994" t="s">
        <v>8296</v>
      </c>
      <c r="S1994" s="7">
        <f>E1994/D1994</f>
        <v>1.3333333333333333E-3</v>
      </c>
      <c r="T1994" s="8">
        <f>E1994/P1994</f>
        <v>1</v>
      </c>
      <c r="U1994" t="str">
        <f t="shared" si="190"/>
        <v>photography</v>
      </c>
      <c r="V1994" t="str">
        <f t="shared" si="191"/>
        <v>people</v>
      </c>
    </row>
    <row r="1995" spans="1:22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5">
        <f t="shared" si="186"/>
        <v>42329.58839120371</v>
      </c>
      <c r="L1995" s="15">
        <f t="shared" si="187"/>
        <v>42359.58839120371</v>
      </c>
      <c r="M1995" s="13" t="str">
        <f t="shared" si="188"/>
        <v>Nov</v>
      </c>
      <c r="N1995" s="11">
        <f t="shared" si="189"/>
        <v>2015</v>
      </c>
      <c r="O1995" t="b">
        <v>0</v>
      </c>
      <c r="P1995">
        <v>0</v>
      </c>
      <c r="Q1995" t="b">
        <v>0</v>
      </c>
      <c r="R1995" t="s">
        <v>8296</v>
      </c>
      <c r="S1995" s="7">
        <f>E1995/D1995</f>
        <v>0</v>
      </c>
      <c r="T1995" s="8" t="e">
        <f>E1995/P1995</f>
        <v>#DIV/0!</v>
      </c>
      <c r="U1995" t="str">
        <f t="shared" si="190"/>
        <v>photography</v>
      </c>
      <c r="V1995" t="str">
        <f t="shared" si="191"/>
        <v>people</v>
      </c>
    </row>
    <row r="1996" spans="1:22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5">
        <f t="shared" si="186"/>
        <v>42651.006273148145</v>
      </c>
      <c r="L1996" s="15">
        <f t="shared" si="187"/>
        <v>42711.047939814816</v>
      </c>
      <c r="M1996" s="13" t="str">
        <f t="shared" si="188"/>
        <v>Oct</v>
      </c>
      <c r="N1996" s="11">
        <f t="shared" si="189"/>
        <v>2016</v>
      </c>
      <c r="O1996" t="b">
        <v>0</v>
      </c>
      <c r="P1996">
        <v>0</v>
      </c>
      <c r="Q1996" t="b">
        <v>0</v>
      </c>
      <c r="R1996" t="s">
        <v>8296</v>
      </c>
      <c r="S1996" s="7">
        <f>E1996/D1996</f>
        <v>0</v>
      </c>
      <c r="T1996" s="8" t="e">
        <f>E1996/P1996</f>
        <v>#DIV/0!</v>
      </c>
      <c r="U1996" t="str">
        <f t="shared" si="190"/>
        <v>photography</v>
      </c>
      <c r="V1996" t="str">
        <f t="shared" si="191"/>
        <v>people</v>
      </c>
    </row>
    <row r="1997" spans="1:22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5">
        <f t="shared" si="186"/>
        <v>42181.902037037042</v>
      </c>
      <c r="L1997" s="15">
        <f t="shared" si="187"/>
        <v>42201.902037037042</v>
      </c>
      <c r="M1997" s="13" t="str">
        <f t="shared" si="188"/>
        <v>Jun</v>
      </c>
      <c r="N1997" s="11">
        <f t="shared" si="189"/>
        <v>2015</v>
      </c>
      <c r="O1997" t="b">
        <v>0</v>
      </c>
      <c r="P1997">
        <v>3</v>
      </c>
      <c r="Q1997" t="b">
        <v>0</v>
      </c>
      <c r="R1997" t="s">
        <v>8296</v>
      </c>
      <c r="S1997" s="7">
        <f>E1997/D1997</f>
        <v>7.8E-2</v>
      </c>
      <c r="T1997" s="8">
        <f>E1997/P1997</f>
        <v>26</v>
      </c>
      <c r="U1997" t="str">
        <f t="shared" si="190"/>
        <v>photography</v>
      </c>
      <c r="V1997" t="str">
        <f t="shared" si="191"/>
        <v>people</v>
      </c>
    </row>
    <row r="1998" spans="1:22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5">
        <f t="shared" si="186"/>
        <v>41800.819571759261</v>
      </c>
      <c r="L1998" s="15">
        <f t="shared" si="187"/>
        <v>41830.819571759261</v>
      </c>
      <c r="M1998" s="13" t="str">
        <f t="shared" si="188"/>
        <v>Jun</v>
      </c>
      <c r="N1998" s="11">
        <f t="shared" si="189"/>
        <v>2014</v>
      </c>
      <c r="O1998" t="b">
        <v>0</v>
      </c>
      <c r="P1998">
        <v>0</v>
      </c>
      <c r="Q1998" t="b">
        <v>0</v>
      </c>
      <c r="R1998" t="s">
        <v>8296</v>
      </c>
      <c r="S1998" s="7">
        <f>E1998/D1998</f>
        <v>0</v>
      </c>
      <c r="T1998" s="8" t="e">
        <f>E1998/P1998</f>
        <v>#DIV/0!</v>
      </c>
      <c r="U1998" t="str">
        <f t="shared" si="190"/>
        <v>photography</v>
      </c>
      <c r="V1998" t="str">
        <f t="shared" si="191"/>
        <v>people</v>
      </c>
    </row>
    <row r="1999" spans="1:22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5">
        <f t="shared" si="186"/>
        <v>41847.930694444447</v>
      </c>
      <c r="L1999" s="15">
        <f t="shared" si="187"/>
        <v>41877.930694444447</v>
      </c>
      <c r="M1999" s="13" t="str">
        <f t="shared" si="188"/>
        <v>Jul</v>
      </c>
      <c r="N1999" s="11">
        <f t="shared" si="189"/>
        <v>2014</v>
      </c>
      <c r="O1999" t="b">
        <v>0</v>
      </c>
      <c r="P1999">
        <v>0</v>
      </c>
      <c r="Q1999" t="b">
        <v>0</v>
      </c>
      <c r="R1999" t="s">
        <v>8296</v>
      </c>
      <c r="S1999" s="7">
        <f>E1999/D1999</f>
        <v>0</v>
      </c>
      <c r="T1999" s="8" t="e">
        <f>E1999/P1999</f>
        <v>#DIV/0!</v>
      </c>
      <c r="U1999" t="str">
        <f t="shared" si="190"/>
        <v>photography</v>
      </c>
      <c r="V1999" t="str">
        <f t="shared" si="191"/>
        <v>people</v>
      </c>
    </row>
    <row r="2000" spans="1:22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5">
        <f t="shared" si="186"/>
        <v>41807.118495370371</v>
      </c>
      <c r="L2000" s="15">
        <f t="shared" si="187"/>
        <v>41852.118495370371</v>
      </c>
      <c r="M2000" s="13" t="str">
        <f t="shared" si="188"/>
        <v>Jun</v>
      </c>
      <c r="N2000" s="11">
        <f t="shared" si="189"/>
        <v>2014</v>
      </c>
      <c r="O2000" t="b">
        <v>0</v>
      </c>
      <c r="P2000">
        <v>3</v>
      </c>
      <c r="Q2000" t="b">
        <v>0</v>
      </c>
      <c r="R2000" t="s">
        <v>8296</v>
      </c>
      <c r="S2000" s="7">
        <f>E2000/D2000</f>
        <v>0.26200000000000001</v>
      </c>
      <c r="T2000" s="8">
        <f>E2000/P2000</f>
        <v>218.33333333333334</v>
      </c>
      <c r="U2000" t="str">
        <f t="shared" si="190"/>
        <v>photography</v>
      </c>
      <c r="V2000" t="str">
        <f t="shared" si="191"/>
        <v>people</v>
      </c>
    </row>
    <row r="2001" spans="1:22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5">
        <f t="shared" si="186"/>
        <v>41926.482731481483</v>
      </c>
      <c r="L2001" s="15">
        <f t="shared" si="187"/>
        <v>41956.524398148147</v>
      </c>
      <c r="M2001" s="13" t="str">
        <f t="shared" si="188"/>
        <v>Oct</v>
      </c>
      <c r="N2001" s="11">
        <f t="shared" si="189"/>
        <v>2014</v>
      </c>
      <c r="O2001" t="b">
        <v>0</v>
      </c>
      <c r="P2001">
        <v>7</v>
      </c>
      <c r="Q2001" t="b">
        <v>0</v>
      </c>
      <c r="R2001" t="s">
        <v>8296</v>
      </c>
      <c r="S2001" s="7">
        <f>E2001/D2001</f>
        <v>7.6129032258064515E-3</v>
      </c>
      <c r="T2001" s="8">
        <f>E2001/P2001</f>
        <v>33.714285714285715</v>
      </c>
      <c r="U2001" t="str">
        <f t="shared" si="190"/>
        <v>photography</v>
      </c>
      <c r="V2001" t="str">
        <f t="shared" si="191"/>
        <v>people</v>
      </c>
    </row>
    <row r="2002" spans="1:22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5">
        <f t="shared" si="186"/>
        <v>42345.951539351852</v>
      </c>
      <c r="L2002" s="15">
        <f t="shared" si="187"/>
        <v>42375.951539351852</v>
      </c>
      <c r="M2002" s="13" t="str">
        <f t="shared" si="188"/>
        <v>Dec</v>
      </c>
      <c r="N2002" s="11">
        <f t="shared" si="189"/>
        <v>2015</v>
      </c>
      <c r="O2002" t="b">
        <v>0</v>
      </c>
      <c r="P2002">
        <v>25</v>
      </c>
      <c r="Q2002" t="b">
        <v>0</v>
      </c>
      <c r="R2002" t="s">
        <v>8296</v>
      </c>
      <c r="S2002" s="7">
        <f>E2002/D2002</f>
        <v>0.125</v>
      </c>
      <c r="T2002" s="8">
        <f>E2002/P2002</f>
        <v>25</v>
      </c>
      <c r="U2002" t="str">
        <f t="shared" si="190"/>
        <v>photography</v>
      </c>
      <c r="V2002" t="str">
        <f t="shared" si="191"/>
        <v>people</v>
      </c>
    </row>
    <row r="2003" spans="1:22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5">
        <f t="shared" si="186"/>
        <v>42136.209675925929</v>
      </c>
      <c r="L2003" s="15">
        <f t="shared" si="187"/>
        <v>42167.833333333328</v>
      </c>
      <c r="M2003" s="13" t="str">
        <f t="shared" si="188"/>
        <v>May</v>
      </c>
      <c r="N2003" s="11">
        <f t="shared" si="189"/>
        <v>2015</v>
      </c>
      <c r="O2003" t="b">
        <v>1</v>
      </c>
      <c r="P2003">
        <v>1637</v>
      </c>
      <c r="Q2003" t="b">
        <v>1</v>
      </c>
      <c r="R2003" t="s">
        <v>8295</v>
      </c>
      <c r="S2003" s="7">
        <f>E2003/D2003</f>
        <v>3.8212909090909091</v>
      </c>
      <c r="T2003" s="8">
        <f>E2003/P2003</f>
        <v>128.38790470372632</v>
      </c>
      <c r="U2003" t="str">
        <f t="shared" si="190"/>
        <v>technology</v>
      </c>
      <c r="V2003" t="str">
        <f t="shared" si="191"/>
        <v>hardware</v>
      </c>
    </row>
    <row r="2004" spans="1:22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5">
        <f t="shared" si="186"/>
        <v>42728.71230324074</v>
      </c>
      <c r="L2004" s="15">
        <f t="shared" si="187"/>
        <v>42758.71230324074</v>
      </c>
      <c r="M2004" s="13" t="str">
        <f t="shared" si="188"/>
        <v>Dec</v>
      </c>
      <c r="N2004" s="11">
        <f t="shared" si="189"/>
        <v>2016</v>
      </c>
      <c r="O2004" t="b">
        <v>1</v>
      </c>
      <c r="P2004">
        <v>1375</v>
      </c>
      <c r="Q2004" t="b">
        <v>1</v>
      </c>
      <c r="R2004" t="s">
        <v>8295</v>
      </c>
      <c r="S2004" s="7">
        <f>E2004/D2004</f>
        <v>2.1679422000000002</v>
      </c>
      <c r="T2004" s="8">
        <f>E2004/P2004</f>
        <v>78.834261818181815</v>
      </c>
      <c r="U2004" t="str">
        <f t="shared" si="190"/>
        <v>technology</v>
      </c>
      <c r="V2004" t="str">
        <f t="shared" si="191"/>
        <v>hardware</v>
      </c>
    </row>
    <row r="2005" spans="1:22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5">
        <f t="shared" si="186"/>
        <v>40347.125601851854</v>
      </c>
      <c r="L2005" s="15">
        <f t="shared" si="187"/>
        <v>40361.958333333336</v>
      </c>
      <c r="M2005" s="13" t="str">
        <f t="shared" si="188"/>
        <v>Jun</v>
      </c>
      <c r="N2005" s="11">
        <f t="shared" si="189"/>
        <v>2010</v>
      </c>
      <c r="O2005" t="b">
        <v>1</v>
      </c>
      <c r="P2005">
        <v>17</v>
      </c>
      <c r="Q2005" t="b">
        <v>1</v>
      </c>
      <c r="R2005" t="s">
        <v>8295</v>
      </c>
      <c r="S2005" s="7">
        <f>E2005/D2005</f>
        <v>3.12</v>
      </c>
      <c r="T2005" s="8">
        <f>E2005/P2005</f>
        <v>91.764705882352942</v>
      </c>
      <c r="U2005" t="str">
        <f t="shared" si="190"/>
        <v>technology</v>
      </c>
      <c r="V2005" t="str">
        <f t="shared" si="191"/>
        <v>hardware</v>
      </c>
    </row>
    <row r="2006" spans="1:22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5">
        <f t="shared" si="186"/>
        <v>41800.604895833334</v>
      </c>
      <c r="L2006" s="15">
        <f t="shared" si="187"/>
        <v>41830.604895833334</v>
      </c>
      <c r="M2006" s="13" t="str">
        <f t="shared" si="188"/>
        <v>Jun</v>
      </c>
      <c r="N2006" s="11">
        <f t="shared" si="189"/>
        <v>2014</v>
      </c>
      <c r="O2006" t="b">
        <v>1</v>
      </c>
      <c r="P2006">
        <v>354</v>
      </c>
      <c r="Q2006" t="b">
        <v>1</v>
      </c>
      <c r="R2006" t="s">
        <v>8295</v>
      </c>
      <c r="S2006" s="7">
        <f>E2006/D2006</f>
        <v>2.3442048</v>
      </c>
      <c r="T2006" s="8">
        <f>E2006/P2006</f>
        <v>331.10237288135596</v>
      </c>
      <c r="U2006" t="str">
        <f t="shared" si="190"/>
        <v>technology</v>
      </c>
      <c r="V2006" t="str">
        <f t="shared" si="191"/>
        <v>hardware</v>
      </c>
    </row>
    <row r="2007" spans="1:22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5">
        <f t="shared" si="186"/>
        <v>41535.812708333331</v>
      </c>
      <c r="L2007" s="15">
        <f t="shared" si="187"/>
        <v>41563.165972222225</v>
      </c>
      <c r="M2007" s="13" t="str">
        <f t="shared" si="188"/>
        <v>Sep</v>
      </c>
      <c r="N2007" s="11">
        <f t="shared" si="189"/>
        <v>2013</v>
      </c>
      <c r="O2007" t="b">
        <v>1</v>
      </c>
      <c r="P2007">
        <v>191</v>
      </c>
      <c r="Q2007" t="b">
        <v>1</v>
      </c>
      <c r="R2007" t="s">
        <v>8295</v>
      </c>
      <c r="S2007" s="7">
        <f>E2007/D2007</f>
        <v>1.236801</v>
      </c>
      <c r="T2007" s="8">
        <f>E2007/P2007</f>
        <v>194.26193717277485</v>
      </c>
      <c r="U2007" t="str">
        <f t="shared" si="190"/>
        <v>technology</v>
      </c>
      <c r="V2007" t="str">
        <f t="shared" si="191"/>
        <v>hardware</v>
      </c>
    </row>
    <row r="2008" spans="1:22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5">
        <f t="shared" si="186"/>
        <v>41941.500520833331</v>
      </c>
      <c r="L2008" s="15">
        <f t="shared" si="187"/>
        <v>41976.542187500003</v>
      </c>
      <c r="M2008" s="13" t="str">
        <f t="shared" si="188"/>
        <v>Oct</v>
      </c>
      <c r="N2008" s="11">
        <f t="shared" si="189"/>
        <v>2014</v>
      </c>
      <c r="O2008" t="b">
        <v>1</v>
      </c>
      <c r="P2008">
        <v>303</v>
      </c>
      <c r="Q2008" t="b">
        <v>1</v>
      </c>
      <c r="R2008" t="s">
        <v>8295</v>
      </c>
      <c r="S2008" s="7">
        <f>E2008/D2008</f>
        <v>2.4784000000000002</v>
      </c>
      <c r="T2008" s="8">
        <f>E2008/P2008</f>
        <v>408.97689768976898</v>
      </c>
      <c r="U2008" t="str">
        <f t="shared" si="190"/>
        <v>technology</v>
      </c>
      <c r="V2008" t="str">
        <f t="shared" si="191"/>
        <v>hardware</v>
      </c>
    </row>
    <row r="2009" spans="1:22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5">
        <f t="shared" si="186"/>
        <v>40347.837800925925</v>
      </c>
      <c r="L2009" s="15">
        <f t="shared" si="187"/>
        <v>40414.166666666664</v>
      </c>
      <c r="M2009" s="13" t="str">
        <f t="shared" si="188"/>
        <v>Jun</v>
      </c>
      <c r="N2009" s="11">
        <f t="shared" si="189"/>
        <v>2010</v>
      </c>
      <c r="O2009" t="b">
        <v>1</v>
      </c>
      <c r="P2009">
        <v>137</v>
      </c>
      <c r="Q2009" t="b">
        <v>1</v>
      </c>
      <c r="R2009" t="s">
        <v>8295</v>
      </c>
      <c r="S2009" s="7">
        <f>E2009/D2009</f>
        <v>1.157092</v>
      </c>
      <c r="T2009" s="8">
        <f>E2009/P2009</f>
        <v>84.459270072992695</v>
      </c>
      <c r="U2009" t="str">
        <f t="shared" si="190"/>
        <v>technology</v>
      </c>
      <c r="V2009" t="str">
        <f t="shared" si="191"/>
        <v>hardware</v>
      </c>
    </row>
    <row r="2010" spans="1:22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5">
        <f t="shared" si="186"/>
        <v>40761.604421296295</v>
      </c>
      <c r="L2010" s="15">
        <f t="shared" si="187"/>
        <v>40805.604421296295</v>
      </c>
      <c r="M2010" s="13" t="str">
        <f t="shared" si="188"/>
        <v>Aug</v>
      </c>
      <c r="N2010" s="11">
        <f t="shared" si="189"/>
        <v>2011</v>
      </c>
      <c r="O2010" t="b">
        <v>1</v>
      </c>
      <c r="P2010">
        <v>41</v>
      </c>
      <c r="Q2010" t="b">
        <v>1</v>
      </c>
      <c r="R2010" t="s">
        <v>8295</v>
      </c>
      <c r="S2010" s="7">
        <f>E2010/D2010</f>
        <v>1.1707484768810599</v>
      </c>
      <c r="T2010" s="8">
        <f>E2010/P2010</f>
        <v>44.853658536585364</v>
      </c>
      <c r="U2010" t="str">
        <f t="shared" si="190"/>
        <v>technology</v>
      </c>
      <c r="V2010" t="str">
        <f t="shared" si="191"/>
        <v>hardware</v>
      </c>
    </row>
    <row r="2011" spans="1:22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5">
        <f t="shared" si="186"/>
        <v>42661.323414351849</v>
      </c>
      <c r="L2011" s="15">
        <f t="shared" si="187"/>
        <v>42697.365081018521</v>
      </c>
      <c r="M2011" s="13" t="str">
        <f t="shared" si="188"/>
        <v>Oct</v>
      </c>
      <c r="N2011" s="11">
        <f t="shared" si="189"/>
        <v>2016</v>
      </c>
      <c r="O2011" t="b">
        <v>1</v>
      </c>
      <c r="P2011">
        <v>398</v>
      </c>
      <c r="Q2011" t="b">
        <v>1</v>
      </c>
      <c r="R2011" t="s">
        <v>8295</v>
      </c>
      <c r="S2011" s="7">
        <f>E2011/D2011</f>
        <v>3.05158</v>
      </c>
      <c r="T2011" s="8">
        <f>E2011/P2011</f>
        <v>383.3643216080402</v>
      </c>
      <c r="U2011" t="str">
        <f t="shared" si="190"/>
        <v>technology</v>
      </c>
      <c r="V2011" t="str">
        <f t="shared" si="191"/>
        <v>hardware</v>
      </c>
    </row>
    <row r="2012" spans="1:22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5">
        <f t="shared" si="186"/>
        <v>42570.996423611112</v>
      </c>
      <c r="L2012" s="15">
        <f t="shared" si="187"/>
        <v>42600.996423611112</v>
      </c>
      <c r="M2012" s="13" t="str">
        <f t="shared" si="188"/>
        <v>Jul</v>
      </c>
      <c r="N2012" s="11">
        <f t="shared" si="189"/>
        <v>2016</v>
      </c>
      <c r="O2012" t="b">
        <v>1</v>
      </c>
      <c r="P2012">
        <v>1737</v>
      </c>
      <c r="Q2012" t="b">
        <v>1</v>
      </c>
      <c r="R2012" t="s">
        <v>8295</v>
      </c>
      <c r="S2012" s="7">
        <f>E2012/D2012</f>
        <v>3.2005299999999997</v>
      </c>
      <c r="T2012" s="8">
        <f>E2012/P2012</f>
        <v>55.276856649395505</v>
      </c>
      <c r="U2012" t="str">
        <f t="shared" si="190"/>
        <v>technology</v>
      </c>
      <c r="V2012" t="str">
        <f t="shared" si="191"/>
        <v>hardware</v>
      </c>
    </row>
    <row r="2013" spans="1:22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5">
        <f t="shared" si="186"/>
        <v>42347.358483796299</v>
      </c>
      <c r="L2013" s="15">
        <f t="shared" si="187"/>
        <v>42380.958333333328</v>
      </c>
      <c r="M2013" s="13" t="str">
        <f t="shared" si="188"/>
        <v>Dec</v>
      </c>
      <c r="N2013" s="11">
        <f t="shared" si="189"/>
        <v>2015</v>
      </c>
      <c r="O2013" t="b">
        <v>1</v>
      </c>
      <c r="P2013">
        <v>971</v>
      </c>
      <c r="Q2013" t="b">
        <v>1</v>
      </c>
      <c r="R2013" t="s">
        <v>8295</v>
      </c>
      <c r="S2013" s="7">
        <f>E2013/D2013</f>
        <v>8.1956399999999991</v>
      </c>
      <c r="T2013" s="8">
        <f>E2013/P2013</f>
        <v>422.02059732234807</v>
      </c>
      <c r="U2013" t="str">
        <f t="shared" si="190"/>
        <v>technology</v>
      </c>
      <c r="V2013" t="str">
        <f t="shared" si="191"/>
        <v>hardware</v>
      </c>
    </row>
    <row r="2014" spans="1:22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5">
        <f t="shared" si="186"/>
        <v>42010.822233796294</v>
      </c>
      <c r="L2014" s="15">
        <f t="shared" si="187"/>
        <v>42040.822233796294</v>
      </c>
      <c r="M2014" s="13" t="str">
        <f t="shared" si="188"/>
        <v>Jan</v>
      </c>
      <c r="N2014" s="11">
        <f t="shared" si="189"/>
        <v>2015</v>
      </c>
      <c r="O2014" t="b">
        <v>1</v>
      </c>
      <c r="P2014">
        <v>183</v>
      </c>
      <c r="Q2014" t="b">
        <v>1</v>
      </c>
      <c r="R2014" t="s">
        <v>8295</v>
      </c>
      <c r="S2014" s="7">
        <f>E2014/D2014</f>
        <v>2.3490000000000002</v>
      </c>
      <c r="T2014" s="8">
        <f>E2014/P2014</f>
        <v>64.180327868852459</v>
      </c>
      <c r="U2014" t="str">
        <f t="shared" si="190"/>
        <v>technology</v>
      </c>
      <c r="V2014" t="str">
        <f t="shared" si="191"/>
        <v>hardware</v>
      </c>
    </row>
    <row r="2015" spans="1:22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5">
        <f t="shared" si="186"/>
        <v>42499.960810185185</v>
      </c>
      <c r="L2015" s="15">
        <f t="shared" si="187"/>
        <v>42559.960810185185</v>
      </c>
      <c r="M2015" s="13" t="str">
        <f t="shared" si="188"/>
        <v>May</v>
      </c>
      <c r="N2015" s="11">
        <f t="shared" si="189"/>
        <v>2016</v>
      </c>
      <c r="O2015" t="b">
        <v>1</v>
      </c>
      <c r="P2015">
        <v>4562</v>
      </c>
      <c r="Q2015" t="b">
        <v>1</v>
      </c>
      <c r="R2015" t="s">
        <v>8295</v>
      </c>
      <c r="S2015" s="7">
        <f>E2015/D2015</f>
        <v>4.9491375</v>
      </c>
      <c r="T2015" s="8">
        <f>E2015/P2015</f>
        <v>173.57781674704077</v>
      </c>
      <c r="U2015" t="str">
        <f t="shared" si="190"/>
        <v>technology</v>
      </c>
      <c r="V2015" t="str">
        <f t="shared" si="191"/>
        <v>hardware</v>
      </c>
    </row>
    <row r="2016" spans="1:22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5">
        <f t="shared" si="186"/>
        <v>41324.214571759258</v>
      </c>
      <c r="L2016" s="15">
        <f t="shared" si="187"/>
        <v>41358.172905092593</v>
      </c>
      <c r="M2016" s="13" t="str">
        <f t="shared" si="188"/>
        <v>Feb</v>
      </c>
      <c r="N2016" s="11">
        <f t="shared" si="189"/>
        <v>2013</v>
      </c>
      <c r="O2016" t="b">
        <v>1</v>
      </c>
      <c r="P2016">
        <v>26457</v>
      </c>
      <c r="Q2016" t="b">
        <v>1</v>
      </c>
      <c r="R2016" t="s">
        <v>8295</v>
      </c>
      <c r="S2016" s="7">
        <f>E2016/D2016</f>
        <v>78.137822333333332</v>
      </c>
      <c r="T2016" s="8">
        <f>E2016/P2016</f>
        <v>88.601680840609291</v>
      </c>
      <c r="U2016" t="str">
        <f t="shared" si="190"/>
        <v>technology</v>
      </c>
      <c r="V2016" t="str">
        <f t="shared" si="191"/>
        <v>hardware</v>
      </c>
    </row>
    <row r="2017" spans="1:22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5">
        <f t="shared" si="186"/>
        <v>40765.876886574071</v>
      </c>
      <c r="L2017" s="15">
        <f t="shared" si="187"/>
        <v>40795.876886574071</v>
      </c>
      <c r="M2017" s="13" t="str">
        <f t="shared" si="188"/>
        <v>Aug</v>
      </c>
      <c r="N2017" s="11">
        <f t="shared" si="189"/>
        <v>2011</v>
      </c>
      <c r="O2017" t="b">
        <v>1</v>
      </c>
      <c r="P2017">
        <v>162</v>
      </c>
      <c r="Q2017" t="b">
        <v>1</v>
      </c>
      <c r="R2017" t="s">
        <v>8295</v>
      </c>
      <c r="S2017" s="7">
        <f>E2017/D2017</f>
        <v>1.1300013888888889</v>
      </c>
      <c r="T2017" s="8">
        <f>E2017/P2017</f>
        <v>50.222283950617282</v>
      </c>
      <c r="U2017" t="str">
        <f t="shared" si="190"/>
        <v>technology</v>
      </c>
      <c r="V2017" t="str">
        <f t="shared" si="191"/>
        <v>hardware</v>
      </c>
    </row>
    <row r="2018" spans="1:22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5">
        <f t="shared" si="186"/>
        <v>41312.88077546296</v>
      </c>
      <c r="L2018" s="15">
        <f t="shared" si="187"/>
        <v>41342.88077546296</v>
      </c>
      <c r="M2018" s="13" t="str">
        <f t="shared" si="188"/>
        <v>Feb</v>
      </c>
      <c r="N2018" s="11">
        <f t="shared" si="189"/>
        <v>2013</v>
      </c>
      <c r="O2018" t="b">
        <v>1</v>
      </c>
      <c r="P2018">
        <v>479</v>
      </c>
      <c r="Q2018" t="b">
        <v>1</v>
      </c>
      <c r="R2018" t="s">
        <v>8295</v>
      </c>
      <c r="S2018" s="7">
        <f>E2018/D2018</f>
        <v>9.2154220000000002</v>
      </c>
      <c r="T2018" s="8">
        <f>E2018/P2018</f>
        <v>192.38876826722338</v>
      </c>
      <c r="U2018" t="str">
        <f t="shared" si="190"/>
        <v>technology</v>
      </c>
      <c r="V2018" t="str">
        <f t="shared" si="191"/>
        <v>hardware</v>
      </c>
    </row>
    <row r="2019" spans="1:22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5">
        <f t="shared" si="186"/>
        <v>40961.057349537034</v>
      </c>
      <c r="L2019" s="15">
        <f t="shared" si="187"/>
        <v>40992.166666666664</v>
      </c>
      <c r="M2019" s="13" t="str">
        <f t="shared" si="188"/>
        <v>Feb</v>
      </c>
      <c r="N2019" s="11">
        <f t="shared" si="189"/>
        <v>2012</v>
      </c>
      <c r="O2019" t="b">
        <v>1</v>
      </c>
      <c r="P2019">
        <v>426</v>
      </c>
      <c r="Q2019" t="b">
        <v>1</v>
      </c>
      <c r="R2019" t="s">
        <v>8295</v>
      </c>
      <c r="S2019" s="7">
        <f>E2019/D2019</f>
        <v>1.2510239999999999</v>
      </c>
      <c r="T2019" s="8">
        <f>E2019/P2019</f>
        <v>73.416901408450698</v>
      </c>
      <c r="U2019" t="str">
        <f t="shared" si="190"/>
        <v>technology</v>
      </c>
      <c r="V2019" t="str">
        <f t="shared" si="191"/>
        <v>hardware</v>
      </c>
    </row>
    <row r="2020" spans="1:22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5">
        <f t="shared" si="186"/>
        <v>42199.365844907406</v>
      </c>
      <c r="L2020" s="15">
        <f t="shared" si="187"/>
        <v>42229.365844907406</v>
      </c>
      <c r="M2020" s="13" t="str">
        <f t="shared" si="188"/>
        <v>Jul</v>
      </c>
      <c r="N2020" s="11">
        <f t="shared" si="189"/>
        <v>2015</v>
      </c>
      <c r="O2020" t="b">
        <v>1</v>
      </c>
      <c r="P2020">
        <v>450</v>
      </c>
      <c r="Q2020" t="b">
        <v>1</v>
      </c>
      <c r="R2020" t="s">
        <v>8295</v>
      </c>
      <c r="S2020" s="7">
        <f>E2020/D2020</f>
        <v>1.0224343076923077</v>
      </c>
      <c r="T2020" s="8">
        <f>E2020/P2020</f>
        <v>147.68495555555555</v>
      </c>
      <c r="U2020" t="str">
        <f t="shared" si="190"/>
        <v>technology</v>
      </c>
      <c r="V2020" t="str">
        <f t="shared" si="191"/>
        <v>hardware</v>
      </c>
    </row>
    <row r="2021" spans="1:22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5">
        <f t="shared" si="186"/>
        <v>42605.70857638889</v>
      </c>
      <c r="L2021" s="15">
        <f t="shared" si="187"/>
        <v>42635.70857638889</v>
      </c>
      <c r="M2021" s="13" t="str">
        <f t="shared" si="188"/>
        <v>Aug</v>
      </c>
      <c r="N2021" s="11">
        <f t="shared" si="189"/>
        <v>2016</v>
      </c>
      <c r="O2021" t="b">
        <v>1</v>
      </c>
      <c r="P2021">
        <v>1780</v>
      </c>
      <c r="Q2021" t="b">
        <v>1</v>
      </c>
      <c r="R2021" t="s">
        <v>8295</v>
      </c>
      <c r="S2021" s="7">
        <f>E2021/D2021</f>
        <v>4.8490975000000001</v>
      </c>
      <c r="T2021" s="8">
        <f>E2021/P2021</f>
        <v>108.96848314606741</v>
      </c>
      <c r="U2021" t="str">
        <f t="shared" si="190"/>
        <v>technology</v>
      </c>
      <c r="V2021" t="str">
        <f t="shared" si="191"/>
        <v>hardware</v>
      </c>
    </row>
    <row r="2022" spans="1:22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5">
        <f t="shared" si="186"/>
        <v>41737.097499999996</v>
      </c>
      <c r="L2022" s="15">
        <f t="shared" si="187"/>
        <v>41773.961111111108</v>
      </c>
      <c r="M2022" s="13" t="str">
        <f t="shared" si="188"/>
        <v>Apr</v>
      </c>
      <c r="N2022" s="11">
        <f t="shared" si="189"/>
        <v>2014</v>
      </c>
      <c r="O2022" t="b">
        <v>1</v>
      </c>
      <c r="P2022">
        <v>122</v>
      </c>
      <c r="Q2022" t="b">
        <v>1</v>
      </c>
      <c r="R2022" t="s">
        <v>8295</v>
      </c>
      <c r="S2022" s="7">
        <f>E2022/D2022</f>
        <v>1.9233333333333333</v>
      </c>
      <c r="T2022" s="8">
        <f>E2022/P2022</f>
        <v>23.647540983606557</v>
      </c>
      <c r="U2022" t="str">
        <f t="shared" si="190"/>
        <v>technology</v>
      </c>
      <c r="V2022" t="str">
        <f t="shared" si="191"/>
        <v>hardware</v>
      </c>
    </row>
    <row r="2023" spans="1:22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5">
        <f t="shared" si="186"/>
        <v>41861.070567129631</v>
      </c>
      <c r="L2023" s="15">
        <f t="shared" si="187"/>
        <v>41906.070567129631</v>
      </c>
      <c r="M2023" s="13" t="str">
        <f t="shared" si="188"/>
        <v>Aug</v>
      </c>
      <c r="N2023" s="11">
        <f t="shared" si="189"/>
        <v>2014</v>
      </c>
      <c r="O2023" t="b">
        <v>1</v>
      </c>
      <c r="P2023">
        <v>95</v>
      </c>
      <c r="Q2023" t="b">
        <v>1</v>
      </c>
      <c r="R2023" t="s">
        <v>8295</v>
      </c>
      <c r="S2023" s="7">
        <f>E2023/D2023</f>
        <v>2.8109999999999999</v>
      </c>
      <c r="T2023" s="8">
        <f>E2023/P2023</f>
        <v>147.94736842105263</v>
      </c>
      <c r="U2023" t="str">
        <f t="shared" si="190"/>
        <v>technology</v>
      </c>
      <c r="V2023" t="str">
        <f t="shared" si="191"/>
        <v>hardware</v>
      </c>
    </row>
    <row r="2024" spans="1:22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5">
        <f t="shared" si="186"/>
        <v>42502.569120370375</v>
      </c>
      <c r="L2024" s="15">
        <f t="shared" si="187"/>
        <v>42532.569120370375</v>
      </c>
      <c r="M2024" s="13" t="str">
        <f t="shared" si="188"/>
        <v>May</v>
      </c>
      <c r="N2024" s="11">
        <f t="shared" si="189"/>
        <v>2016</v>
      </c>
      <c r="O2024" t="b">
        <v>1</v>
      </c>
      <c r="P2024">
        <v>325</v>
      </c>
      <c r="Q2024" t="b">
        <v>1</v>
      </c>
      <c r="R2024" t="s">
        <v>8295</v>
      </c>
      <c r="S2024" s="7">
        <f>E2024/D2024</f>
        <v>1.2513700000000001</v>
      </c>
      <c r="T2024" s="8">
        <f>E2024/P2024</f>
        <v>385.03692307692307</v>
      </c>
      <c r="U2024" t="str">
        <f t="shared" si="190"/>
        <v>technology</v>
      </c>
      <c r="V2024" t="str">
        <f t="shared" si="191"/>
        <v>hardware</v>
      </c>
    </row>
    <row r="2025" spans="1:22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5">
        <f t="shared" si="186"/>
        <v>42136.420752314814</v>
      </c>
      <c r="L2025" s="15">
        <f t="shared" si="187"/>
        <v>42166.420752314814</v>
      </c>
      <c r="M2025" s="13" t="str">
        <f t="shared" si="188"/>
        <v>May</v>
      </c>
      <c r="N2025" s="11">
        <f t="shared" si="189"/>
        <v>2015</v>
      </c>
      <c r="O2025" t="b">
        <v>1</v>
      </c>
      <c r="P2025">
        <v>353</v>
      </c>
      <c r="Q2025" t="b">
        <v>1</v>
      </c>
      <c r="R2025" t="s">
        <v>8295</v>
      </c>
      <c r="S2025" s="7">
        <f>E2025/D2025</f>
        <v>1.61459</v>
      </c>
      <c r="T2025" s="8">
        <f>E2025/P2025</f>
        <v>457.39093484419266</v>
      </c>
      <c r="U2025" t="str">
        <f t="shared" si="190"/>
        <v>technology</v>
      </c>
      <c r="V2025" t="str">
        <f t="shared" si="191"/>
        <v>hardware</v>
      </c>
    </row>
    <row r="2026" spans="1:22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5">
        <f t="shared" si="186"/>
        <v>41099.966944444444</v>
      </c>
      <c r="L2026" s="15">
        <f t="shared" si="187"/>
        <v>41134.125</v>
      </c>
      <c r="M2026" s="13" t="str">
        <f t="shared" si="188"/>
        <v>Jul</v>
      </c>
      <c r="N2026" s="11">
        <f t="shared" si="189"/>
        <v>2012</v>
      </c>
      <c r="O2026" t="b">
        <v>1</v>
      </c>
      <c r="P2026">
        <v>105</v>
      </c>
      <c r="Q2026" t="b">
        <v>1</v>
      </c>
      <c r="R2026" t="s">
        <v>8295</v>
      </c>
      <c r="S2026" s="7">
        <f>E2026/D2026</f>
        <v>5.8535000000000004</v>
      </c>
      <c r="T2026" s="8">
        <f>E2026/P2026</f>
        <v>222.99047619047619</v>
      </c>
      <c r="U2026" t="str">
        <f t="shared" si="190"/>
        <v>technology</v>
      </c>
      <c r="V2026" t="str">
        <f t="shared" si="191"/>
        <v>hardware</v>
      </c>
    </row>
    <row r="2027" spans="1:22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5">
        <f t="shared" si="186"/>
        <v>42136.184560185182</v>
      </c>
      <c r="L2027" s="15">
        <f t="shared" si="187"/>
        <v>42166.184560185182</v>
      </c>
      <c r="M2027" s="13" t="str">
        <f t="shared" si="188"/>
        <v>May</v>
      </c>
      <c r="N2027" s="11">
        <f t="shared" si="189"/>
        <v>2015</v>
      </c>
      <c r="O2027" t="b">
        <v>1</v>
      </c>
      <c r="P2027">
        <v>729</v>
      </c>
      <c r="Q2027" t="b">
        <v>1</v>
      </c>
      <c r="R2027" t="s">
        <v>8295</v>
      </c>
      <c r="S2027" s="7">
        <f>E2027/D2027</f>
        <v>2.0114999999999998</v>
      </c>
      <c r="T2027" s="8">
        <f>E2027/P2027</f>
        <v>220.74074074074073</v>
      </c>
      <c r="U2027" t="str">
        <f t="shared" si="190"/>
        <v>technology</v>
      </c>
      <c r="V2027" t="str">
        <f t="shared" si="191"/>
        <v>hardware</v>
      </c>
    </row>
    <row r="2028" spans="1:22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5">
        <f t="shared" si="186"/>
        <v>41704.735937500001</v>
      </c>
      <c r="L2028" s="15">
        <f t="shared" si="187"/>
        <v>41750.165972222225</v>
      </c>
      <c r="M2028" s="13" t="str">
        <f t="shared" si="188"/>
        <v>Mar</v>
      </c>
      <c r="N2028" s="11">
        <f t="shared" si="189"/>
        <v>2014</v>
      </c>
      <c r="O2028" t="b">
        <v>1</v>
      </c>
      <c r="P2028">
        <v>454</v>
      </c>
      <c r="Q2028" t="b">
        <v>1</v>
      </c>
      <c r="R2028" t="s">
        <v>8295</v>
      </c>
      <c r="S2028" s="7">
        <f>E2028/D2028</f>
        <v>1.3348307999999998</v>
      </c>
      <c r="T2028" s="8">
        <f>E2028/P2028</f>
        <v>73.503898678414089</v>
      </c>
      <c r="U2028" t="str">
        <f t="shared" si="190"/>
        <v>technology</v>
      </c>
      <c r="V2028" t="str">
        <f t="shared" si="191"/>
        <v>hardware</v>
      </c>
    </row>
    <row r="2029" spans="1:22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5">
        <f t="shared" si="186"/>
        <v>42048.813877314817</v>
      </c>
      <c r="L2029" s="15">
        <f t="shared" si="187"/>
        <v>42093.772210648152</v>
      </c>
      <c r="M2029" s="13" t="str">
        <f t="shared" si="188"/>
        <v>Feb</v>
      </c>
      <c r="N2029" s="11">
        <f t="shared" si="189"/>
        <v>2015</v>
      </c>
      <c r="O2029" t="b">
        <v>1</v>
      </c>
      <c r="P2029">
        <v>539</v>
      </c>
      <c r="Q2029" t="b">
        <v>1</v>
      </c>
      <c r="R2029" t="s">
        <v>8295</v>
      </c>
      <c r="S2029" s="7">
        <f>E2029/D2029</f>
        <v>1.2024900000000001</v>
      </c>
      <c r="T2029" s="8">
        <f>E2029/P2029</f>
        <v>223.09647495361781</v>
      </c>
      <c r="U2029" t="str">
        <f t="shared" si="190"/>
        <v>technology</v>
      </c>
      <c r="V2029" t="str">
        <f t="shared" si="191"/>
        <v>hardware</v>
      </c>
    </row>
    <row r="2030" spans="1:22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5">
        <f t="shared" si="186"/>
        <v>40215.919050925928</v>
      </c>
      <c r="L2030" s="15">
        <f t="shared" si="187"/>
        <v>40252.913194444445</v>
      </c>
      <c r="M2030" s="13" t="str">
        <f t="shared" si="188"/>
        <v>Feb</v>
      </c>
      <c r="N2030" s="11">
        <f t="shared" si="189"/>
        <v>2010</v>
      </c>
      <c r="O2030" t="b">
        <v>1</v>
      </c>
      <c r="P2030">
        <v>79</v>
      </c>
      <c r="Q2030" t="b">
        <v>1</v>
      </c>
      <c r="R2030" t="s">
        <v>8295</v>
      </c>
      <c r="S2030" s="7">
        <f>E2030/D2030</f>
        <v>1.2616666666666667</v>
      </c>
      <c r="T2030" s="8">
        <f>E2030/P2030</f>
        <v>47.911392405063289</v>
      </c>
      <c r="U2030" t="str">
        <f t="shared" si="190"/>
        <v>technology</v>
      </c>
      <c r="V2030" t="str">
        <f t="shared" si="191"/>
        <v>hardware</v>
      </c>
    </row>
    <row r="2031" spans="1:22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5">
        <f t="shared" si="186"/>
        <v>41848.021770833337</v>
      </c>
      <c r="L2031" s="15">
        <f t="shared" si="187"/>
        <v>41878.021770833337</v>
      </c>
      <c r="M2031" s="13" t="str">
        <f t="shared" si="188"/>
        <v>Jul</v>
      </c>
      <c r="N2031" s="11">
        <f t="shared" si="189"/>
        <v>2014</v>
      </c>
      <c r="O2031" t="b">
        <v>1</v>
      </c>
      <c r="P2031">
        <v>94</v>
      </c>
      <c r="Q2031" t="b">
        <v>1</v>
      </c>
      <c r="R2031" t="s">
        <v>8295</v>
      </c>
      <c r="S2031" s="7">
        <f>E2031/D2031</f>
        <v>3.6120000000000001</v>
      </c>
      <c r="T2031" s="8">
        <f>E2031/P2031</f>
        <v>96.063829787234042</v>
      </c>
      <c r="U2031" t="str">
        <f t="shared" si="190"/>
        <v>technology</v>
      </c>
      <c r="V2031" t="str">
        <f t="shared" si="191"/>
        <v>hardware</v>
      </c>
    </row>
    <row r="2032" spans="1:22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5">
        <f t="shared" si="186"/>
        <v>41212.996481481481</v>
      </c>
      <c r="L2032" s="15">
        <f t="shared" si="187"/>
        <v>41242.996481481481</v>
      </c>
      <c r="M2032" s="13" t="str">
        <f t="shared" si="188"/>
        <v>Oct</v>
      </c>
      <c r="N2032" s="11">
        <f t="shared" si="189"/>
        <v>2012</v>
      </c>
      <c r="O2032" t="b">
        <v>1</v>
      </c>
      <c r="P2032">
        <v>625</v>
      </c>
      <c r="Q2032" t="b">
        <v>1</v>
      </c>
      <c r="R2032" t="s">
        <v>8295</v>
      </c>
      <c r="S2032" s="7">
        <f>E2032/D2032</f>
        <v>2.26239013671875</v>
      </c>
      <c r="T2032" s="8">
        <f>E2032/P2032</f>
        <v>118.6144</v>
      </c>
      <c r="U2032" t="str">
        <f t="shared" si="190"/>
        <v>technology</v>
      </c>
      <c r="V2032" t="str">
        <f t="shared" si="191"/>
        <v>hardware</v>
      </c>
    </row>
    <row r="2033" spans="1:22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5">
        <f t="shared" si="186"/>
        <v>41975.329317129625</v>
      </c>
      <c r="L2033" s="15">
        <f t="shared" si="187"/>
        <v>42013.041666666672</v>
      </c>
      <c r="M2033" s="13" t="str">
        <f t="shared" si="188"/>
        <v>Dec</v>
      </c>
      <c r="N2033" s="11">
        <f t="shared" si="189"/>
        <v>2014</v>
      </c>
      <c r="O2033" t="b">
        <v>1</v>
      </c>
      <c r="P2033">
        <v>508</v>
      </c>
      <c r="Q2033" t="b">
        <v>1</v>
      </c>
      <c r="R2033" t="s">
        <v>8295</v>
      </c>
      <c r="S2033" s="7">
        <f>E2033/D2033</f>
        <v>1.2035</v>
      </c>
      <c r="T2033" s="8">
        <f>E2033/P2033</f>
        <v>118.45472440944881</v>
      </c>
      <c r="U2033" t="str">
        <f t="shared" si="190"/>
        <v>technology</v>
      </c>
      <c r="V2033" t="str">
        <f t="shared" si="191"/>
        <v>hardware</v>
      </c>
    </row>
    <row r="2034" spans="1:22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5">
        <f t="shared" si="186"/>
        <v>42689.565671296295</v>
      </c>
      <c r="L2034" s="15">
        <f t="shared" si="187"/>
        <v>42719.208333333328</v>
      </c>
      <c r="M2034" s="13" t="str">
        <f t="shared" si="188"/>
        <v>Nov</v>
      </c>
      <c r="N2034" s="11">
        <f t="shared" si="189"/>
        <v>2016</v>
      </c>
      <c r="O2034" t="b">
        <v>1</v>
      </c>
      <c r="P2034">
        <v>531</v>
      </c>
      <c r="Q2034" t="b">
        <v>1</v>
      </c>
      <c r="R2034" t="s">
        <v>8295</v>
      </c>
      <c r="S2034" s="7">
        <f>E2034/D2034</f>
        <v>3.0418799999999999</v>
      </c>
      <c r="T2034" s="8">
        <f>E2034/P2034</f>
        <v>143.21468926553672</v>
      </c>
      <c r="U2034" t="str">
        <f t="shared" si="190"/>
        <v>technology</v>
      </c>
      <c r="V2034" t="str">
        <f t="shared" si="191"/>
        <v>hardware</v>
      </c>
    </row>
    <row r="2035" spans="1:22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5">
        <f t="shared" si="186"/>
        <v>41725.082384259258</v>
      </c>
      <c r="L2035" s="15">
        <f t="shared" si="187"/>
        <v>41755.082384259258</v>
      </c>
      <c r="M2035" s="13" t="str">
        <f t="shared" si="188"/>
        <v>Mar</v>
      </c>
      <c r="N2035" s="11">
        <f t="shared" si="189"/>
        <v>2014</v>
      </c>
      <c r="O2035" t="b">
        <v>1</v>
      </c>
      <c r="P2035">
        <v>158</v>
      </c>
      <c r="Q2035" t="b">
        <v>1</v>
      </c>
      <c r="R2035" t="s">
        <v>8295</v>
      </c>
      <c r="S2035" s="7">
        <f>E2035/D2035</f>
        <v>1.7867599999999999</v>
      </c>
      <c r="T2035" s="8">
        <f>E2035/P2035</f>
        <v>282.71518987341773</v>
      </c>
      <c r="U2035" t="str">
        <f t="shared" si="190"/>
        <v>technology</v>
      </c>
      <c r="V2035" t="str">
        <f t="shared" si="191"/>
        <v>hardware</v>
      </c>
    </row>
    <row r="2036" spans="1:22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5">
        <f t="shared" si="186"/>
        <v>42076.130011574074</v>
      </c>
      <c r="L2036" s="15">
        <f t="shared" si="187"/>
        <v>42131.290277777778</v>
      </c>
      <c r="M2036" s="13" t="str">
        <f t="shared" si="188"/>
        <v>Mar</v>
      </c>
      <c r="N2036" s="11">
        <f t="shared" si="189"/>
        <v>2015</v>
      </c>
      <c r="O2036" t="b">
        <v>1</v>
      </c>
      <c r="P2036">
        <v>508</v>
      </c>
      <c r="Q2036" t="b">
        <v>1</v>
      </c>
      <c r="R2036" t="s">
        <v>8295</v>
      </c>
      <c r="S2036" s="7">
        <f>E2036/D2036</f>
        <v>3.868199871794872</v>
      </c>
      <c r="T2036" s="8">
        <f>E2036/P2036</f>
        <v>593.93620078740162</v>
      </c>
      <c r="U2036" t="str">
        <f t="shared" si="190"/>
        <v>technology</v>
      </c>
      <c r="V2036" t="str">
        <f t="shared" si="191"/>
        <v>hardware</v>
      </c>
    </row>
    <row r="2037" spans="1:22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5">
        <f t="shared" si="186"/>
        <v>42311.625081018516</v>
      </c>
      <c r="L2037" s="15">
        <f t="shared" si="187"/>
        <v>42357.041666666672</v>
      </c>
      <c r="M2037" s="13" t="str">
        <f t="shared" si="188"/>
        <v>Nov</v>
      </c>
      <c r="N2037" s="11">
        <f t="shared" si="189"/>
        <v>2015</v>
      </c>
      <c r="O2037" t="b">
        <v>1</v>
      </c>
      <c r="P2037">
        <v>644</v>
      </c>
      <c r="Q2037" t="b">
        <v>1</v>
      </c>
      <c r="R2037" t="s">
        <v>8295</v>
      </c>
      <c r="S2037" s="7">
        <f>E2037/D2037</f>
        <v>2.1103642500000004</v>
      </c>
      <c r="T2037" s="8">
        <f>E2037/P2037</f>
        <v>262.15704968944101</v>
      </c>
      <c r="U2037" t="str">
        <f t="shared" si="190"/>
        <v>technology</v>
      </c>
      <c r="V2037" t="str">
        <f t="shared" si="191"/>
        <v>hardware</v>
      </c>
    </row>
    <row r="2038" spans="1:22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5">
        <f t="shared" si="186"/>
        <v>41738.864803240744</v>
      </c>
      <c r="L2038" s="15">
        <f t="shared" si="187"/>
        <v>41768.864803240744</v>
      </c>
      <c r="M2038" s="13" t="str">
        <f t="shared" si="188"/>
        <v>Apr</v>
      </c>
      <c r="N2038" s="11">
        <f t="shared" si="189"/>
        <v>2014</v>
      </c>
      <c r="O2038" t="b">
        <v>1</v>
      </c>
      <c r="P2038">
        <v>848</v>
      </c>
      <c r="Q2038" t="b">
        <v>1</v>
      </c>
      <c r="R2038" t="s">
        <v>8295</v>
      </c>
      <c r="S2038" s="7">
        <f>E2038/D2038</f>
        <v>1.3166833333333334</v>
      </c>
      <c r="T2038" s="8">
        <f>E2038/P2038</f>
        <v>46.580778301886795</v>
      </c>
      <c r="U2038" t="str">
        <f t="shared" si="190"/>
        <v>technology</v>
      </c>
      <c r="V2038" t="str">
        <f t="shared" si="191"/>
        <v>hardware</v>
      </c>
    </row>
    <row r="2039" spans="1:22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5">
        <f t="shared" si="186"/>
        <v>41578.210104166668</v>
      </c>
      <c r="L2039" s="15">
        <f t="shared" si="187"/>
        <v>41638.251770833333</v>
      </c>
      <c r="M2039" s="13" t="str">
        <f t="shared" si="188"/>
        <v>Oct</v>
      </c>
      <c r="N2039" s="11">
        <f t="shared" si="189"/>
        <v>2013</v>
      </c>
      <c r="O2039" t="b">
        <v>1</v>
      </c>
      <c r="P2039">
        <v>429</v>
      </c>
      <c r="Q2039" t="b">
        <v>1</v>
      </c>
      <c r="R2039" t="s">
        <v>8295</v>
      </c>
      <c r="S2039" s="7">
        <f>E2039/D2039</f>
        <v>3.0047639999999998</v>
      </c>
      <c r="T2039" s="8">
        <f>E2039/P2039</f>
        <v>70.041118881118877</v>
      </c>
      <c r="U2039" t="str">
        <f t="shared" si="190"/>
        <v>technology</v>
      </c>
      <c r="V2039" t="str">
        <f t="shared" si="191"/>
        <v>hardware</v>
      </c>
    </row>
    <row r="2040" spans="1:22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5">
        <f t="shared" si="186"/>
        <v>41424.27107638889</v>
      </c>
      <c r="L2040" s="15">
        <f t="shared" si="187"/>
        <v>41456.75</v>
      </c>
      <c r="M2040" s="13" t="str">
        <f t="shared" si="188"/>
        <v>May</v>
      </c>
      <c r="N2040" s="11">
        <f t="shared" si="189"/>
        <v>2013</v>
      </c>
      <c r="O2040" t="b">
        <v>1</v>
      </c>
      <c r="P2040">
        <v>204</v>
      </c>
      <c r="Q2040" t="b">
        <v>1</v>
      </c>
      <c r="R2040" t="s">
        <v>8295</v>
      </c>
      <c r="S2040" s="7">
        <f>E2040/D2040</f>
        <v>4.2051249999999998</v>
      </c>
      <c r="T2040" s="8">
        <f>E2040/P2040</f>
        <v>164.90686274509804</v>
      </c>
      <c r="U2040" t="str">
        <f t="shared" si="190"/>
        <v>technology</v>
      </c>
      <c r="V2040" t="str">
        <f t="shared" si="191"/>
        <v>hardware</v>
      </c>
    </row>
    <row r="2041" spans="1:22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5">
        <f t="shared" si="186"/>
        <v>42675.438946759255</v>
      </c>
      <c r="L2041" s="15">
        <f t="shared" si="187"/>
        <v>42705.207638888889</v>
      </c>
      <c r="M2041" s="13" t="str">
        <f t="shared" si="188"/>
        <v>Nov</v>
      </c>
      <c r="N2041" s="11">
        <f t="shared" si="189"/>
        <v>2016</v>
      </c>
      <c r="O2041" t="b">
        <v>1</v>
      </c>
      <c r="P2041">
        <v>379</v>
      </c>
      <c r="Q2041" t="b">
        <v>1</v>
      </c>
      <c r="R2041" t="s">
        <v>8295</v>
      </c>
      <c r="S2041" s="7">
        <f>E2041/D2041</f>
        <v>1.362168</v>
      </c>
      <c r="T2041" s="8">
        <f>E2041/P2041</f>
        <v>449.26385224274406</v>
      </c>
      <c r="U2041" t="str">
        <f t="shared" si="190"/>
        <v>technology</v>
      </c>
      <c r="V2041" t="str">
        <f t="shared" si="191"/>
        <v>hardware</v>
      </c>
    </row>
    <row r="2042" spans="1:22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5">
        <f t="shared" si="186"/>
        <v>41578.927118055559</v>
      </c>
      <c r="L2042" s="15">
        <f t="shared" si="187"/>
        <v>41593.968784722223</v>
      </c>
      <c r="M2042" s="13" t="str">
        <f t="shared" si="188"/>
        <v>Oct</v>
      </c>
      <c r="N2042" s="11">
        <f t="shared" si="189"/>
        <v>2013</v>
      </c>
      <c r="O2042" t="b">
        <v>1</v>
      </c>
      <c r="P2042">
        <v>271</v>
      </c>
      <c r="Q2042" t="b">
        <v>1</v>
      </c>
      <c r="R2042" t="s">
        <v>8295</v>
      </c>
      <c r="S2042" s="7">
        <f>E2042/D2042</f>
        <v>2.4817133333333334</v>
      </c>
      <c r="T2042" s="8">
        <f>E2042/P2042</f>
        <v>27.472841328413285</v>
      </c>
      <c r="U2042" t="str">
        <f t="shared" si="190"/>
        <v>technology</v>
      </c>
      <c r="V2042" t="str">
        <f t="shared" si="191"/>
        <v>hardware</v>
      </c>
    </row>
    <row r="2043" spans="1:22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5">
        <f t="shared" si="186"/>
        <v>42654.525775462964</v>
      </c>
      <c r="L2043" s="15">
        <f t="shared" si="187"/>
        <v>42684.567442129628</v>
      </c>
      <c r="M2043" s="13" t="str">
        <f t="shared" si="188"/>
        <v>Oct</v>
      </c>
      <c r="N2043" s="11">
        <f t="shared" si="189"/>
        <v>2016</v>
      </c>
      <c r="O2043" t="b">
        <v>0</v>
      </c>
      <c r="P2043">
        <v>120</v>
      </c>
      <c r="Q2043" t="b">
        <v>1</v>
      </c>
      <c r="R2043" t="s">
        <v>8295</v>
      </c>
      <c r="S2043" s="7">
        <f>E2043/D2043</f>
        <v>1.8186315789473684</v>
      </c>
      <c r="T2043" s="8">
        <f>E2043/P2043</f>
        <v>143.97499999999999</v>
      </c>
      <c r="U2043" t="str">
        <f t="shared" si="190"/>
        <v>technology</v>
      </c>
      <c r="V2043" t="str">
        <f t="shared" si="191"/>
        <v>hardware</v>
      </c>
    </row>
    <row r="2044" spans="1:22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5">
        <f t="shared" si="186"/>
        <v>42331.708032407405</v>
      </c>
      <c r="L2044" s="15">
        <f t="shared" si="187"/>
        <v>42391.708032407405</v>
      </c>
      <c r="M2044" s="13" t="str">
        <f t="shared" si="188"/>
        <v>Nov</v>
      </c>
      <c r="N2044" s="11">
        <f t="shared" si="189"/>
        <v>2015</v>
      </c>
      <c r="O2044" t="b">
        <v>0</v>
      </c>
      <c r="P2044">
        <v>140</v>
      </c>
      <c r="Q2044" t="b">
        <v>1</v>
      </c>
      <c r="R2044" t="s">
        <v>8295</v>
      </c>
      <c r="S2044" s="7">
        <f>E2044/D2044</f>
        <v>1.2353000000000001</v>
      </c>
      <c r="T2044" s="8">
        <f>E2044/P2044</f>
        <v>88.23571428571428</v>
      </c>
      <c r="U2044" t="str">
        <f t="shared" si="190"/>
        <v>technology</v>
      </c>
      <c r="V2044" t="str">
        <f t="shared" si="191"/>
        <v>hardware</v>
      </c>
    </row>
    <row r="2045" spans="1:22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5">
        <f t="shared" si="186"/>
        <v>42661.176817129628</v>
      </c>
      <c r="L2045" s="15">
        <f t="shared" si="187"/>
        <v>42715.207638888889</v>
      </c>
      <c r="M2045" s="13" t="str">
        <f t="shared" si="188"/>
        <v>Oct</v>
      </c>
      <c r="N2045" s="11">
        <f t="shared" si="189"/>
        <v>2016</v>
      </c>
      <c r="O2045" t="b">
        <v>0</v>
      </c>
      <c r="P2045">
        <v>193</v>
      </c>
      <c r="Q2045" t="b">
        <v>1</v>
      </c>
      <c r="R2045" t="s">
        <v>8295</v>
      </c>
      <c r="S2045" s="7">
        <f>E2045/D2045</f>
        <v>5.0620938628158845</v>
      </c>
      <c r="T2045" s="8">
        <f>E2045/P2045</f>
        <v>36.326424870466319</v>
      </c>
      <c r="U2045" t="str">
        <f t="shared" si="190"/>
        <v>technology</v>
      </c>
      <c r="V2045" t="str">
        <f t="shared" si="191"/>
        <v>hardware</v>
      </c>
    </row>
    <row r="2046" spans="1:22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5">
        <f t="shared" si="186"/>
        <v>42138.684189814812</v>
      </c>
      <c r="L2046" s="15">
        <f t="shared" si="187"/>
        <v>42168.684189814812</v>
      </c>
      <c r="M2046" s="13" t="str">
        <f t="shared" si="188"/>
        <v>May</v>
      </c>
      <c r="N2046" s="11">
        <f t="shared" si="189"/>
        <v>2015</v>
      </c>
      <c r="O2046" t="b">
        <v>0</v>
      </c>
      <c r="P2046">
        <v>180</v>
      </c>
      <c r="Q2046" t="b">
        <v>1</v>
      </c>
      <c r="R2046" t="s">
        <v>8295</v>
      </c>
      <c r="S2046" s="7">
        <f>E2046/D2046</f>
        <v>1.0821333333333334</v>
      </c>
      <c r="T2046" s="8">
        <f>E2046/P2046</f>
        <v>90.177777777777777</v>
      </c>
      <c r="U2046" t="str">
        <f t="shared" si="190"/>
        <v>technology</v>
      </c>
      <c r="V2046" t="str">
        <f t="shared" si="191"/>
        <v>hardware</v>
      </c>
    </row>
    <row r="2047" spans="1:22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5">
        <f t="shared" si="186"/>
        <v>41069.088506944441</v>
      </c>
      <c r="L2047" s="15">
        <f t="shared" si="187"/>
        <v>41099.088506944441</v>
      </c>
      <c r="M2047" s="13" t="str">
        <f t="shared" si="188"/>
        <v>Jun</v>
      </c>
      <c r="N2047" s="11">
        <f t="shared" si="189"/>
        <v>2012</v>
      </c>
      <c r="O2047" t="b">
        <v>0</v>
      </c>
      <c r="P2047">
        <v>263</v>
      </c>
      <c r="Q2047" t="b">
        <v>1</v>
      </c>
      <c r="R2047" t="s">
        <v>8295</v>
      </c>
      <c r="S2047" s="7">
        <f>E2047/D2047</f>
        <v>8.1918387755102042</v>
      </c>
      <c r="T2047" s="8">
        <f>E2047/P2047</f>
        <v>152.62361216730039</v>
      </c>
      <c r="U2047" t="str">
        <f t="shared" si="190"/>
        <v>technology</v>
      </c>
      <c r="V2047" t="str">
        <f t="shared" si="191"/>
        <v>hardware</v>
      </c>
    </row>
    <row r="2048" spans="1:22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5">
        <f t="shared" si="186"/>
        <v>41387.171805555554</v>
      </c>
      <c r="L2048" s="15">
        <f t="shared" si="187"/>
        <v>41417.171805555554</v>
      </c>
      <c r="M2048" s="13" t="str">
        <f t="shared" si="188"/>
        <v>Apr</v>
      </c>
      <c r="N2048" s="11">
        <f t="shared" si="189"/>
        <v>2013</v>
      </c>
      <c r="O2048" t="b">
        <v>0</v>
      </c>
      <c r="P2048">
        <v>217</v>
      </c>
      <c r="Q2048" t="b">
        <v>1</v>
      </c>
      <c r="R2048" t="s">
        <v>8295</v>
      </c>
      <c r="S2048" s="7">
        <f>E2048/D2048</f>
        <v>1.2110000000000001</v>
      </c>
      <c r="T2048" s="8">
        <f>E2048/P2048</f>
        <v>55.806451612903224</v>
      </c>
      <c r="U2048" t="str">
        <f t="shared" si="190"/>
        <v>technology</v>
      </c>
      <c r="V2048" t="str">
        <f t="shared" si="191"/>
        <v>hardware</v>
      </c>
    </row>
    <row r="2049" spans="1:22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5">
        <f t="shared" si="186"/>
        <v>42081.903587962966</v>
      </c>
      <c r="L2049" s="15">
        <f t="shared" si="187"/>
        <v>42111</v>
      </c>
      <c r="M2049" s="13" t="str">
        <f t="shared" si="188"/>
        <v>Mar</v>
      </c>
      <c r="N2049" s="11">
        <f t="shared" si="189"/>
        <v>2015</v>
      </c>
      <c r="O2049" t="b">
        <v>0</v>
      </c>
      <c r="P2049">
        <v>443</v>
      </c>
      <c r="Q2049" t="b">
        <v>1</v>
      </c>
      <c r="R2049" t="s">
        <v>8295</v>
      </c>
      <c r="S2049" s="7">
        <f>E2049/D2049</f>
        <v>1.0299897959183673</v>
      </c>
      <c r="T2049" s="8">
        <f>E2049/P2049</f>
        <v>227.85327313769753</v>
      </c>
      <c r="U2049" t="str">
        <f t="shared" si="190"/>
        <v>technology</v>
      </c>
      <c r="V2049" t="str">
        <f t="shared" si="191"/>
        <v>hardware</v>
      </c>
    </row>
    <row r="2050" spans="1:22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5">
        <f t="shared" si="186"/>
        <v>41387.651516203703</v>
      </c>
      <c r="L2050" s="15">
        <f t="shared" si="187"/>
        <v>41417.651516203703</v>
      </c>
      <c r="M2050" s="13" t="str">
        <f t="shared" si="188"/>
        <v>Apr</v>
      </c>
      <c r="N2050" s="11">
        <f t="shared" si="189"/>
        <v>2013</v>
      </c>
      <c r="O2050" t="b">
        <v>0</v>
      </c>
      <c r="P2050">
        <v>1373</v>
      </c>
      <c r="Q2050" t="b">
        <v>1</v>
      </c>
      <c r="R2050" t="s">
        <v>8295</v>
      </c>
      <c r="S2050" s="7">
        <f>E2050/D2050</f>
        <v>1.4833229411764706</v>
      </c>
      <c r="T2050" s="8">
        <f>E2050/P2050</f>
        <v>91.82989803350327</v>
      </c>
      <c r="U2050" t="str">
        <f t="shared" si="190"/>
        <v>technology</v>
      </c>
      <c r="V2050" t="str">
        <f t="shared" si="191"/>
        <v>hardware</v>
      </c>
    </row>
    <row r="2051" spans="1:2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5">
        <f t="shared" ref="K2051:K2114" si="192">(((J2051/60)/60)/24+DATE(1970,1,1))</f>
        <v>41575.527349537035</v>
      </c>
      <c r="L2051" s="15">
        <f t="shared" ref="L2051:L2114" si="193">(((I2051/60)/60)/24+DATE(1970,1,1))</f>
        <v>41610.957638888889</v>
      </c>
      <c r="M2051" s="13" t="str">
        <f t="shared" ref="M2051:M2114" si="194">TEXT(K2051,"mmm")</f>
        <v>Oct</v>
      </c>
      <c r="N2051" s="11">
        <f t="shared" ref="N2051:N2114" si="195">YEAR(K2051)</f>
        <v>2013</v>
      </c>
      <c r="O2051" t="b">
        <v>0</v>
      </c>
      <c r="P2051">
        <v>742</v>
      </c>
      <c r="Q2051" t="b">
        <v>1</v>
      </c>
      <c r="R2051" t="s">
        <v>8295</v>
      </c>
      <c r="S2051" s="7">
        <f>E2051/D2051</f>
        <v>1.2019070000000001</v>
      </c>
      <c r="T2051" s="8">
        <f>E2051/P2051</f>
        <v>80.991037735849048</v>
      </c>
      <c r="U2051" t="str">
        <f t="shared" ref="U2051:U2114" si="196">LEFT(R2051,(FIND("/",R2051,1)-1))</f>
        <v>technology</v>
      </c>
      <c r="V2051" t="str">
        <f t="shared" ref="V2051:V2114" si="197">MID(R2051,FIND("/",R2051)+1,256)</f>
        <v>hardware</v>
      </c>
    </row>
    <row r="2052" spans="1:22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5">
        <f t="shared" si="192"/>
        <v>42115.071504629625</v>
      </c>
      <c r="L2052" s="15">
        <f t="shared" si="193"/>
        <v>42155.071504629625</v>
      </c>
      <c r="M2052" s="13" t="str">
        <f t="shared" si="194"/>
        <v>Apr</v>
      </c>
      <c r="N2052" s="11">
        <f t="shared" si="195"/>
        <v>2015</v>
      </c>
      <c r="O2052" t="b">
        <v>0</v>
      </c>
      <c r="P2052">
        <v>170</v>
      </c>
      <c r="Q2052" t="b">
        <v>1</v>
      </c>
      <c r="R2052" t="s">
        <v>8295</v>
      </c>
      <c r="S2052" s="7">
        <f>E2052/D2052</f>
        <v>4.7327000000000004</v>
      </c>
      <c r="T2052" s="8">
        <f>E2052/P2052</f>
        <v>278.39411764705881</v>
      </c>
      <c r="U2052" t="str">
        <f t="shared" si="196"/>
        <v>technology</v>
      </c>
      <c r="V2052" t="str">
        <f t="shared" si="197"/>
        <v>hardware</v>
      </c>
    </row>
    <row r="2053" spans="1:22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5">
        <f t="shared" si="192"/>
        <v>41604.022418981483</v>
      </c>
      <c r="L2053" s="15">
        <f t="shared" si="193"/>
        <v>41634.022418981483</v>
      </c>
      <c r="M2053" s="13" t="str">
        <f t="shared" si="194"/>
        <v>Nov</v>
      </c>
      <c r="N2053" s="11">
        <f t="shared" si="195"/>
        <v>2013</v>
      </c>
      <c r="O2053" t="b">
        <v>0</v>
      </c>
      <c r="P2053">
        <v>242</v>
      </c>
      <c r="Q2053" t="b">
        <v>1</v>
      </c>
      <c r="R2053" t="s">
        <v>8295</v>
      </c>
      <c r="S2053" s="7">
        <f>E2053/D2053</f>
        <v>1.303625</v>
      </c>
      <c r="T2053" s="8">
        <f>E2053/P2053</f>
        <v>43.095041322314053</v>
      </c>
      <c r="U2053" t="str">
        <f t="shared" si="196"/>
        <v>technology</v>
      </c>
      <c r="V2053" t="str">
        <f t="shared" si="197"/>
        <v>hardware</v>
      </c>
    </row>
    <row r="2054" spans="1:22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5">
        <f t="shared" si="192"/>
        <v>42375.08394675926</v>
      </c>
      <c r="L2054" s="15">
        <f t="shared" si="193"/>
        <v>42420.08394675926</v>
      </c>
      <c r="M2054" s="13" t="str">
        <f t="shared" si="194"/>
        <v>Jan</v>
      </c>
      <c r="N2054" s="11">
        <f t="shared" si="195"/>
        <v>2016</v>
      </c>
      <c r="O2054" t="b">
        <v>0</v>
      </c>
      <c r="P2054">
        <v>541</v>
      </c>
      <c r="Q2054" t="b">
        <v>1</v>
      </c>
      <c r="R2054" t="s">
        <v>8295</v>
      </c>
      <c r="S2054" s="7">
        <f>E2054/D2054</f>
        <v>3.5304799999999998</v>
      </c>
      <c r="T2054" s="8">
        <f>E2054/P2054</f>
        <v>326.29205175600737</v>
      </c>
      <c r="U2054" t="str">
        <f t="shared" si="196"/>
        <v>technology</v>
      </c>
      <c r="V2054" t="str">
        <f t="shared" si="197"/>
        <v>hardware</v>
      </c>
    </row>
    <row r="2055" spans="1:22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5">
        <f t="shared" si="192"/>
        <v>42303.617488425924</v>
      </c>
      <c r="L2055" s="15">
        <f t="shared" si="193"/>
        <v>42333.659155092595</v>
      </c>
      <c r="M2055" s="13" t="str">
        <f t="shared" si="194"/>
        <v>Oct</v>
      </c>
      <c r="N2055" s="11">
        <f t="shared" si="195"/>
        <v>2015</v>
      </c>
      <c r="O2055" t="b">
        <v>0</v>
      </c>
      <c r="P2055">
        <v>121</v>
      </c>
      <c r="Q2055" t="b">
        <v>1</v>
      </c>
      <c r="R2055" t="s">
        <v>8295</v>
      </c>
      <c r="S2055" s="7">
        <f>E2055/D2055</f>
        <v>1.0102</v>
      </c>
      <c r="T2055" s="8">
        <f>E2055/P2055</f>
        <v>41.743801652892564</v>
      </c>
      <c r="U2055" t="str">
        <f t="shared" si="196"/>
        <v>technology</v>
      </c>
      <c r="V2055" t="str">
        <f t="shared" si="197"/>
        <v>hardware</v>
      </c>
    </row>
    <row r="2056" spans="1:22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5">
        <f t="shared" si="192"/>
        <v>41731.520949074074</v>
      </c>
      <c r="L2056" s="15">
        <f t="shared" si="193"/>
        <v>41761.520949074074</v>
      </c>
      <c r="M2056" s="13" t="str">
        <f t="shared" si="194"/>
        <v>Apr</v>
      </c>
      <c r="N2056" s="11">
        <f t="shared" si="195"/>
        <v>2014</v>
      </c>
      <c r="O2056" t="b">
        <v>0</v>
      </c>
      <c r="P2056">
        <v>621</v>
      </c>
      <c r="Q2056" t="b">
        <v>1</v>
      </c>
      <c r="R2056" t="s">
        <v>8295</v>
      </c>
      <c r="S2056" s="7">
        <f>E2056/D2056</f>
        <v>1.1359142857142857</v>
      </c>
      <c r="T2056" s="8">
        <f>E2056/P2056</f>
        <v>64.020933977455712</v>
      </c>
      <c r="U2056" t="str">
        <f t="shared" si="196"/>
        <v>technology</v>
      </c>
      <c r="V2056" t="str">
        <f t="shared" si="197"/>
        <v>hardware</v>
      </c>
    </row>
    <row r="2057" spans="1:22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5">
        <f t="shared" si="192"/>
        <v>41946.674108796295</v>
      </c>
      <c r="L2057" s="15">
        <f t="shared" si="193"/>
        <v>41976.166666666672</v>
      </c>
      <c r="M2057" s="13" t="str">
        <f t="shared" si="194"/>
        <v>Nov</v>
      </c>
      <c r="N2057" s="11">
        <f t="shared" si="195"/>
        <v>2014</v>
      </c>
      <c r="O2057" t="b">
        <v>0</v>
      </c>
      <c r="P2057">
        <v>101</v>
      </c>
      <c r="Q2057" t="b">
        <v>1</v>
      </c>
      <c r="R2057" t="s">
        <v>8295</v>
      </c>
      <c r="S2057" s="7">
        <f>E2057/D2057</f>
        <v>1.6741666666666666</v>
      </c>
      <c r="T2057" s="8">
        <f>E2057/P2057</f>
        <v>99.455445544554451</v>
      </c>
      <c r="U2057" t="str">
        <f t="shared" si="196"/>
        <v>technology</v>
      </c>
      <c r="V2057" t="str">
        <f t="shared" si="197"/>
        <v>hardware</v>
      </c>
    </row>
    <row r="2058" spans="1:22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5">
        <f t="shared" si="192"/>
        <v>41351.76090277778</v>
      </c>
      <c r="L2058" s="15">
        <f t="shared" si="193"/>
        <v>41381.76090277778</v>
      </c>
      <c r="M2058" s="13" t="str">
        <f t="shared" si="194"/>
        <v>Mar</v>
      </c>
      <c r="N2058" s="11">
        <f t="shared" si="195"/>
        <v>2013</v>
      </c>
      <c r="O2058" t="b">
        <v>0</v>
      </c>
      <c r="P2058">
        <v>554</v>
      </c>
      <c r="Q2058" t="b">
        <v>1</v>
      </c>
      <c r="R2058" t="s">
        <v>8295</v>
      </c>
      <c r="S2058" s="7">
        <f>E2058/D2058</f>
        <v>1.5345200000000001</v>
      </c>
      <c r="T2058" s="8">
        <f>E2058/P2058</f>
        <v>138.49458483754512</v>
      </c>
      <c r="U2058" t="str">
        <f t="shared" si="196"/>
        <v>technology</v>
      </c>
      <c r="V2058" t="str">
        <f t="shared" si="197"/>
        <v>hardware</v>
      </c>
    </row>
    <row r="2059" spans="1:22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5">
        <f t="shared" si="192"/>
        <v>42396.494583333333</v>
      </c>
      <c r="L2059" s="15">
        <f t="shared" si="193"/>
        <v>42426.494583333333</v>
      </c>
      <c r="M2059" s="13" t="str">
        <f t="shared" si="194"/>
        <v>Jan</v>
      </c>
      <c r="N2059" s="11">
        <f t="shared" si="195"/>
        <v>2016</v>
      </c>
      <c r="O2059" t="b">
        <v>0</v>
      </c>
      <c r="P2059">
        <v>666</v>
      </c>
      <c r="Q2059" t="b">
        <v>1</v>
      </c>
      <c r="R2059" t="s">
        <v>8295</v>
      </c>
      <c r="S2059" s="7">
        <f>E2059/D2059</f>
        <v>2.022322</v>
      </c>
      <c r="T2059" s="8">
        <f>E2059/P2059</f>
        <v>45.547792792792798</v>
      </c>
      <c r="U2059" t="str">
        <f t="shared" si="196"/>
        <v>technology</v>
      </c>
      <c r="V2059" t="str">
        <f t="shared" si="197"/>
        <v>hardware</v>
      </c>
    </row>
    <row r="2060" spans="1:22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5">
        <f t="shared" si="192"/>
        <v>42026.370717592596</v>
      </c>
      <c r="L2060" s="15">
        <f t="shared" si="193"/>
        <v>42065.833333333328</v>
      </c>
      <c r="M2060" s="13" t="str">
        <f t="shared" si="194"/>
        <v>Jan</v>
      </c>
      <c r="N2060" s="11">
        <f t="shared" si="195"/>
        <v>2015</v>
      </c>
      <c r="O2060" t="b">
        <v>0</v>
      </c>
      <c r="P2060">
        <v>410</v>
      </c>
      <c r="Q2060" t="b">
        <v>1</v>
      </c>
      <c r="R2060" t="s">
        <v>8295</v>
      </c>
      <c r="S2060" s="7">
        <f>E2060/D2060</f>
        <v>1.6828125</v>
      </c>
      <c r="T2060" s="8">
        <f>E2060/P2060</f>
        <v>10.507317073170732</v>
      </c>
      <c r="U2060" t="str">
        <f t="shared" si="196"/>
        <v>technology</v>
      </c>
      <c r="V2060" t="str">
        <f t="shared" si="197"/>
        <v>hardware</v>
      </c>
    </row>
    <row r="2061" spans="1:22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5">
        <f t="shared" si="192"/>
        <v>42361.602476851855</v>
      </c>
      <c r="L2061" s="15">
        <f t="shared" si="193"/>
        <v>42400.915972222225</v>
      </c>
      <c r="M2061" s="13" t="str">
        <f t="shared" si="194"/>
        <v>Dec</v>
      </c>
      <c r="N2061" s="11">
        <f t="shared" si="195"/>
        <v>2015</v>
      </c>
      <c r="O2061" t="b">
        <v>0</v>
      </c>
      <c r="P2061">
        <v>375</v>
      </c>
      <c r="Q2061" t="b">
        <v>1</v>
      </c>
      <c r="R2061" t="s">
        <v>8295</v>
      </c>
      <c r="S2061" s="7">
        <f>E2061/D2061</f>
        <v>1.4345666666666668</v>
      </c>
      <c r="T2061" s="8">
        <f>E2061/P2061</f>
        <v>114.76533333333333</v>
      </c>
      <c r="U2061" t="str">
        <f t="shared" si="196"/>
        <v>technology</v>
      </c>
      <c r="V2061" t="str">
        <f t="shared" si="197"/>
        <v>hardware</v>
      </c>
    </row>
    <row r="2062" spans="1:22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5">
        <f t="shared" si="192"/>
        <v>41783.642939814818</v>
      </c>
      <c r="L2062" s="15">
        <f t="shared" si="193"/>
        <v>41843.642939814818</v>
      </c>
      <c r="M2062" s="13" t="str">
        <f t="shared" si="194"/>
        <v>May</v>
      </c>
      <c r="N2062" s="11">
        <f t="shared" si="195"/>
        <v>2014</v>
      </c>
      <c r="O2062" t="b">
        <v>0</v>
      </c>
      <c r="P2062">
        <v>1364</v>
      </c>
      <c r="Q2062" t="b">
        <v>1</v>
      </c>
      <c r="R2062" t="s">
        <v>8295</v>
      </c>
      <c r="S2062" s="7">
        <f>E2062/D2062</f>
        <v>1.964</v>
      </c>
      <c r="T2062" s="8">
        <f>E2062/P2062</f>
        <v>35.997067448680355</v>
      </c>
      <c r="U2062" t="str">
        <f t="shared" si="196"/>
        <v>technology</v>
      </c>
      <c r="V2062" t="str">
        <f t="shared" si="197"/>
        <v>hardware</v>
      </c>
    </row>
    <row r="2063" spans="1:22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5">
        <f t="shared" si="192"/>
        <v>42705.764513888891</v>
      </c>
      <c r="L2063" s="15">
        <f t="shared" si="193"/>
        <v>42735.764513888891</v>
      </c>
      <c r="M2063" s="13" t="str">
        <f t="shared" si="194"/>
        <v>Dec</v>
      </c>
      <c r="N2063" s="11">
        <f t="shared" si="195"/>
        <v>2016</v>
      </c>
      <c r="O2063" t="b">
        <v>0</v>
      </c>
      <c r="P2063">
        <v>35</v>
      </c>
      <c r="Q2063" t="b">
        <v>1</v>
      </c>
      <c r="R2063" t="s">
        <v>8295</v>
      </c>
      <c r="S2063" s="7">
        <f>E2063/D2063</f>
        <v>1.0791999999999999</v>
      </c>
      <c r="T2063" s="8">
        <f>E2063/P2063</f>
        <v>154.17142857142858</v>
      </c>
      <c r="U2063" t="str">
        <f t="shared" si="196"/>
        <v>technology</v>
      </c>
      <c r="V2063" t="str">
        <f t="shared" si="197"/>
        <v>hardware</v>
      </c>
    </row>
    <row r="2064" spans="1:22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5">
        <f t="shared" si="192"/>
        <v>42423.3830787037</v>
      </c>
      <c r="L2064" s="15">
        <f t="shared" si="193"/>
        <v>42453.341412037036</v>
      </c>
      <c r="M2064" s="13" t="str">
        <f t="shared" si="194"/>
        <v>Feb</v>
      </c>
      <c r="N2064" s="11">
        <f t="shared" si="195"/>
        <v>2016</v>
      </c>
      <c r="O2064" t="b">
        <v>0</v>
      </c>
      <c r="P2064">
        <v>203</v>
      </c>
      <c r="Q2064" t="b">
        <v>1</v>
      </c>
      <c r="R2064" t="s">
        <v>8295</v>
      </c>
      <c r="S2064" s="7">
        <f>E2064/D2064</f>
        <v>1.14977</v>
      </c>
      <c r="T2064" s="8">
        <f>E2064/P2064</f>
        <v>566.38916256157631</v>
      </c>
      <c r="U2064" t="str">
        <f t="shared" si="196"/>
        <v>technology</v>
      </c>
      <c r="V2064" t="str">
        <f t="shared" si="197"/>
        <v>hardware</v>
      </c>
    </row>
    <row r="2065" spans="1:22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5">
        <f t="shared" si="192"/>
        <v>42472.73265046296</v>
      </c>
      <c r="L2065" s="15">
        <f t="shared" si="193"/>
        <v>42505.73265046296</v>
      </c>
      <c r="M2065" s="13" t="str">
        <f t="shared" si="194"/>
        <v>Apr</v>
      </c>
      <c r="N2065" s="11">
        <f t="shared" si="195"/>
        <v>2016</v>
      </c>
      <c r="O2065" t="b">
        <v>0</v>
      </c>
      <c r="P2065">
        <v>49</v>
      </c>
      <c r="Q2065" t="b">
        <v>1</v>
      </c>
      <c r="R2065" t="s">
        <v>8295</v>
      </c>
      <c r="S2065" s="7">
        <f>E2065/D2065</f>
        <v>1.4804999999999999</v>
      </c>
      <c r="T2065" s="8">
        <f>E2065/P2065</f>
        <v>120.85714285714286</v>
      </c>
      <c r="U2065" t="str">
        <f t="shared" si="196"/>
        <v>technology</v>
      </c>
      <c r="V2065" t="str">
        <f t="shared" si="197"/>
        <v>hardware</v>
      </c>
    </row>
    <row r="2066" spans="1:22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5">
        <f t="shared" si="192"/>
        <v>41389.364849537036</v>
      </c>
      <c r="L2066" s="15">
        <f t="shared" si="193"/>
        <v>41425.5</v>
      </c>
      <c r="M2066" s="13" t="str">
        <f t="shared" si="194"/>
        <v>Apr</v>
      </c>
      <c r="N2066" s="11">
        <f t="shared" si="195"/>
        <v>2013</v>
      </c>
      <c r="O2066" t="b">
        <v>0</v>
      </c>
      <c r="P2066">
        <v>5812</v>
      </c>
      <c r="Q2066" t="b">
        <v>1</v>
      </c>
      <c r="R2066" t="s">
        <v>8295</v>
      </c>
      <c r="S2066" s="7">
        <f>E2066/D2066</f>
        <v>1.9116676082790633</v>
      </c>
      <c r="T2066" s="8">
        <f>E2066/P2066</f>
        <v>86.163845492085343</v>
      </c>
      <c r="U2066" t="str">
        <f t="shared" si="196"/>
        <v>technology</v>
      </c>
      <c r="V2066" t="str">
        <f t="shared" si="197"/>
        <v>hardware</v>
      </c>
    </row>
    <row r="2067" spans="1:22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5">
        <f t="shared" si="192"/>
        <v>41603.333668981482</v>
      </c>
      <c r="L2067" s="15">
        <f t="shared" si="193"/>
        <v>41633.333668981482</v>
      </c>
      <c r="M2067" s="13" t="str">
        <f t="shared" si="194"/>
        <v>Nov</v>
      </c>
      <c r="N2067" s="11">
        <f t="shared" si="195"/>
        <v>2013</v>
      </c>
      <c r="O2067" t="b">
        <v>0</v>
      </c>
      <c r="P2067">
        <v>1556</v>
      </c>
      <c r="Q2067" t="b">
        <v>1</v>
      </c>
      <c r="R2067" t="s">
        <v>8295</v>
      </c>
      <c r="S2067" s="7">
        <f>E2067/D2067</f>
        <v>1.99215125</v>
      </c>
      <c r="T2067" s="8">
        <f>E2067/P2067</f>
        <v>51.212114395886893</v>
      </c>
      <c r="U2067" t="str">
        <f t="shared" si="196"/>
        <v>technology</v>
      </c>
      <c r="V2067" t="str">
        <f t="shared" si="197"/>
        <v>hardware</v>
      </c>
    </row>
    <row r="2068" spans="1:22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5">
        <f t="shared" si="192"/>
        <v>41844.771793981483</v>
      </c>
      <c r="L2068" s="15">
        <f t="shared" si="193"/>
        <v>41874.771793981483</v>
      </c>
      <c r="M2068" s="13" t="str">
        <f t="shared" si="194"/>
        <v>Jul</v>
      </c>
      <c r="N2068" s="11">
        <f t="shared" si="195"/>
        <v>2014</v>
      </c>
      <c r="O2068" t="b">
        <v>0</v>
      </c>
      <c r="P2068">
        <v>65</v>
      </c>
      <c r="Q2068" t="b">
        <v>1</v>
      </c>
      <c r="R2068" t="s">
        <v>8295</v>
      </c>
      <c r="S2068" s="7">
        <f>E2068/D2068</f>
        <v>2.1859999999999999</v>
      </c>
      <c r="T2068" s="8">
        <f>E2068/P2068</f>
        <v>67.261538461538464</v>
      </c>
      <c r="U2068" t="str">
        <f t="shared" si="196"/>
        <v>technology</v>
      </c>
      <c r="V2068" t="str">
        <f t="shared" si="197"/>
        <v>hardware</v>
      </c>
    </row>
    <row r="2069" spans="1:22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5">
        <f t="shared" si="192"/>
        <v>42115.853888888887</v>
      </c>
      <c r="L2069" s="15">
        <f t="shared" si="193"/>
        <v>42148.853888888887</v>
      </c>
      <c r="M2069" s="13" t="str">
        <f t="shared" si="194"/>
        <v>Apr</v>
      </c>
      <c r="N2069" s="11">
        <f t="shared" si="195"/>
        <v>2015</v>
      </c>
      <c r="O2069" t="b">
        <v>0</v>
      </c>
      <c r="P2069">
        <v>10</v>
      </c>
      <c r="Q2069" t="b">
        <v>1</v>
      </c>
      <c r="R2069" t="s">
        <v>8295</v>
      </c>
      <c r="S2069" s="7">
        <f>E2069/D2069</f>
        <v>1.2686868686868686</v>
      </c>
      <c r="T2069" s="8">
        <f>E2069/P2069</f>
        <v>62.8</v>
      </c>
      <c r="U2069" t="str">
        <f t="shared" si="196"/>
        <v>technology</v>
      </c>
      <c r="V2069" t="str">
        <f t="shared" si="197"/>
        <v>hardware</v>
      </c>
    </row>
    <row r="2070" spans="1:22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5">
        <f t="shared" si="192"/>
        <v>42633.841608796298</v>
      </c>
      <c r="L2070" s="15">
        <f t="shared" si="193"/>
        <v>42663.841608796298</v>
      </c>
      <c r="M2070" s="13" t="str">
        <f t="shared" si="194"/>
        <v>Sep</v>
      </c>
      <c r="N2070" s="11">
        <f t="shared" si="195"/>
        <v>2016</v>
      </c>
      <c r="O2070" t="b">
        <v>0</v>
      </c>
      <c r="P2070">
        <v>76</v>
      </c>
      <c r="Q2070" t="b">
        <v>1</v>
      </c>
      <c r="R2070" t="s">
        <v>8295</v>
      </c>
      <c r="S2070" s="7">
        <f>E2070/D2070</f>
        <v>1.0522388</v>
      </c>
      <c r="T2070" s="8">
        <f>E2070/P2070</f>
        <v>346.13118421052633</v>
      </c>
      <c r="U2070" t="str">
        <f t="shared" si="196"/>
        <v>technology</v>
      </c>
      <c r="V2070" t="str">
        <f t="shared" si="197"/>
        <v>hardware</v>
      </c>
    </row>
    <row r="2071" spans="1:22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5">
        <f t="shared" si="192"/>
        <v>42340.972118055557</v>
      </c>
      <c r="L2071" s="15">
        <f t="shared" si="193"/>
        <v>42371.972118055557</v>
      </c>
      <c r="M2071" s="13" t="str">
        <f t="shared" si="194"/>
        <v>Dec</v>
      </c>
      <c r="N2071" s="11">
        <f t="shared" si="195"/>
        <v>2015</v>
      </c>
      <c r="O2071" t="b">
        <v>0</v>
      </c>
      <c r="P2071">
        <v>263</v>
      </c>
      <c r="Q2071" t="b">
        <v>1</v>
      </c>
      <c r="R2071" t="s">
        <v>8295</v>
      </c>
      <c r="S2071" s="7">
        <f>E2071/D2071</f>
        <v>1.2840666000000001</v>
      </c>
      <c r="T2071" s="8">
        <f>E2071/P2071</f>
        <v>244.11912547528519</v>
      </c>
      <c r="U2071" t="str">
        <f t="shared" si="196"/>
        <v>technology</v>
      </c>
      <c r="V2071" t="str">
        <f t="shared" si="197"/>
        <v>hardware</v>
      </c>
    </row>
    <row r="2072" spans="1:22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5">
        <f t="shared" si="192"/>
        <v>42519.6565162037</v>
      </c>
      <c r="L2072" s="15">
        <f t="shared" si="193"/>
        <v>42549.6565162037</v>
      </c>
      <c r="M2072" s="13" t="str">
        <f t="shared" si="194"/>
        <v>May</v>
      </c>
      <c r="N2072" s="11">
        <f t="shared" si="195"/>
        <v>2016</v>
      </c>
      <c r="O2072" t="b">
        <v>0</v>
      </c>
      <c r="P2072">
        <v>1530</v>
      </c>
      <c r="Q2072" t="b">
        <v>1</v>
      </c>
      <c r="R2072" t="s">
        <v>8295</v>
      </c>
      <c r="S2072" s="7">
        <f>E2072/D2072</f>
        <v>3.1732719999999999</v>
      </c>
      <c r="T2072" s="8">
        <f>E2072/P2072</f>
        <v>259.25424836601309</v>
      </c>
      <c r="U2072" t="str">
        <f t="shared" si="196"/>
        <v>technology</v>
      </c>
      <c r="V2072" t="str">
        <f t="shared" si="197"/>
        <v>hardware</v>
      </c>
    </row>
    <row r="2073" spans="1:22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5">
        <f t="shared" si="192"/>
        <v>42600.278749999998</v>
      </c>
      <c r="L2073" s="15">
        <f t="shared" si="193"/>
        <v>42645.278749999998</v>
      </c>
      <c r="M2073" s="13" t="str">
        <f t="shared" si="194"/>
        <v>Aug</v>
      </c>
      <c r="N2073" s="11">
        <f t="shared" si="195"/>
        <v>2016</v>
      </c>
      <c r="O2073" t="b">
        <v>0</v>
      </c>
      <c r="P2073">
        <v>278</v>
      </c>
      <c r="Q2073" t="b">
        <v>1</v>
      </c>
      <c r="R2073" t="s">
        <v>8295</v>
      </c>
      <c r="S2073" s="7">
        <f>E2073/D2073</f>
        <v>2.8073000000000001</v>
      </c>
      <c r="T2073" s="8">
        <f>E2073/P2073</f>
        <v>201.96402877697841</v>
      </c>
      <c r="U2073" t="str">
        <f t="shared" si="196"/>
        <v>technology</v>
      </c>
      <c r="V2073" t="str">
        <f t="shared" si="197"/>
        <v>hardware</v>
      </c>
    </row>
    <row r="2074" spans="1:22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5">
        <f t="shared" si="192"/>
        <v>42467.581388888888</v>
      </c>
      <c r="L2074" s="15">
        <f t="shared" si="193"/>
        <v>42497.581388888888</v>
      </c>
      <c r="M2074" s="13" t="str">
        <f t="shared" si="194"/>
        <v>Apr</v>
      </c>
      <c r="N2074" s="11">
        <f t="shared" si="195"/>
        <v>2016</v>
      </c>
      <c r="O2074" t="b">
        <v>0</v>
      </c>
      <c r="P2074">
        <v>350</v>
      </c>
      <c r="Q2074" t="b">
        <v>1</v>
      </c>
      <c r="R2074" t="s">
        <v>8295</v>
      </c>
      <c r="S2074" s="7">
        <f>E2074/D2074</f>
        <v>1.1073146853146854</v>
      </c>
      <c r="T2074" s="8">
        <f>E2074/P2074</f>
        <v>226.20857142857142</v>
      </c>
      <c r="U2074" t="str">
        <f t="shared" si="196"/>
        <v>technology</v>
      </c>
      <c r="V2074" t="str">
        <f t="shared" si="197"/>
        <v>hardware</v>
      </c>
    </row>
    <row r="2075" spans="1:22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5">
        <f t="shared" si="192"/>
        <v>42087.668032407411</v>
      </c>
      <c r="L2075" s="15">
        <f t="shared" si="193"/>
        <v>42132.668032407411</v>
      </c>
      <c r="M2075" s="13" t="str">
        <f t="shared" si="194"/>
        <v>Mar</v>
      </c>
      <c r="N2075" s="11">
        <f t="shared" si="195"/>
        <v>2015</v>
      </c>
      <c r="O2075" t="b">
        <v>0</v>
      </c>
      <c r="P2075">
        <v>470</v>
      </c>
      <c r="Q2075" t="b">
        <v>1</v>
      </c>
      <c r="R2075" t="s">
        <v>8295</v>
      </c>
      <c r="S2075" s="7">
        <f>E2075/D2075</f>
        <v>1.5260429999999998</v>
      </c>
      <c r="T2075" s="8">
        <f>E2075/P2075</f>
        <v>324.69</v>
      </c>
      <c r="U2075" t="str">
        <f t="shared" si="196"/>
        <v>technology</v>
      </c>
      <c r="V2075" t="str">
        <f t="shared" si="197"/>
        <v>hardware</v>
      </c>
    </row>
    <row r="2076" spans="1:22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5">
        <f t="shared" si="192"/>
        <v>42466.826180555552</v>
      </c>
      <c r="L2076" s="15">
        <f t="shared" si="193"/>
        <v>42496.826180555552</v>
      </c>
      <c r="M2076" s="13" t="str">
        <f t="shared" si="194"/>
        <v>Apr</v>
      </c>
      <c r="N2076" s="11">
        <f t="shared" si="195"/>
        <v>2016</v>
      </c>
      <c r="O2076" t="b">
        <v>0</v>
      </c>
      <c r="P2076">
        <v>3</v>
      </c>
      <c r="Q2076" t="b">
        <v>1</v>
      </c>
      <c r="R2076" t="s">
        <v>8295</v>
      </c>
      <c r="S2076" s="7">
        <f>E2076/D2076</f>
        <v>1.0249999999999999</v>
      </c>
      <c r="T2076" s="8">
        <f>E2076/P2076</f>
        <v>205</v>
      </c>
      <c r="U2076" t="str">
        <f t="shared" si="196"/>
        <v>technology</v>
      </c>
      <c r="V2076" t="str">
        <f t="shared" si="197"/>
        <v>hardware</v>
      </c>
    </row>
    <row r="2077" spans="1:22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5">
        <f t="shared" si="192"/>
        <v>41450.681574074071</v>
      </c>
      <c r="L2077" s="15">
        <f t="shared" si="193"/>
        <v>41480.681574074071</v>
      </c>
      <c r="M2077" s="13" t="str">
        <f t="shared" si="194"/>
        <v>Jun</v>
      </c>
      <c r="N2077" s="11">
        <f t="shared" si="195"/>
        <v>2013</v>
      </c>
      <c r="O2077" t="b">
        <v>0</v>
      </c>
      <c r="P2077">
        <v>8200</v>
      </c>
      <c r="Q2077" t="b">
        <v>1</v>
      </c>
      <c r="R2077" t="s">
        <v>8295</v>
      </c>
      <c r="S2077" s="7">
        <f>E2077/D2077</f>
        <v>16.783738373837384</v>
      </c>
      <c r="T2077" s="8">
        <f>E2077/P2077</f>
        <v>20.465926829268295</v>
      </c>
      <c r="U2077" t="str">
        <f t="shared" si="196"/>
        <v>technology</v>
      </c>
      <c r="V2077" t="str">
        <f t="shared" si="197"/>
        <v>hardware</v>
      </c>
    </row>
    <row r="2078" spans="1:22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5">
        <f t="shared" si="192"/>
        <v>41803.880659722221</v>
      </c>
      <c r="L2078" s="15">
        <f t="shared" si="193"/>
        <v>41843.880659722221</v>
      </c>
      <c r="M2078" s="13" t="str">
        <f t="shared" si="194"/>
        <v>Jun</v>
      </c>
      <c r="N2078" s="11">
        <f t="shared" si="195"/>
        <v>2014</v>
      </c>
      <c r="O2078" t="b">
        <v>0</v>
      </c>
      <c r="P2078">
        <v>8359</v>
      </c>
      <c r="Q2078" t="b">
        <v>1</v>
      </c>
      <c r="R2078" t="s">
        <v>8295</v>
      </c>
      <c r="S2078" s="7">
        <f>E2078/D2078</f>
        <v>5.4334915642458101</v>
      </c>
      <c r="T2078" s="8">
        <f>E2078/P2078</f>
        <v>116.35303146309367</v>
      </c>
      <c r="U2078" t="str">
        <f t="shared" si="196"/>
        <v>technology</v>
      </c>
      <c r="V2078" t="str">
        <f t="shared" si="197"/>
        <v>hardware</v>
      </c>
    </row>
    <row r="2079" spans="1:22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5">
        <f t="shared" si="192"/>
        <v>42103.042546296296</v>
      </c>
      <c r="L2079" s="15">
        <f t="shared" si="193"/>
        <v>42160.875</v>
      </c>
      <c r="M2079" s="13" t="str">
        <f t="shared" si="194"/>
        <v>Apr</v>
      </c>
      <c r="N2079" s="11">
        <f t="shared" si="195"/>
        <v>2015</v>
      </c>
      <c r="O2079" t="b">
        <v>0</v>
      </c>
      <c r="P2079">
        <v>188</v>
      </c>
      <c r="Q2079" t="b">
        <v>1</v>
      </c>
      <c r="R2079" t="s">
        <v>8295</v>
      </c>
      <c r="S2079" s="7">
        <f>E2079/D2079</f>
        <v>1.1550800000000001</v>
      </c>
      <c r="T2079" s="8">
        <f>E2079/P2079</f>
        <v>307.20212765957444</v>
      </c>
      <c r="U2079" t="str">
        <f t="shared" si="196"/>
        <v>technology</v>
      </c>
      <c r="V2079" t="str">
        <f t="shared" si="197"/>
        <v>hardware</v>
      </c>
    </row>
    <row r="2080" spans="1:22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5">
        <f t="shared" si="192"/>
        <v>42692.771493055552</v>
      </c>
      <c r="L2080" s="15">
        <f t="shared" si="193"/>
        <v>42722.771493055552</v>
      </c>
      <c r="M2080" s="13" t="str">
        <f t="shared" si="194"/>
        <v>Nov</v>
      </c>
      <c r="N2080" s="11">
        <f t="shared" si="195"/>
        <v>2016</v>
      </c>
      <c r="O2080" t="b">
        <v>0</v>
      </c>
      <c r="P2080">
        <v>48</v>
      </c>
      <c r="Q2080" t="b">
        <v>1</v>
      </c>
      <c r="R2080" t="s">
        <v>8295</v>
      </c>
      <c r="S2080" s="7">
        <f>E2080/D2080</f>
        <v>1.3120499999999999</v>
      </c>
      <c r="T2080" s="8">
        <f>E2080/P2080</f>
        <v>546.6875</v>
      </c>
      <c r="U2080" t="str">
        <f t="shared" si="196"/>
        <v>technology</v>
      </c>
      <c r="V2080" t="str">
        <f t="shared" si="197"/>
        <v>hardware</v>
      </c>
    </row>
    <row r="2081" spans="1:22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5">
        <f t="shared" si="192"/>
        <v>42150.71056712963</v>
      </c>
      <c r="L2081" s="15">
        <f t="shared" si="193"/>
        <v>42180.791666666672</v>
      </c>
      <c r="M2081" s="13" t="str">
        <f t="shared" si="194"/>
        <v>May</v>
      </c>
      <c r="N2081" s="11">
        <f t="shared" si="195"/>
        <v>2015</v>
      </c>
      <c r="O2081" t="b">
        <v>0</v>
      </c>
      <c r="P2081">
        <v>607</v>
      </c>
      <c r="Q2081" t="b">
        <v>1</v>
      </c>
      <c r="R2081" t="s">
        <v>8295</v>
      </c>
      <c r="S2081" s="7">
        <f>E2081/D2081</f>
        <v>2.8816999999999999</v>
      </c>
      <c r="T2081" s="8">
        <f>E2081/P2081</f>
        <v>47.474464579901152</v>
      </c>
      <c r="U2081" t="str">
        <f t="shared" si="196"/>
        <v>technology</v>
      </c>
      <c r="V2081" t="str">
        <f t="shared" si="197"/>
        <v>hardware</v>
      </c>
    </row>
    <row r="2082" spans="1:22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5">
        <f t="shared" si="192"/>
        <v>42289.957175925927</v>
      </c>
      <c r="L2082" s="15">
        <f t="shared" si="193"/>
        <v>42319.998842592591</v>
      </c>
      <c r="M2082" s="13" t="str">
        <f t="shared" si="194"/>
        <v>Oct</v>
      </c>
      <c r="N2082" s="11">
        <f t="shared" si="195"/>
        <v>2015</v>
      </c>
      <c r="O2082" t="b">
        <v>0</v>
      </c>
      <c r="P2082">
        <v>50</v>
      </c>
      <c r="Q2082" t="b">
        <v>1</v>
      </c>
      <c r="R2082" t="s">
        <v>8295</v>
      </c>
      <c r="S2082" s="7">
        <f>E2082/D2082</f>
        <v>5.0780000000000003</v>
      </c>
      <c r="T2082" s="8">
        <f>E2082/P2082</f>
        <v>101.56</v>
      </c>
      <c r="U2082" t="str">
        <f t="shared" si="196"/>
        <v>technology</v>
      </c>
      <c r="V2082" t="str">
        <f t="shared" si="197"/>
        <v>hardware</v>
      </c>
    </row>
    <row r="2083" spans="1:22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5">
        <f t="shared" si="192"/>
        <v>41004.156886574077</v>
      </c>
      <c r="L2083" s="15">
        <f t="shared" si="193"/>
        <v>41045.207638888889</v>
      </c>
      <c r="M2083" s="13" t="str">
        <f t="shared" si="194"/>
        <v>Apr</v>
      </c>
      <c r="N2083" s="11">
        <f t="shared" si="195"/>
        <v>2012</v>
      </c>
      <c r="O2083" t="b">
        <v>0</v>
      </c>
      <c r="P2083">
        <v>55</v>
      </c>
      <c r="Q2083" t="b">
        <v>1</v>
      </c>
      <c r="R2083" t="s">
        <v>8279</v>
      </c>
      <c r="S2083" s="7">
        <f>E2083/D2083</f>
        <v>1.1457142857142857</v>
      </c>
      <c r="T2083" s="8">
        <f>E2083/P2083</f>
        <v>72.909090909090907</v>
      </c>
      <c r="U2083" t="str">
        <f t="shared" si="196"/>
        <v>music</v>
      </c>
      <c r="V2083" t="str">
        <f t="shared" si="197"/>
        <v>indie rock</v>
      </c>
    </row>
    <row r="2084" spans="1:22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5">
        <f t="shared" si="192"/>
        <v>40811.120324074072</v>
      </c>
      <c r="L2084" s="15">
        <f t="shared" si="193"/>
        <v>40871.161990740737</v>
      </c>
      <c r="M2084" s="13" t="str">
        <f t="shared" si="194"/>
        <v>Sep</v>
      </c>
      <c r="N2084" s="11">
        <f t="shared" si="195"/>
        <v>2011</v>
      </c>
      <c r="O2084" t="b">
        <v>0</v>
      </c>
      <c r="P2084">
        <v>38</v>
      </c>
      <c r="Q2084" t="b">
        <v>1</v>
      </c>
      <c r="R2084" t="s">
        <v>8279</v>
      </c>
      <c r="S2084" s="7">
        <f>E2084/D2084</f>
        <v>1.1073333333333333</v>
      </c>
      <c r="T2084" s="8">
        <f>E2084/P2084</f>
        <v>43.710526315789473</v>
      </c>
      <c r="U2084" t="str">
        <f t="shared" si="196"/>
        <v>music</v>
      </c>
      <c r="V2084" t="str">
        <f t="shared" si="197"/>
        <v>indie rock</v>
      </c>
    </row>
    <row r="2085" spans="1:22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5">
        <f t="shared" si="192"/>
        <v>41034.72216435185</v>
      </c>
      <c r="L2085" s="15">
        <f t="shared" si="193"/>
        <v>41064.72216435185</v>
      </c>
      <c r="M2085" s="13" t="str">
        <f t="shared" si="194"/>
        <v>May</v>
      </c>
      <c r="N2085" s="11">
        <f t="shared" si="195"/>
        <v>2012</v>
      </c>
      <c r="O2085" t="b">
        <v>0</v>
      </c>
      <c r="P2085">
        <v>25</v>
      </c>
      <c r="Q2085" t="b">
        <v>1</v>
      </c>
      <c r="R2085" t="s">
        <v>8279</v>
      </c>
      <c r="S2085" s="7">
        <f>E2085/D2085</f>
        <v>1.1333333333333333</v>
      </c>
      <c r="T2085" s="8">
        <f>E2085/P2085</f>
        <v>34</v>
      </c>
      <c r="U2085" t="str">
        <f t="shared" si="196"/>
        <v>music</v>
      </c>
      <c r="V2085" t="str">
        <f t="shared" si="197"/>
        <v>indie rock</v>
      </c>
    </row>
    <row r="2086" spans="1:22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5">
        <f t="shared" si="192"/>
        <v>41731.833124999997</v>
      </c>
      <c r="L2086" s="15">
        <f t="shared" si="193"/>
        <v>41763.290972222225</v>
      </c>
      <c r="M2086" s="13" t="str">
        <f t="shared" si="194"/>
        <v>Apr</v>
      </c>
      <c r="N2086" s="11">
        <f t="shared" si="195"/>
        <v>2014</v>
      </c>
      <c r="O2086" t="b">
        <v>0</v>
      </c>
      <c r="P2086">
        <v>46</v>
      </c>
      <c r="Q2086" t="b">
        <v>1</v>
      </c>
      <c r="R2086" t="s">
        <v>8279</v>
      </c>
      <c r="S2086" s="7">
        <f>E2086/D2086</f>
        <v>1.0833333333333333</v>
      </c>
      <c r="T2086" s="8">
        <f>E2086/P2086</f>
        <v>70.652173913043484</v>
      </c>
      <c r="U2086" t="str">
        <f t="shared" si="196"/>
        <v>music</v>
      </c>
      <c r="V2086" t="str">
        <f t="shared" si="197"/>
        <v>indie rock</v>
      </c>
    </row>
    <row r="2087" spans="1:22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5">
        <f t="shared" si="192"/>
        <v>41075.835497685184</v>
      </c>
      <c r="L2087" s="15">
        <f t="shared" si="193"/>
        <v>41105.835497685184</v>
      </c>
      <c r="M2087" s="13" t="str">
        <f t="shared" si="194"/>
        <v>Jun</v>
      </c>
      <c r="N2087" s="11">
        <f t="shared" si="195"/>
        <v>2012</v>
      </c>
      <c r="O2087" t="b">
        <v>0</v>
      </c>
      <c r="P2087">
        <v>83</v>
      </c>
      <c r="Q2087" t="b">
        <v>1</v>
      </c>
      <c r="R2087" t="s">
        <v>8279</v>
      </c>
      <c r="S2087" s="7">
        <f>E2087/D2087</f>
        <v>1.2353333333333334</v>
      </c>
      <c r="T2087" s="8">
        <f>E2087/P2087</f>
        <v>89.301204819277103</v>
      </c>
      <c r="U2087" t="str">
        <f t="shared" si="196"/>
        <v>music</v>
      </c>
      <c r="V2087" t="str">
        <f t="shared" si="197"/>
        <v>indie rock</v>
      </c>
    </row>
    <row r="2088" spans="1:22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5">
        <f t="shared" si="192"/>
        <v>40860.67050925926</v>
      </c>
      <c r="L2088" s="15">
        <f t="shared" si="193"/>
        <v>40891.207638888889</v>
      </c>
      <c r="M2088" s="13" t="str">
        <f t="shared" si="194"/>
        <v>Nov</v>
      </c>
      <c r="N2088" s="11">
        <f t="shared" si="195"/>
        <v>2011</v>
      </c>
      <c r="O2088" t="b">
        <v>0</v>
      </c>
      <c r="P2088">
        <v>35</v>
      </c>
      <c r="Q2088" t="b">
        <v>1</v>
      </c>
      <c r="R2088" t="s">
        <v>8279</v>
      </c>
      <c r="S2088" s="7">
        <f>E2088/D2088</f>
        <v>1.0069999999999999</v>
      </c>
      <c r="T2088" s="8">
        <f>E2088/P2088</f>
        <v>115.08571428571429</v>
      </c>
      <c r="U2088" t="str">
        <f t="shared" si="196"/>
        <v>music</v>
      </c>
      <c r="V2088" t="str">
        <f t="shared" si="197"/>
        <v>indie rock</v>
      </c>
    </row>
    <row r="2089" spans="1:22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5">
        <f t="shared" si="192"/>
        <v>40764.204375000001</v>
      </c>
      <c r="L2089" s="15">
        <f t="shared" si="193"/>
        <v>40794.204375000001</v>
      </c>
      <c r="M2089" s="13" t="str">
        <f t="shared" si="194"/>
        <v>Aug</v>
      </c>
      <c r="N2089" s="11">
        <f t="shared" si="195"/>
        <v>2011</v>
      </c>
      <c r="O2089" t="b">
        <v>0</v>
      </c>
      <c r="P2089">
        <v>25</v>
      </c>
      <c r="Q2089" t="b">
        <v>1</v>
      </c>
      <c r="R2089" t="s">
        <v>8279</v>
      </c>
      <c r="S2089" s="7">
        <f>E2089/D2089</f>
        <v>1.0353333333333334</v>
      </c>
      <c r="T2089" s="8">
        <f>E2089/P2089</f>
        <v>62.12</v>
      </c>
      <c r="U2089" t="str">
        <f t="shared" si="196"/>
        <v>music</v>
      </c>
      <c r="V2089" t="str">
        <f t="shared" si="197"/>
        <v>indie rock</v>
      </c>
    </row>
    <row r="2090" spans="1:22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5">
        <f t="shared" si="192"/>
        <v>40395.714722222219</v>
      </c>
      <c r="L2090" s="15">
        <f t="shared" si="193"/>
        <v>40432.165972222225</v>
      </c>
      <c r="M2090" s="13" t="str">
        <f t="shared" si="194"/>
        <v>Aug</v>
      </c>
      <c r="N2090" s="11">
        <f t="shared" si="195"/>
        <v>2010</v>
      </c>
      <c r="O2090" t="b">
        <v>0</v>
      </c>
      <c r="P2090">
        <v>75</v>
      </c>
      <c r="Q2090" t="b">
        <v>1</v>
      </c>
      <c r="R2090" t="s">
        <v>8279</v>
      </c>
      <c r="S2090" s="7">
        <f>E2090/D2090</f>
        <v>1.1551066666666667</v>
      </c>
      <c r="T2090" s="8">
        <f>E2090/P2090</f>
        <v>46.204266666666669</v>
      </c>
      <c r="U2090" t="str">
        <f t="shared" si="196"/>
        <v>music</v>
      </c>
      <c r="V2090" t="str">
        <f t="shared" si="197"/>
        <v>indie rock</v>
      </c>
    </row>
    <row r="2091" spans="1:22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5">
        <f t="shared" si="192"/>
        <v>41453.076319444444</v>
      </c>
      <c r="L2091" s="15">
        <f t="shared" si="193"/>
        <v>41488.076319444444</v>
      </c>
      <c r="M2091" s="13" t="str">
        <f t="shared" si="194"/>
        <v>Jun</v>
      </c>
      <c r="N2091" s="11">
        <f t="shared" si="195"/>
        <v>2013</v>
      </c>
      <c r="O2091" t="b">
        <v>0</v>
      </c>
      <c r="P2091">
        <v>62</v>
      </c>
      <c r="Q2091" t="b">
        <v>1</v>
      </c>
      <c r="R2091" t="s">
        <v>8279</v>
      </c>
      <c r="S2091" s="7">
        <f>E2091/D2091</f>
        <v>1.2040040000000001</v>
      </c>
      <c r="T2091" s="8">
        <f>E2091/P2091</f>
        <v>48.54854838709678</v>
      </c>
      <c r="U2091" t="str">
        <f t="shared" si="196"/>
        <v>music</v>
      </c>
      <c r="V2091" t="str">
        <f t="shared" si="197"/>
        <v>indie rock</v>
      </c>
    </row>
    <row r="2092" spans="1:22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5">
        <f t="shared" si="192"/>
        <v>41299.381423611114</v>
      </c>
      <c r="L2092" s="15">
        <f t="shared" si="193"/>
        <v>41329.381423611114</v>
      </c>
      <c r="M2092" s="13" t="str">
        <f t="shared" si="194"/>
        <v>Jan</v>
      </c>
      <c r="N2092" s="11">
        <f t="shared" si="195"/>
        <v>2013</v>
      </c>
      <c r="O2092" t="b">
        <v>0</v>
      </c>
      <c r="P2092">
        <v>160</v>
      </c>
      <c r="Q2092" t="b">
        <v>1</v>
      </c>
      <c r="R2092" t="s">
        <v>8279</v>
      </c>
      <c r="S2092" s="7">
        <f>E2092/D2092</f>
        <v>1.1504037499999999</v>
      </c>
      <c r="T2092" s="8">
        <f>E2092/P2092</f>
        <v>57.520187499999999</v>
      </c>
      <c r="U2092" t="str">
        <f t="shared" si="196"/>
        <v>music</v>
      </c>
      <c r="V2092" t="str">
        <f t="shared" si="197"/>
        <v>indie rock</v>
      </c>
    </row>
    <row r="2093" spans="1:22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5">
        <f t="shared" si="192"/>
        <v>40555.322662037033</v>
      </c>
      <c r="L2093" s="15">
        <f t="shared" si="193"/>
        <v>40603.833333333336</v>
      </c>
      <c r="M2093" s="13" t="str">
        <f t="shared" si="194"/>
        <v>Jan</v>
      </c>
      <c r="N2093" s="11">
        <f t="shared" si="195"/>
        <v>2011</v>
      </c>
      <c r="O2093" t="b">
        <v>0</v>
      </c>
      <c r="P2093">
        <v>246</v>
      </c>
      <c r="Q2093" t="b">
        <v>1</v>
      </c>
      <c r="R2093" t="s">
        <v>8279</v>
      </c>
      <c r="S2093" s="7">
        <f>E2093/D2093</f>
        <v>1.2046777777777777</v>
      </c>
      <c r="T2093" s="8">
        <f>E2093/P2093</f>
        <v>88.147154471544724</v>
      </c>
      <c r="U2093" t="str">
        <f t="shared" si="196"/>
        <v>music</v>
      </c>
      <c r="V2093" t="str">
        <f t="shared" si="197"/>
        <v>indie rock</v>
      </c>
    </row>
    <row r="2094" spans="1:22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5">
        <f t="shared" si="192"/>
        <v>40763.707546296297</v>
      </c>
      <c r="L2094" s="15">
        <f t="shared" si="193"/>
        <v>40823.707546296297</v>
      </c>
      <c r="M2094" s="13" t="str">
        <f t="shared" si="194"/>
        <v>Aug</v>
      </c>
      <c r="N2094" s="11">
        <f t="shared" si="195"/>
        <v>2011</v>
      </c>
      <c r="O2094" t="b">
        <v>0</v>
      </c>
      <c r="P2094">
        <v>55</v>
      </c>
      <c r="Q2094" t="b">
        <v>1</v>
      </c>
      <c r="R2094" t="s">
        <v>8279</v>
      </c>
      <c r="S2094" s="7">
        <f>E2094/D2094</f>
        <v>1.0128333333333333</v>
      </c>
      <c r="T2094" s="8">
        <f>E2094/P2094</f>
        <v>110.49090909090908</v>
      </c>
      <c r="U2094" t="str">
        <f t="shared" si="196"/>
        <v>music</v>
      </c>
      <c r="V2094" t="str">
        <f t="shared" si="197"/>
        <v>indie rock</v>
      </c>
    </row>
    <row r="2095" spans="1:22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5">
        <f t="shared" si="192"/>
        <v>41205.854537037041</v>
      </c>
      <c r="L2095" s="15">
        <f t="shared" si="193"/>
        <v>41265.896203703705</v>
      </c>
      <c r="M2095" s="13" t="str">
        <f t="shared" si="194"/>
        <v>Oct</v>
      </c>
      <c r="N2095" s="11">
        <f t="shared" si="195"/>
        <v>2012</v>
      </c>
      <c r="O2095" t="b">
        <v>0</v>
      </c>
      <c r="P2095">
        <v>23</v>
      </c>
      <c r="Q2095" t="b">
        <v>1</v>
      </c>
      <c r="R2095" t="s">
        <v>8279</v>
      </c>
      <c r="S2095" s="7">
        <f>E2095/D2095</f>
        <v>1.0246666666666666</v>
      </c>
      <c r="T2095" s="8">
        <f>E2095/P2095</f>
        <v>66.826086956521735</v>
      </c>
      <c r="U2095" t="str">
        <f t="shared" si="196"/>
        <v>music</v>
      </c>
      <c r="V2095" t="str">
        <f t="shared" si="197"/>
        <v>indie rock</v>
      </c>
    </row>
    <row r="2096" spans="1:22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5">
        <f t="shared" si="192"/>
        <v>40939.02002314815</v>
      </c>
      <c r="L2096" s="15">
        <f t="shared" si="193"/>
        <v>40973.125</v>
      </c>
      <c r="M2096" s="13" t="str">
        <f t="shared" si="194"/>
        <v>Jan</v>
      </c>
      <c r="N2096" s="11">
        <f t="shared" si="195"/>
        <v>2012</v>
      </c>
      <c r="O2096" t="b">
        <v>0</v>
      </c>
      <c r="P2096">
        <v>72</v>
      </c>
      <c r="Q2096" t="b">
        <v>1</v>
      </c>
      <c r="R2096" t="s">
        <v>8279</v>
      </c>
      <c r="S2096" s="7">
        <f>E2096/D2096</f>
        <v>1.2054285714285715</v>
      </c>
      <c r="T2096" s="8">
        <f>E2096/P2096</f>
        <v>58.597222222222221</v>
      </c>
      <c r="U2096" t="str">
        <f t="shared" si="196"/>
        <v>music</v>
      </c>
      <c r="V2096" t="str">
        <f t="shared" si="197"/>
        <v>indie rock</v>
      </c>
    </row>
    <row r="2097" spans="1:22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5">
        <f t="shared" si="192"/>
        <v>40758.733483796292</v>
      </c>
      <c r="L2097" s="15">
        <f t="shared" si="193"/>
        <v>40818.733483796292</v>
      </c>
      <c r="M2097" s="13" t="str">
        <f t="shared" si="194"/>
        <v>Aug</v>
      </c>
      <c r="N2097" s="11">
        <f t="shared" si="195"/>
        <v>2011</v>
      </c>
      <c r="O2097" t="b">
        <v>0</v>
      </c>
      <c r="P2097">
        <v>22</v>
      </c>
      <c r="Q2097" t="b">
        <v>1</v>
      </c>
      <c r="R2097" t="s">
        <v>8279</v>
      </c>
      <c r="S2097" s="7">
        <f>E2097/D2097</f>
        <v>1</v>
      </c>
      <c r="T2097" s="8">
        <f>E2097/P2097</f>
        <v>113.63636363636364</v>
      </c>
      <c r="U2097" t="str">
        <f t="shared" si="196"/>
        <v>music</v>
      </c>
      <c r="V2097" t="str">
        <f t="shared" si="197"/>
        <v>indie rock</v>
      </c>
    </row>
    <row r="2098" spans="1:22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5">
        <f t="shared" si="192"/>
        <v>41192.758506944447</v>
      </c>
      <c r="L2098" s="15">
        <f t="shared" si="193"/>
        <v>41208.165972222225</v>
      </c>
      <c r="M2098" s="13" t="str">
        <f t="shared" si="194"/>
        <v>Oct</v>
      </c>
      <c r="N2098" s="11">
        <f t="shared" si="195"/>
        <v>2012</v>
      </c>
      <c r="O2098" t="b">
        <v>0</v>
      </c>
      <c r="P2098">
        <v>14</v>
      </c>
      <c r="Q2098" t="b">
        <v>1</v>
      </c>
      <c r="R2098" t="s">
        <v>8279</v>
      </c>
      <c r="S2098" s="7">
        <f>E2098/D2098</f>
        <v>1.0166666666666666</v>
      </c>
      <c r="T2098" s="8">
        <f>E2098/P2098</f>
        <v>43.571428571428569</v>
      </c>
      <c r="U2098" t="str">
        <f t="shared" si="196"/>
        <v>music</v>
      </c>
      <c r="V2098" t="str">
        <f t="shared" si="197"/>
        <v>indie rock</v>
      </c>
    </row>
    <row r="2099" spans="1:22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5">
        <f t="shared" si="192"/>
        <v>40818.58489583333</v>
      </c>
      <c r="L2099" s="15">
        <f t="shared" si="193"/>
        <v>40878.626562500001</v>
      </c>
      <c r="M2099" s="13" t="str">
        <f t="shared" si="194"/>
        <v>Oct</v>
      </c>
      <c r="N2099" s="11">
        <f t="shared" si="195"/>
        <v>2011</v>
      </c>
      <c r="O2099" t="b">
        <v>0</v>
      </c>
      <c r="P2099">
        <v>38</v>
      </c>
      <c r="Q2099" t="b">
        <v>1</v>
      </c>
      <c r="R2099" t="s">
        <v>8279</v>
      </c>
      <c r="S2099" s="7">
        <f>E2099/D2099</f>
        <v>1</v>
      </c>
      <c r="T2099" s="8">
        <f>E2099/P2099</f>
        <v>78.94736842105263</v>
      </c>
      <c r="U2099" t="str">
        <f t="shared" si="196"/>
        <v>music</v>
      </c>
      <c r="V2099" t="str">
        <f t="shared" si="197"/>
        <v>indie rock</v>
      </c>
    </row>
    <row r="2100" spans="1:22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5">
        <f t="shared" si="192"/>
        <v>40946.11383101852</v>
      </c>
      <c r="L2100" s="15">
        <f t="shared" si="193"/>
        <v>40976.11383101852</v>
      </c>
      <c r="M2100" s="13" t="str">
        <f t="shared" si="194"/>
        <v>Feb</v>
      </c>
      <c r="N2100" s="11">
        <f t="shared" si="195"/>
        <v>2012</v>
      </c>
      <c r="O2100" t="b">
        <v>0</v>
      </c>
      <c r="P2100">
        <v>32</v>
      </c>
      <c r="Q2100" t="b">
        <v>1</v>
      </c>
      <c r="R2100" t="s">
        <v>8279</v>
      </c>
      <c r="S2100" s="7">
        <f>E2100/D2100</f>
        <v>1.0033333333333334</v>
      </c>
      <c r="T2100" s="8">
        <f>E2100/P2100</f>
        <v>188.125</v>
      </c>
      <c r="U2100" t="str">
        <f t="shared" si="196"/>
        <v>music</v>
      </c>
      <c r="V2100" t="str">
        <f t="shared" si="197"/>
        <v>indie rock</v>
      </c>
    </row>
    <row r="2101" spans="1:2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5">
        <f t="shared" si="192"/>
        <v>42173.746342592596</v>
      </c>
      <c r="L2101" s="15">
        <f t="shared" si="193"/>
        <v>42187.152777777781</v>
      </c>
      <c r="M2101" s="13" t="str">
        <f t="shared" si="194"/>
        <v>Jun</v>
      </c>
      <c r="N2101" s="11">
        <f t="shared" si="195"/>
        <v>2015</v>
      </c>
      <c r="O2101" t="b">
        <v>0</v>
      </c>
      <c r="P2101">
        <v>63</v>
      </c>
      <c r="Q2101" t="b">
        <v>1</v>
      </c>
      <c r="R2101" t="s">
        <v>8279</v>
      </c>
      <c r="S2101" s="7">
        <f>E2101/D2101</f>
        <v>1.3236666666666668</v>
      </c>
      <c r="T2101" s="8">
        <f>E2101/P2101</f>
        <v>63.031746031746032</v>
      </c>
      <c r="U2101" t="str">
        <f t="shared" si="196"/>
        <v>music</v>
      </c>
      <c r="V2101" t="str">
        <f t="shared" si="197"/>
        <v>indie rock</v>
      </c>
    </row>
    <row r="2102" spans="1:22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5">
        <f t="shared" si="192"/>
        <v>41074.834965277776</v>
      </c>
      <c r="L2102" s="15">
        <f t="shared" si="193"/>
        <v>41090.165972222225</v>
      </c>
      <c r="M2102" s="13" t="str">
        <f t="shared" si="194"/>
        <v>Jun</v>
      </c>
      <c r="N2102" s="11">
        <f t="shared" si="195"/>
        <v>2012</v>
      </c>
      <c r="O2102" t="b">
        <v>0</v>
      </c>
      <c r="P2102">
        <v>27</v>
      </c>
      <c r="Q2102" t="b">
        <v>1</v>
      </c>
      <c r="R2102" t="s">
        <v>8279</v>
      </c>
      <c r="S2102" s="7">
        <f>E2102/D2102</f>
        <v>1.3666666666666667</v>
      </c>
      <c r="T2102" s="8">
        <f>E2102/P2102</f>
        <v>30.37037037037037</v>
      </c>
      <c r="U2102" t="str">
        <f t="shared" si="196"/>
        <v>music</v>
      </c>
      <c r="V2102" t="str">
        <f t="shared" si="197"/>
        <v>indie rock</v>
      </c>
    </row>
    <row r="2103" spans="1:22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5">
        <f t="shared" si="192"/>
        <v>40892.149467592593</v>
      </c>
      <c r="L2103" s="15">
        <f t="shared" si="193"/>
        <v>40952.149467592593</v>
      </c>
      <c r="M2103" s="13" t="str">
        <f t="shared" si="194"/>
        <v>Dec</v>
      </c>
      <c r="N2103" s="11">
        <f t="shared" si="195"/>
        <v>2011</v>
      </c>
      <c r="O2103" t="b">
        <v>0</v>
      </c>
      <c r="P2103">
        <v>44</v>
      </c>
      <c r="Q2103" t="b">
        <v>1</v>
      </c>
      <c r="R2103" t="s">
        <v>8279</v>
      </c>
      <c r="S2103" s="7">
        <f>E2103/D2103</f>
        <v>1.1325000000000001</v>
      </c>
      <c r="T2103" s="8">
        <f>E2103/P2103</f>
        <v>51.477272727272727</v>
      </c>
      <c r="U2103" t="str">
        <f t="shared" si="196"/>
        <v>music</v>
      </c>
      <c r="V2103" t="str">
        <f t="shared" si="197"/>
        <v>indie rock</v>
      </c>
    </row>
    <row r="2104" spans="1:22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5">
        <f t="shared" si="192"/>
        <v>40638.868611111109</v>
      </c>
      <c r="L2104" s="15">
        <f t="shared" si="193"/>
        <v>40668.868611111109</v>
      </c>
      <c r="M2104" s="13" t="str">
        <f t="shared" si="194"/>
        <v>Apr</v>
      </c>
      <c r="N2104" s="11">
        <f t="shared" si="195"/>
        <v>2011</v>
      </c>
      <c r="O2104" t="b">
        <v>0</v>
      </c>
      <c r="P2104">
        <v>38</v>
      </c>
      <c r="Q2104" t="b">
        <v>1</v>
      </c>
      <c r="R2104" t="s">
        <v>8279</v>
      </c>
      <c r="S2104" s="7">
        <f>E2104/D2104</f>
        <v>1.36</v>
      </c>
      <c r="T2104" s="8">
        <f>E2104/P2104</f>
        <v>35.789473684210527</v>
      </c>
      <c r="U2104" t="str">
        <f t="shared" si="196"/>
        <v>music</v>
      </c>
      <c r="V2104" t="str">
        <f t="shared" si="197"/>
        <v>indie rock</v>
      </c>
    </row>
    <row r="2105" spans="1:22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5">
        <f t="shared" si="192"/>
        <v>41192.754942129628</v>
      </c>
      <c r="L2105" s="15">
        <f t="shared" si="193"/>
        <v>41222.7966087963</v>
      </c>
      <c r="M2105" s="13" t="str">
        <f t="shared" si="194"/>
        <v>Oct</v>
      </c>
      <c r="N2105" s="11">
        <f t="shared" si="195"/>
        <v>2012</v>
      </c>
      <c r="O2105" t="b">
        <v>0</v>
      </c>
      <c r="P2105">
        <v>115</v>
      </c>
      <c r="Q2105" t="b">
        <v>1</v>
      </c>
      <c r="R2105" t="s">
        <v>8279</v>
      </c>
      <c r="S2105" s="7">
        <f>E2105/D2105</f>
        <v>1.4612318374694613</v>
      </c>
      <c r="T2105" s="8">
        <f>E2105/P2105</f>
        <v>98.817391304347822</v>
      </c>
      <c r="U2105" t="str">
        <f t="shared" si="196"/>
        <v>music</v>
      </c>
      <c r="V2105" t="str">
        <f t="shared" si="197"/>
        <v>indie rock</v>
      </c>
    </row>
    <row r="2106" spans="1:22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5">
        <f t="shared" si="192"/>
        <v>41394.074467592596</v>
      </c>
      <c r="L2106" s="15">
        <f t="shared" si="193"/>
        <v>41425</v>
      </c>
      <c r="M2106" s="13" t="str">
        <f t="shared" si="194"/>
        <v>Apr</v>
      </c>
      <c r="N2106" s="11">
        <f t="shared" si="195"/>
        <v>2013</v>
      </c>
      <c r="O2106" t="b">
        <v>0</v>
      </c>
      <c r="P2106">
        <v>37</v>
      </c>
      <c r="Q2106" t="b">
        <v>1</v>
      </c>
      <c r="R2106" t="s">
        <v>8279</v>
      </c>
      <c r="S2106" s="7">
        <f>E2106/D2106</f>
        <v>1.2949999999999999</v>
      </c>
      <c r="T2106" s="8">
        <f>E2106/P2106</f>
        <v>28</v>
      </c>
      <c r="U2106" t="str">
        <f t="shared" si="196"/>
        <v>music</v>
      </c>
      <c r="V2106" t="str">
        <f t="shared" si="197"/>
        <v>indie rock</v>
      </c>
    </row>
    <row r="2107" spans="1:22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5">
        <f t="shared" si="192"/>
        <v>41951.788807870369</v>
      </c>
      <c r="L2107" s="15">
        <f t="shared" si="193"/>
        <v>41964.166666666672</v>
      </c>
      <c r="M2107" s="13" t="str">
        <f t="shared" si="194"/>
        <v>Nov</v>
      </c>
      <c r="N2107" s="11">
        <f t="shared" si="195"/>
        <v>2014</v>
      </c>
      <c r="O2107" t="b">
        <v>0</v>
      </c>
      <c r="P2107">
        <v>99</v>
      </c>
      <c r="Q2107" t="b">
        <v>1</v>
      </c>
      <c r="R2107" t="s">
        <v>8279</v>
      </c>
      <c r="S2107" s="7">
        <f>E2107/D2107</f>
        <v>2.54</v>
      </c>
      <c r="T2107" s="8">
        <f>E2107/P2107</f>
        <v>51.313131313131315</v>
      </c>
      <c r="U2107" t="str">
        <f t="shared" si="196"/>
        <v>music</v>
      </c>
      <c r="V2107" t="str">
        <f t="shared" si="197"/>
        <v>indie rock</v>
      </c>
    </row>
    <row r="2108" spans="1:22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5">
        <f t="shared" si="192"/>
        <v>41270.21497685185</v>
      </c>
      <c r="L2108" s="15">
        <f t="shared" si="193"/>
        <v>41300.21497685185</v>
      </c>
      <c r="M2108" s="13" t="str">
        <f t="shared" si="194"/>
        <v>Dec</v>
      </c>
      <c r="N2108" s="11">
        <f t="shared" si="195"/>
        <v>2012</v>
      </c>
      <c r="O2108" t="b">
        <v>0</v>
      </c>
      <c r="P2108">
        <v>44</v>
      </c>
      <c r="Q2108" t="b">
        <v>1</v>
      </c>
      <c r="R2108" t="s">
        <v>8279</v>
      </c>
      <c r="S2108" s="7">
        <f>E2108/D2108</f>
        <v>1.0704545454545455</v>
      </c>
      <c r="T2108" s="8">
        <f>E2108/P2108</f>
        <v>53.522727272727273</v>
      </c>
      <c r="U2108" t="str">
        <f t="shared" si="196"/>
        <v>music</v>
      </c>
      <c r="V2108" t="str">
        <f t="shared" si="197"/>
        <v>indie rock</v>
      </c>
    </row>
    <row r="2109" spans="1:22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5">
        <f t="shared" si="192"/>
        <v>41934.71056712963</v>
      </c>
      <c r="L2109" s="15">
        <f t="shared" si="193"/>
        <v>41955.752233796295</v>
      </c>
      <c r="M2109" s="13" t="str">
        <f t="shared" si="194"/>
        <v>Oct</v>
      </c>
      <c r="N2109" s="11">
        <f t="shared" si="195"/>
        <v>2014</v>
      </c>
      <c r="O2109" t="b">
        <v>0</v>
      </c>
      <c r="P2109">
        <v>58</v>
      </c>
      <c r="Q2109" t="b">
        <v>1</v>
      </c>
      <c r="R2109" t="s">
        <v>8279</v>
      </c>
      <c r="S2109" s="7">
        <f>E2109/D2109</f>
        <v>1.0773299999999999</v>
      </c>
      <c r="T2109" s="8">
        <f>E2109/P2109</f>
        <v>37.149310344827583</v>
      </c>
      <c r="U2109" t="str">
        <f t="shared" si="196"/>
        <v>music</v>
      </c>
      <c r="V2109" t="str">
        <f t="shared" si="197"/>
        <v>indie rock</v>
      </c>
    </row>
    <row r="2110" spans="1:22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5">
        <f t="shared" si="192"/>
        <v>41135.175694444442</v>
      </c>
      <c r="L2110" s="15">
        <f t="shared" si="193"/>
        <v>41162.163194444445</v>
      </c>
      <c r="M2110" s="13" t="str">
        <f t="shared" si="194"/>
        <v>Aug</v>
      </c>
      <c r="N2110" s="11">
        <f t="shared" si="195"/>
        <v>2012</v>
      </c>
      <c r="O2110" t="b">
        <v>0</v>
      </c>
      <c r="P2110">
        <v>191</v>
      </c>
      <c r="Q2110" t="b">
        <v>1</v>
      </c>
      <c r="R2110" t="s">
        <v>8279</v>
      </c>
      <c r="S2110" s="7">
        <f>E2110/D2110</f>
        <v>1.0731250000000001</v>
      </c>
      <c r="T2110" s="8">
        <f>E2110/P2110</f>
        <v>89.895287958115176</v>
      </c>
      <c r="U2110" t="str">
        <f t="shared" si="196"/>
        <v>music</v>
      </c>
      <c r="V2110" t="str">
        <f t="shared" si="197"/>
        <v>indie rock</v>
      </c>
    </row>
    <row r="2111" spans="1:22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5">
        <f t="shared" si="192"/>
        <v>42160.708530092597</v>
      </c>
      <c r="L2111" s="15">
        <f t="shared" si="193"/>
        <v>42190.708530092597</v>
      </c>
      <c r="M2111" s="13" t="str">
        <f t="shared" si="194"/>
        <v>Jun</v>
      </c>
      <c r="N2111" s="11">
        <f t="shared" si="195"/>
        <v>2015</v>
      </c>
      <c r="O2111" t="b">
        <v>0</v>
      </c>
      <c r="P2111">
        <v>40</v>
      </c>
      <c r="Q2111" t="b">
        <v>1</v>
      </c>
      <c r="R2111" t="s">
        <v>8279</v>
      </c>
      <c r="S2111" s="7">
        <f>E2111/D2111</f>
        <v>1.06525</v>
      </c>
      <c r="T2111" s="8">
        <f>E2111/P2111</f>
        <v>106.52500000000001</v>
      </c>
      <c r="U2111" t="str">
        <f t="shared" si="196"/>
        <v>music</v>
      </c>
      <c r="V2111" t="str">
        <f t="shared" si="197"/>
        <v>indie rock</v>
      </c>
    </row>
    <row r="2112" spans="1:22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5">
        <f t="shared" si="192"/>
        <v>41759.670937499999</v>
      </c>
      <c r="L2112" s="15">
        <f t="shared" si="193"/>
        <v>41787.207638888889</v>
      </c>
      <c r="M2112" s="13" t="str">
        <f t="shared" si="194"/>
        <v>Apr</v>
      </c>
      <c r="N2112" s="11">
        <f t="shared" si="195"/>
        <v>2014</v>
      </c>
      <c r="O2112" t="b">
        <v>0</v>
      </c>
      <c r="P2112">
        <v>38</v>
      </c>
      <c r="Q2112" t="b">
        <v>1</v>
      </c>
      <c r="R2112" t="s">
        <v>8279</v>
      </c>
      <c r="S2112" s="7">
        <f>E2112/D2112</f>
        <v>1.0035000000000001</v>
      </c>
      <c r="T2112" s="8">
        <f>E2112/P2112</f>
        <v>52.815789473684212</v>
      </c>
      <c r="U2112" t="str">
        <f t="shared" si="196"/>
        <v>music</v>
      </c>
      <c r="V2112" t="str">
        <f t="shared" si="197"/>
        <v>indie rock</v>
      </c>
    </row>
    <row r="2113" spans="1:22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5">
        <f t="shared" si="192"/>
        <v>40703.197048611109</v>
      </c>
      <c r="L2113" s="15">
        <f t="shared" si="193"/>
        <v>40770.041666666664</v>
      </c>
      <c r="M2113" s="13" t="str">
        <f t="shared" si="194"/>
        <v>Jun</v>
      </c>
      <c r="N2113" s="11">
        <f t="shared" si="195"/>
        <v>2011</v>
      </c>
      <c r="O2113" t="b">
        <v>0</v>
      </c>
      <c r="P2113">
        <v>39</v>
      </c>
      <c r="Q2113" t="b">
        <v>1</v>
      </c>
      <c r="R2113" t="s">
        <v>8279</v>
      </c>
      <c r="S2113" s="7">
        <f>E2113/D2113</f>
        <v>1.0649999999999999</v>
      </c>
      <c r="T2113" s="8">
        <f>E2113/P2113</f>
        <v>54.615384615384613</v>
      </c>
      <c r="U2113" t="str">
        <f t="shared" si="196"/>
        <v>music</v>
      </c>
      <c r="V2113" t="str">
        <f t="shared" si="197"/>
        <v>indie rock</v>
      </c>
    </row>
    <row r="2114" spans="1:22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5">
        <f t="shared" si="192"/>
        <v>41365.928159722222</v>
      </c>
      <c r="L2114" s="15">
        <f t="shared" si="193"/>
        <v>41379.928159722222</v>
      </c>
      <c r="M2114" s="13" t="str">
        <f t="shared" si="194"/>
        <v>Apr</v>
      </c>
      <c r="N2114" s="11">
        <f t="shared" si="195"/>
        <v>2013</v>
      </c>
      <c r="O2114" t="b">
        <v>0</v>
      </c>
      <c r="P2114">
        <v>11</v>
      </c>
      <c r="Q2114" t="b">
        <v>1</v>
      </c>
      <c r="R2114" t="s">
        <v>8279</v>
      </c>
      <c r="S2114" s="7">
        <f>E2114/D2114</f>
        <v>1</v>
      </c>
      <c r="T2114" s="8">
        <f>E2114/P2114</f>
        <v>27.272727272727273</v>
      </c>
      <c r="U2114" t="str">
        <f t="shared" si="196"/>
        <v>music</v>
      </c>
      <c r="V2114" t="str">
        <f t="shared" si="197"/>
        <v>indie rock</v>
      </c>
    </row>
    <row r="2115" spans="1:22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5">
        <f t="shared" ref="K2115:K2178" si="198">(((J2115/60)/60)/24+DATE(1970,1,1))</f>
        <v>41870.86546296296</v>
      </c>
      <c r="L2115" s="15">
        <f t="shared" ref="L2115:L2178" si="199">(((I2115/60)/60)/24+DATE(1970,1,1))</f>
        <v>41905.86546296296</v>
      </c>
      <c r="M2115" s="13" t="str">
        <f t="shared" ref="M2115:M2178" si="200">TEXT(K2115,"mmm")</f>
        <v>Aug</v>
      </c>
      <c r="N2115" s="11">
        <f t="shared" ref="N2115:N2178" si="201">YEAR(K2115)</f>
        <v>2014</v>
      </c>
      <c r="O2115" t="b">
        <v>0</v>
      </c>
      <c r="P2115">
        <v>107</v>
      </c>
      <c r="Q2115" t="b">
        <v>1</v>
      </c>
      <c r="R2115" t="s">
        <v>8279</v>
      </c>
      <c r="S2115" s="7">
        <f>E2115/D2115</f>
        <v>1.0485714285714285</v>
      </c>
      <c r="T2115" s="8">
        <f>E2115/P2115</f>
        <v>68.598130841121488</v>
      </c>
      <c r="U2115" t="str">
        <f t="shared" ref="U2115:U2178" si="202">LEFT(R2115,(FIND("/",R2115,1)-1))</f>
        <v>music</v>
      </c>
      <c r="V2115" t="str">
        <f t="shared" ref="V2115:V2178" si="203">MID(R2115,FIND("/",R2115)+1,256)</f>
        <v>indie rock</v>
      </c>
    </row>
    <row r="2116" spans="1:22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5">
        <f t="shared" si="198"/>
        <v>40458.815625000003</v>
      </c>
      <c r="L2116" s="15">
        <f t="shared" si="199"/>
        <v>40521.207638888889</v>
      </c>
      <c r="M2116" s="13" t="str">
        <f t="shared" si="200"/>
        <v>Oct</v>
      </c>
      <c r="N2116" s="11">
        <f t="shared" si="201"/>
        <v>2010</v>
      </c>
      <c r="O2116" t="b">
        <v>0</v>
      </c>
      <c r="P2116">
        <v>147</v>
      </c>
      <c r="Q2116" t="b">
        <v>1</v>
      </c>
      <c r="R2116" t="s">
        <v>8279</v>
      </c>
      <c r="S2116" s="7">
        <f>E2116/D2116</f>
        <v>1.0469999999999999</v>
      </c>
      <c r="T2116" s="8">
        <f>E2116/P2116</f>
        <v>35.612244897959187</v>
      </c>
      <c r="U2116" t="str">
        <f t="shared" si="202"/>
        <v>music</v>
      </c>
      <c r="V2116" t="str">
        <f t="shared" si="203"/>
        <v>indie rock</v>
      </c>
    </row>
    <row r="2117" spans="1:22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5">
        <f t="shared" si="198"/>
        <v>40564.081030092595</v>
      </c>
      <c r="L2117" s="15">
        <f t="shared" si="199"/>
        <v>40594.081030092595</v>
      </c>
      <c r="M2117" s="13" t="str">
        <f t="shared" si="200"/>
        <v>Jan</v>
      </c>
      <c r="N2117" s="11">
        <f t="shared" si="201"/>
        <v>2011</v>
      </c>
      <c r="O2117" t="b">
        <v>0</v>
      </c>
      <c r="P2117">
        <v>36</v>
      </c>
      <c r="Q2117" t="b">
        <v>1</v>
      </c>
      <c r="R2117" t="s">
        <v>8279</v>
      </c>
      <c r="S2117" s="7">
        <f>E2117/D2117</f>
        <v>2.2566666666666668</v>
      </c>
      <c r="T2117" s="8">
        <f>E2117/P2117</f>
        <v>94.027777777777771</v>
      </c>
      <c r="U2117" t="str">
        <f t="shared" si="202"/>
        <v>music</v>
      </c>
      <c r="V2117" t="str">
        <f t="shared" si="203"/>
        <v>indie rock</v>
      </c>
    </row>
    <row r="2118" spans="1:22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5">
        <f t="shared" si="198"/>
        <v>41136.777812500004</v>
      </c>
      <c r="L2118" s="15">
        <f t="shared" si="199"/>
        <v>41184.777812500004</v>
      </c>
      <c r="M2118" s="13" t="str">
        <f t="shared" si="200"/>
        <v>Aug</v>
      </c>
      <c r="N2118" s="11">
        <f t="shared" si="201"/>
        <v>2012</v>
      </c>
      <c r="O2118" t="b">
        <v>0</v>
      </c>
      <c r="P2118">
        <v>92</v>
      </c>
      <c r="Q2118" t="b">
        <v>1</v>
      </c>
      <c r="R2118" t="s">
        <v>8279</v>
      </c>
      <c r="S2118" s="7">
        <f>E2118/D2118</f>
        <v>1.0090416666666666</v>
      </c>
      <c r="T2118" s="8">
        <f>E2118/P2118</f>
        <v>526.45652173913038</v>
      </c>
      <c r="U2118" t="str">
        <f t="shared" si="202"/>
        <v>music</v>
      </c>
      <c r="V2118" t="str">
        <f t="shared" si="203"/>
        <v>indie rock</v>
      </c>
    </row>
    <row r="2119" spans="1:22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5">
        <f t="shared" si="198"/>
        <v>42290.059594907405</v>
      </c>
      <c r="L2119" s="15">
        <f t="shared" si="199"/>
        <v>42304.207638888889</v>
      </c>
      <c r="M2119" s="13" t="str">
        <f t="shared" si="200"/>
        <v>Oct</v>
      </c>
      <c r="N2119" s="11">
        <f t="shared" si="201"/>
        <v>2015</v>
      </c>
      <c r="O2119" t="b">
        <v>0</v>
      </c>
      <c r="P2119">
        <v>35</v>
      </c>
      <c r="Q2119" t="b">
        <v>1</v>
      </c>
      <c r="R2119" t="s">
        <v>8279</v>
      </c>
      <c r="S2119" s="7">
        <f>E2119/D2119</f>
        <v>1.4775</v>
      </c>
      <c r="T2119" s="8">
        <f>E2119/P2119</f>
        <v>50.657142857142858</v>
      </c>
      <c r="U2119" t="str">
        <f t="shared" si="202"/>
        <v>music</v>
      </c>
      <c r="V2119" t="str">
        <f t="shared" si="203"/>
        <v>indie rock</v>
      </c>
    </row>
    <row r="2120" spans="1:22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5">
        <f t="shared" si="198"/>
        <v>40718.839537037034</v>
      </c>
      <c r="L2120" s="15">
        <f t="shared" si="199"/>
        <v>40748.839537037034</v>
      </c>
      <c r="M2120" s="13" t="str">
        <f t="shared" si="200"/>
        <v>Jun</v>
      </c>
      <c r="N2120" s="11">
        <f t="shared" si="201"/>
        <v>2011</v>
      </c>
      <c r="O2120" t="b">
        <v>0</v>
      </c>
      <c r="P2120">
        <v>17</v>
      </c>
      <c r="Q2120" t="b">
        <v>1</v>
      </c>
      <c r="R2120" t="s">
        <v>8279</v>
      </c>
      <c r="S2120" s="7">
        <f>E2120/D2120</f>
        <v>1.3461099999999999</v>
      </c>
      <c r="T2120" s="8">
        <f>E2120/P2120</f>
        <v>79.182941176470578</v>
      </c>
      <c r="U2120" t="str">
        <f t="shared" si="202"/>
        <v>music</v>
      </c>
      <c r="V2120" t="str">
        <f t="shared" si="203"/>
        <v>indie rock</v>
      </c>
    </row>
    <row r="2121" spans="1:22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5">
        <f t="shared" si="198"/>
        <v>41107.130150462966</v>
      </c>
      <c r="L2121" s="15">
        <f t="shared" si="199"/>
        <v>41137.130150462966</v>
      </c>
      <c r="M2121" s="13" t="str">
        <f t="shared" si="200"/>
        <v>Jul</v>
      </c>
      <c r="N2121" s="11">
        <f t="shared" si="201"/>
        <v>2012</v>
      </c>
      <c r="O2121" t="b">
        <v>0</v>
      </c>
      <c r="P2121">
        <v>22</v>
      </c>
      <c r="Q2121" t="b">
        <v>1</v>
      </c>
      <c r="R2121" t="s">
        <v>8279</v>
      </c>
      <c r="S2121" s="7">
        <f>E2121/D2121</f>
        <v>1.0075000000000001</v>
      </c>
      <c r="T2121" s="8">
        <f>E2121/P2121</f>
        <v>91.590909090909093</v>
      </c>
      <c r="U2121" t="str">
        <f t="shared" si="202"/>
        <v>music</v>
      </c>
      <c r="V2121" t="str">
        <f t="shared" si="203"/>
        <v>indie rock</v>
      </c>
    </row>
    <row r="2122" spans="1:22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5">
        <f t="shared" si="198"/>
        <v>41591.964537037034</v>
      </c>
      <c r="L2122" s="15">
        <f t="shared" si="199"/>
        <v>41640.964537037034</v>
      </c>
      <c r="M2122" s="13" t="str">
        <f t="shared" si="200"/>
        <v>Nov</v>
      </c>
      <c r="N2122" s="11">
        <f t="shared" si="201"/>
        <v>2013</v>
      </c>
      <c r="O2122" t="b">
        <v>0</v>
      </c>
      <c r="P2122">
        <v>69</v>
      </c>
      <c r="Q2122" t="b">
        <v>1</v>
      </c>
      <c r="R2122" t="s">
        <v>8279</v>
      </c>
      <c r="S2122" s="7">
        <f>E2122/D2122</f>
        <v>1.00880375</v>
      </c>
      <c r="T2122" s="8">
        <f>E2122/P2122</f>
        <v>116.96275362318841</v>
      </c>
      <c r="U2122" t="str">
        <f t="shared" si="202"/>
        <v>music</v>
      </c>
      <c r="V2122" t="str">
        <f t="shared" si="203"/>
        <v>indie rock</v>
      </c>
    </row>
    <row r="2123" spans="1:22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5">
        <f t="shared" si="198"/>
        <v>42716.7424537037</v>
      </c>
      <c r="L2123" s="15">
        <f t="shared" si="199"/>
        <v>42746.7424537037</v>
      </c>
      <c r="M2123" s="13" t="str">
        <f t="shared" si="200"/>
        <v>Dec</v>
      </c>
      <c r="N2123" s="11">
        <f t="shared" si="201"/>
        <v>2016</v>
      </c>
      <c r="O2123" t="b">
        <v>0</v>
      </c>
      <c r="P2123">
        <v>10</v>
      </c>
      <c r="Q2123" t="b">
        <v>0</v>
      </c>
      <c r="R2123" t="s">
        <v>8282</v>
      </c>
      <c r="S2123" s="7">
        <f>E2123/D2123</f>
        <v>5.6800000000000002E-3</v>
      </c>
      <c r="T2123" s="8">
        <f>E2123/P2123</f>
        <v>28.4</v>
      </c>
      <c r="U2123" t="str">
        <f t="shared" si="202"/>
        <v>games</v>
      </c>
      <c r="V2123" t="str">
        <f t="shared" si="203"/>
        <v>video games</v>
      </c>
    </row>
    <row r="2124" spans="1:22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5">
        <f t="shared" si="198"/>
        <v>42712.300567129627</v>
      </c>
      <c r="L2124" s="15">
        <f t="shared" si="199"/>
        <v>42742.300567129627</v>
      </c>
      <c r="M2124" s="13" t="str">
        <f t="shared" si="200"/>
        <v>Dec</v>
      </c>
      <c r="N2124" s="11">
        <f t="shared" si="201"/>
        <v>2016</v>
      </c>
      <c r="O2124" t="b">
        <v>0</v>
      </c>
      <c r="P2124">
        <v>3</v>
      </c>
      <c r="Q2124" t="b">
        <v>0</v>
      </c>
      <c r="R2124" t="s">
        <v>8282</v>
      </c>
      <c r="S2124" s="7">
        <f>E2124/D2124</f>
        <v>3.875E-3</v>
      </c>
      <c r="T2124" s="8">
        <f>E2124/P2124</f>
        <v>103.33333333333333</v>
      </c>
      <c r="U2124" t="str">
        <f t="shared" si="202"/>
        <v>games</v>
      </c>
      <c r="V2124" t="str">
        <f t="shared" si="203"/>
        <v>video games</v>
      </c>
    </row>
    <row r="2125" spans="1:22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5">
        <f t="shared" si="198"/>
        <v>40198.424849537041</v>
      </c>
      <c r="L2125" s="15">
        <f t="shared" si="199"/>
        <v>40252.290972222225</v>
      </c>
      <c r="M2125" s="13" t="str">
        <f t="shared" si="200"/>
        <v>Jan</v>
      </c>
      <c r="N2125" s="11">
        <f t="shared" si="201"/>
        <v>2010</v>
      </c>
      <c r="O2125" t="b">
        <v>0</v>
      </c>
      <c r="P2125">
        <v>5</v>
      </c>
      <c r="Q2125" t="b">
        <v>0</v>
      </c>
      <c r="R2125" t="s">
        <v>8282</v>
      </c>
      <c r="S2125" s="7">
        <f>E2125/D2125</f>
        <v>0.1</v>
      </c>
      <c r="T2125" s="8">
        <f>E2125/P2125</f>
        <v>10</v>
      </c>
      <c r="U2125" t="str">
        <f t="shared" si="202"/>
        <v>games</v>
      </c>
      <c r="V2125" t="str">
        <f t="shared" si="203"/>
        <v>video games</v>
      </c>
    </row>
    <row r="2126" spans="1:22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5">
        <f t="shared" si="198"/>
        <v>40464.028182870366</v>
      </c>
      <c r="L2126" s="15">
        <f t="shared" si="199"/>
        <v>40512.208333333336</v>
      </c>
      <c r="M2126" s="13" t="str">
        <f t="shared" si="200"/>
        <v>Oct</v>
      </c>
      <c r="N2126" s="11">
        <f t="shared" si="201"/>
        <v>2010</v>
      </c>
      <c r="O2126" t="b">
        <v>0</v>
      </c>
      <c r="P2126">
        <v>5</v>
      </c>
      <c r="Q2126" t="b">
        <v>0</v>
      </c>
      <c r="R2126" t="s">
        <v>8282</v>
      </c>
      <c r="S2126" s="7">
        <f>E2126/D2126</f>
        <v>0.10454545454545454</v>
      </c>
      <c r="T2126" s="8">
        <f>E2126/P2126</f>
        <v>23</v>
      </c>
      <c r="U2126" t="str">
        <f t="shared" si="202"/>
        <v>games</v>
      </c>
      <c r="V2126" t="str">
        <f t="shared" si="203"/>
        <v>video games</v>
      </c>
    </row>
    <row r="2127" spans="1:22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5">
        <f t="shared" si="198"/>
        <v>42191.023530092592</v>
      </c>
      <c r="L2127" s="15">
        <f t="shared" si="199"/>
        <v>42221.023530092592</v>
      </c>
      <c r="M2127" s="13" t="str">
        <f t="shared" si="200"/>
        <v>Jul</v>
      </c>
      <c r="N2127" s="11">
        <f t="shared" si="201"/>
        <v>2015</v>
      </c>
      <c r="O2127" t="b">
        <v>0</v>
      </c>
      <c r="P2127">
        <v>27</v>
      </c>
      <c r="Q2127" t="b">
        <v>0</v>
      </c>
      <c r="R2127" t="s">
        <v>8282</v>
      </c>
      <c r="S2127" s="7">
        <f>E2127/D2127</f>
        <v>1.4200000000000001E-2</v>
      </c>
      <c r="T2127" s="8">
        <f>E2127/P2127</f>
        <v>31.555555555555557</v>
      </c>
      <c r="U2127" t="str">
        <f t="shared" si="202"/>
        <v>games</v>
      </c>
      <c r="V2127" t="str">
        <f t="shared" si="203"/>
        <v>video games</v>
      </c>
    </row>
    <row r="2128" spans="1:22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5">
        <f t="shared" si="198"/>
        <v>41951.973229166666</v>
      </c>
      <c r="L2128" s="15">
        <f t="shared" si="199"/>
        <v>41981.973229166666</v>
      </c>
      <c r="M2128" s="13" t="str">
        <f t="shared" si="200"/>
        <v>Nov</v>
      </c>
      <c r="N2128" s="11">
        <f t="shared" si="201"/>
        <v>2014</v>
      </c>
      <c r="O2128" t="b">
        <v>0</v>
      </c>
      <c r="P2128">
        <v>2</v>
      </c>
      <c r="Q2128" t="b">
        <v>0</v>
      </c>
      <c r="R2128" t="s">
        <v>8282</v>
      </c>
      <c r="S2128" s="7">
        <f>E2128/D2128</f>
        <v>5.0000000000000001E-4</v>
      </c>
      <c r="T2128" s="8">
        <f>E2128/P2128</f>
        <v>5</v>
      </c>
      <c r="U2128" t="str">
        <f t="shared" si="202"/>
        <v>games</v>
      </c>
      <c r="V2128" t="str">
        <f t="shared" si="203"/>
        <v>video games</v>
      </c>
    </row>
    <row r="2129" spans="1:22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5">
        <f t="shared" si="198"/>
        <v>42045.50535879629</v>
      </c>
      <c r="L2129" s="15">
        <f t="shared" si="199"/>
        <v>42075.463692129633</v>
      </c>
      <c r="M2129" s="13" t="str">
        <f t="shared" si="200"/>
        <v>Feb</v>
      </c>
      <c r="N2129" s="11">
        <f t="shared" si="201"/>
        <v>2015</v>
      </c>
      <c r="O2129" t="b">
        <v>0</v>
      </c>
      <c r="P2129">
        <v>236</v>
      </c>
      <c r="Q2129" t="b">
        <v>0</v>
      </c>
      <c r="R2129" t="s">
        <v>8282</v>
      </c>
      <c r="S2129" s="7">
        <f>E2129/D2129</f>
        <v>0.28842857142857142</v>
      </c>
      <c r="T2129" s="8">
        <f>E2129/P2129</f>
        <v>34.220338983050844</v>
      </c>
      <c r="U2129" t="str">
        <f t="shared" si="202"/>
        <v>games</v>
      </c>
      <c r="V2129" t="str">
        <f t="shared" si="203"/>
        <v>video games</v>
      </c>
    </row>
    <row r="2130" spans="1:22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5">
        <f t="shared" si="198"/>
        <v>41843.772789351853</v>
      </c>
      <c r="L2130" s="15">
        <f t="shared" si="199"/>
        <v>41903.772789351853</v>
      </c>
      <c r="M2130" s="13" t="str">
        <f t="shared" si="200"/>
        <v>Jul</v>
      </c>
      <c r="N2130" s="11">
        <f t="shared" si="201"/>
        <v>2014</v>
      </c>
      <c r="O2130" t="b">
        <v>0</v>
      </c>
      <c r="P2130">
        <v>1</v>
      </c>
      <c r="Q2130" t="b">
        <v>0</v>
      </c>
      <c r="R2130" t="s">
        <v>8282</v>
      </c>
      <c r="S2130" s="7">
        <f>E2130/D2130</f>
        <v>1.6666666666666668E-3</v>
      </c>
      <c r="T2130" s="8">
        <f>E2130/P2130</f>
        <v>25</v>
      </c>
      <c r="U2130" t="str">
        <f t="shared" si="202"/>
        <v>games</v>
      </c>
      <c r="V2130" t="str">
        <f t="shared" si="203"/>
        <v>video games</v>
      </c>
    </row>
    <row r="2131" spans="1:22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5">
        <f t="shared" si="198"/>
        <v>42409.024305555555</v>
      </c>
      <c r="L2131" s="15">
        <f t="shared" si="199"/>
        <v>42439.024305555555</v>
      </c>
      <c r="M2131" s="13" t="str">
        <f t="shared" si="200"/>
        <v>Feb</v>
      </c>
      <c r="N2131" s="11">
        <f t="shared" si="201"/>
        <v>2016</v>
      </c>
      <c r="O2131" t="b">
        <v>0</v>
      </c>
      <c r="P2131">
        <v>12</v>
      </c>
      <c r="Q2131" t="b">
        <v>0</v>
      </c>
      <c r="R2131" t="s">
        <v>8282</v>
      </c>
      <c r="S2131" s="7">
        <f>E2131/D2131</f>
        <v>0.11799999999999999</v>
      </c>
      <c r="T2131" s="8">
        <f>E2131/P2131</f>
        <v>19.666666666666668</v>
      </c>
      <c r="U2131" t="str">
        <f t="shared" si="202"/>
        <v>games</v>
      </c>
      <c r="V2131" t="str">
        <f t="shared" si="203"/>
        <v>video games</v>
      </c>
    </row>
    <row r="2132" spans="1:22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5">
        <f t="shared" si="198"/>
        <v>41832.086377314816</v>
      </c>
      <c r="L2132" s="15">
        <f t="shared" si="199"/>
        <v>41867.086377314816</v>
      </c>
      <c r="M2132" s="13" t="str">
        <f t="shared" si="200"/>
        <v>Jul</v>
      </c>
      <c r="N2132" s="11">
        <f t="shared" si="201"/>
        <v>2014</v>
      </c>
      <c r="O2132" t="b">
        <v>0</v>
      </c>
      <c r="P2132">
        <v>4</v>
      </c>
      <c r="Q2132" t="b">
        <v>0</v>
      </c>
      <c r="R2132" t="s">
        <v>8282</v>
      </c>
      <c r="S2132" s="7">
        <f>E2132/D2132</f>
        <v>2.0238095238095236E-3</v>
      </c>
      <c r="T2132" s="8">
        <f>E2132/P2132</f>
        <v>21.25</v>
      </c>
      <c r="U2132" t="str">
        <f t="shared" si="202"/>
        <v>games</v>
      </c>
      <c r="V2132" t="str">
        <f t="shared" si="203"/>
        <v>video games</v>
      </c>
    </row>
    <row r="2133" spans="1:22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5">
        <f t="shared" si="198"/>
        <v>42167.207071759258</v>
      </c>
      <c r="L2133" s="15">
        <f t="shared" si="199"/>
        <v>42197.207071759258</v>
      </c>
      <c r="M2133" s="13" t="str">
        <f t="shared" si="200"/>
        <v>Jun</v>
      </c>
      <c r="N2133" s="11">
        <f t="shared" si="201"/>
        <v>2015</v>
      </c>
      <c r="O2133" t="b">
        <v>0</v>
      </c>
      <c r="P2133">
        <v>3</v>
      </c>
      <c r="Q2133" t="b">
        <v>0</v>
      </c>
      <c r="R2133" t="s">
        <v>8282</v>
      </c>
      <c r="S2133" s="7">
        <f>E2133/D2133</f>
        <v>0.05</v>
      </c>
      <c r="T2133" s="8">
        <f>E2133/P2133</f>
        <v>8.3333333333333339</v>
      </c>
      <c r="U2133" t="str">
        <f t="shared" si="202"/>
        <v>games</v>
      </c>
      <c r="V2133" t="str">
        <f t="shared" si="203"/>
        <v>video games</v>
      </c>
    </row>
    <row r="2134" spans="1:22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5">
        <f t="shared" si="198"/>
        <v>41643.487175925926</v>
      </c>
      <c r="L2134" s="15">
        <f t="shared" si="199"/>
        <v>41673.487175925926</v>
      </c>
      <c r="M2134" s="13" t="str">
        <f t="shared" si="200"/>
        <v>Jan</v>
      </c>
      <c r="N2134" s="11">
        <f t="shared" si="201"/>
        <v>2014</v>
      </c>
      <c r="O2134" t="b">
        <v>0</v>
      </c>
      <c r="P2134">
        <v>99</v>
      </c>
      <c r="Q2134" t="b">
        <v>0</v>
      </c>
      <c r="R2134" t="s">
        <v>8282</v>
      </c>
      <c r="S2134" s="7">
        <f>E2134/D2134</f>
        <v>2.1129899999999997E-2</v>
      </c>
      <c r="T2134" s="8">
        <f>E2134/P2134</f>
        <v>21.34333333333333</v>
      </c>
      <c r="U2134" t="str">
        <f t="shared" si="202"/>
        <v>games</v>
      </c>
      <c r="V2134" t="str">
        <f t="shared" si="203"/>
        <v>video games</v>
      </c>
    </row>
    <row r="2135" spans="1:22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5">
        <f t="shared" si="198"/>
        <v>40619.097210648149</v>
      </c>
      <c r="L2135" s="15">
        <f t="shared" si="199"/>
        <v>40657.290972222225</v>
      </c>
      <c r="M2135" s="13" t="str">
        <f t="shared" si="200"/>
        <v>Mar</v>
      </c>
      <c r="N2135" s="11">
        <f t="shared" si="201"/>
        <v>2011</v>
      </c>
      <c r="O2135" t="b">
        <v>0</v>
      </c>
      <c r="P2135">
        <v>3</v>
      </c>
      <c r="Q2135" t="b">
        <v>0</v>
      </c>
      <c r="R2135" t="s">
        <v>8282</v>
      </c>
      <c r="S2135" s="7">
        <f>E2135/D2135</f>
        <v>1.6E-2</v>
      </c>
      <c r="T2135" s="8">
        <f>E2135/P2135</f>
        <v>5.333333333333333</v>
      </c>
      <c r="U2135" t="str">
        <f t="shared" si="202"/>
        <v>games</v>
      </c>
      <c r="V2135" t="str">
        <f t="shared" si="203"/>
        <v>video games</v>
      </c>
    </row>
    <row r="2136" spans="1:22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5">
        <f t="shared" si="198"/>
        <v>41361.886469907404</v>
      </c>
      <c r="L2136" s="15">
        <f t="shared" si="199"/>
        <v>41391.886469907404</v>
      </c>
      <c r="M2136" s="13" t="str">
        <f t="shared" si="200"/>
        <v>Mar</v>
      </c>
      <c r="N2136" s="11">
        <f t="shared" si="201"/>
        <v>2013</v>
      </c>
      <c r="O2136" t="b">
        <v>0</v>
      </c>
      <c r="P2136">
        <v>3</v>
      </c>
      <c r="Q2136" t="b">
        <v>0</v>
      </c>
      <c r="R2136" t="s">
        <v>8282</v>
      </c>
      <c r="S2136" s="7">
        <f>E2136/D2136</f>
        <v>1.7333333333333333E-2</v>
      </c>
      <c r="T2136" s="8">
        <f>E2136/P2136</f>
        <v>34.666666666666664</v>
      </c>
      <c r="U2136" t="str">
        <f t="shared" si="202"/>
        <v>games</v>
      </c>
      <c r="V2136" t="str">
        <f t="shared" si="203"/>
        <v>video games</v>
      </c>
    </row>
    <row r="2137" spans="1:22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5">
        <f t="shared" si="198"/>
        <v>41156.963344907403</v>
      </c>
      <c r="L2137" s="15">
        <f t="shared" si="199"/>
        <v>41186.963344907403</v>
      </c>
      <c r="M2137" s="13" t="str">
        <f t="shared" si="200"/>
        <v>Sep</v>
      </c>
      <c r="N2137" s="11">
        <f t="shared" si="201"/>
        <v>2012</v>
      </c>
      <c r="O2137" t="b">
        <v>0</v>
      </c>
      <c r="P2137">
        <v>22</v>
      </c>
      <c r="Q2137" t="b">
        <v>0</v>
      </c>
      <c r="R2137" t="s">
        <v>8282</v>
      </c>
      <c r="S2137" s="7">
        <f>E2137/D2137</f>
        <v>9.5600000000000004E-2</v>
      </c>
      <c r="T2137" s="8">
        <f>E2137/P2137</f>
        <v>21.727272727272727</v>
      </c>
      <c r="U2137" t="str">
        <f t="shared" si="202"/>
        <v>games</v>
      </c>
      <c r="V2137" t="str">
        <f t="shared" si="203"/>
        <v>video games</v>
      </c>
    </row>
    <row r="2138" spans="1:22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5">
        <f t="shared" si="198"/>
        <v>41536.509097222224</v>
      </c>
      <c r="L2138" s="15">
        <f t="shared" si="199"/>
        <v>41566.509097222224</v>
      </c>
      <c r="M2138" s="13" t="str">
        <f t="shared" si="200"/>
        <v>Sep</v>
      </c>
      <c r="N2138" s="11">
        <f t="shared" si="201"/>
        <v>2013</v>
      </c>
      <c r="O2138" t="b">
        <v>0</v>
      </c>
      <c r="P2138">
        <v>4</v>
      </c>
      <c r="Q2138" t="b">
        <v>0</v>
      </c>
      <c r="R2138" t="s">
        <v>8282</v>
      </c>
      <c r="S2138" s="7">
        <f>E2138/D2138</f>
        <v>5.9612499999999998E-4</v>
      </c>
      <c r="T2138" s="8">
        <f>E2138/P2138</f>
        <v>11.922499999999999</v>
      </c>
      <c r="U2138" t="str">
        <f t="shared" si="202"/>
        <v>games</v>
      </c>
      <c r="V2138" t="str">
        <f t="shared" si="203"/>
        <v>video games</v>
      </c>
    </row>
    <row r="2139" spans="1:22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5">
        <f t="shared" si="198"/>
        <v>41948.771168981482</v>
      </c>
      <c r="L2139" s="15">
        <f t="shared" si="199"/>
        <v>41978.771168981482</v>
      </c>
      <c r="M2139" s="13" t="str">
        <f t="shared" si="200"/>
        <v>Nov</v>
      </c>
      <c r="N2139" s="11">
        <f t="shared" si="201"/>
        <v>2014</v>
      </c>
      <c r="O2139" t="b">
        <v>0</v>
      </c>
      <c r="P2139">
        <v>534</v>
      </c>
      <c r="Q2139" t="b">
        <v>0</v>
      </c>
      <c r="R2139" t="s">
        <v>8282</v>
      </c>
      <c r="S2139" s="7">
        <f>E2139/D2139</f>
        <v>0.28405999999999998</v>
      </c>
      <c r="T2139" s="8">
        <f>E2139/P2139</f>
        <v>26.59737827715356</v>
      </c>
      <c r="U2139" t="str">
        <f t="shared" si="202"/>
        <v>games</v>
      </c>
      <c r="V2139" t="str">
        <f t="shared" si="203"/>
        <v>video games</v>
      </c>
    </row>
    <row r="2140" spans="1:22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5">
        <f t="shared" si="198"/>
        <v>41557.013182870374</v>
      </c>
      <c r="L2140" s="15">
        <f t="shared" si="199"/>
        <v>41587.054849537039</v>
      </c>
      <c r="M2140" s="13" t="str">
        <f t="shared" si="200"/>
        <v>Oct</v>
      </c>
      <c r="N2140" s="11">
        <f t="shared" si="201"/>
        <v>2013</v>
      </c>
      <c r="O2140" t="b">
        <v>0</v>
      </c>
      <c r="P2140">
        <v>12</v>
      </c>
      <c r="Q2140" t="b">
        <v>0</v>
      </c>
      <c r="R2140" t="s">
        <v>8282</v>
      </c>
      <c r="S2140" s="7">
        <f>E2140/D2140</f>
        <v>0.128</v>
      </c>
      <c r="T2140" s="8">
        <f>E2140/P2140</f>
        <v>10.666666666666666</v>
      </c>
      <c r="U2140" t="str">
        <f t="shared" si="202"/>
        <v>games</v>
      </c>
      <c r="V2140" t="str">
        <f t="shared" si="203"/>
        <v>video games</v>
      </c>
    </row>
    <row r="2141" spans="1:22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5">
        <f t="shared" si="198"/>
        <v>42647.750092592592</v>
      </c>
      <c r="L2141" s="15">
        <f t="shared" si="199"/>
        <v>42677.750092592592</v>
      </c>
      <c r="M2141" s="13" t="str">
        <f t="shared" si="200"/>
        <v>Oct</v>
      </c>
      <c r="N2141" s="11">
        <f t="shared" si="201"/>
        <v>2016</v>
      </c>
      <c r="O2141" t="b">
        <v>0</v>
      </c>
      <c r="P2141">
        <v>56</v>
      </c>
      <c r="Q2141" t="b">
        <v>0</v>
      </c>
      <c r="R2141" t="s">
        <v>8282</v>
      </c>
      <c r="S2141" s="7">
        <f>E2141/D2141</f>
        <v>5.4199999999999998E-2</v>
      </c>
      <c r="T2141" s="8">
        <f>E2141/P2141</f>
        <v>29.035714285714285</v>
      </c>
      <c r="U2141" t="str">
        <f t="shared" si="202"/>
        <v>games</v>
      </c>
      <c r="V2141" t="str">
        <f t="shared" si="203"/>
        <v>video games</v>
      </c>
    </row>
    <row r="2142" spans="1:22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5">
        <f t="shared" si="198"/>
        <v>41255.833611111113</v>
      </c>
      <c r="L2142" s="15">
        <f t="shared" si="199"/>
        <v>41285.833611111113</v>
      </c>
      <c r="M2142" s="13" t="str">
        <f t="shared" si="200"/>
        <v>Dec</v>
      </c>
      <c r="N2142" s="11">
        <f t="shared" si="201"/>
        <v>2012</v>
      </c>
      <c r="O2142" t="b">
        <v>0</v>
      </c>
      <c r="P2142">
        <v>11</v>
      </c>
      <c r="Q2142" t="b">
        <v>0</v>
      </c>
      <c r="R2142" t="s">
        <v>8282</v>
      </c>
      <c r="S2142" s="7">
        <f>E2142/D2142</f>
        <v>1.1199999999999999E-3</v>
      </c>
      <c r="T2142" s="8">
        <f>E2142/P2142</f>
        <v>50.909090909090907</v>
      </c>
      <c r="U2142" t="str">
        <f t="shared" si="202"/>
        <v>games</v>
      </c>
      <c r="V2142" t="str">
        <f t="shared" si="203"/>
        <v>video games</v>
      </c>
    </row>
    <row r="2143" spans="1:22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5">
        <f t="shared" si="198"/>
        <v>41927.235636574071</v>
      </c>
      <c r="L2143" s="15">
        <f t="shared" si="199"/>
        <v>41957.277303240742</v>
      </c>
      <c r="M2143" s="13" t="str">
        <f t="shared" si="200"/>
        <v>Oct</v>
      </c>
      <c r="N2143" s="11">
        <f t="shared" si="201"/>
        <v>2014</v>
      </c>
      <c r="O2143" t="b">
        <v>0</v>
      </c>
      <c r="P2143">
        <v>0</v>
      </c>
      <c r="Q2143" t="b">
        <v>0</v>
      </c>
      <c r="R2143" t="s">
        <v>8282</v>
      </c>
      <c r="S2143" s="7">
        <f>E2143/D2143</f>
        <v>0</v>
      </c>
      <c r="T2143" s="8" t="e">
        <f>E2143/P2143</f>
        <v>#DIV/0!</v>
      </c>
      <c r="U2143" t="str">
        <f t="shared" si="202"/>
        <v>games</v>
      </c>
      <c r="V2143" t="str">
        <f t="shared" si="203"/>
        <v>video games</v>
      </c>
    </row>
    <row r="2144" spans="1:22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5">
        <f t="shared" si="198"/>
        <v>42340.701504629629</v>
      </c>
      <c r="L2144" s="15">
        <f t="shared" si="199"/>
        <v>42368.701504629629</v>
      </c>
      <c r="M2144" s="13" t="str">
        <f t="shared" si="200"/>
        <v>Dec</v>
      </c>
      <c r="N2144" s="11">
        <f t="shared" si="201"/>
        <v>2015</v>
      </c>
      <c r="O2144" t="b">
        <v>0</v>
      </c>
      <c r="P2144">
        <v>12</v>
      </c>
      <c r="Q2144" t="b">
        <v>0</v>
      </c>
      <c r="R2144" t="s">
        <v>8282</v>
      </c>
      <c r="S2144" s="7">
        <f>E2144/D2144</f>
        <v>5.7238095238095241E-2</v>
      </c>
      <c r="T2144" s="8">
        <f>E2144/P2144</f>
        <v>50.083333333333336</v>
      </c>
      <c r="U2144" t="str">
        <f t="shared" si="202"/>
        <v>games</v>
      </c>
      <c r="V2144" t="str">
        <f t="shared" si="203"/>
        <v>video games</v>
      </c>
    </row>
    <row r="2145" spans="1:22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5">
        <f t="shared" si="198"/>
        <v>40332.886712962965</v>
      </c>
      <c r="L2145" s="15">
        <f t="shared" si="199"/>
        <v>40380.791666666664</v>
      </c>
      <c r="M2145" s="13" t="str">
        <f t="shared" si="200"/>
        <v>Jun</v>
      </c>
      <c r="N2145" s="11">
        <f t="shared" si="201"/>
        <v>2010</v>
      </c>
      <c r="O2145" t="b">
        <v>0</v>
      </c>
      <c r="P2145">
        <v>5</v>
      </c>
      <c r="Q2145" t="b">
        <v>0</v>
      </c>
      <c r="R2145" t="s">
        <v>8282</v>
      </c>
      <c r="S2145" s="7">
        <f>E2145/D2145</f>
        <v>0.1125</v>
      </c>
      <c r="T2145" s="8">
        <f>E2145/P2145</f>
        <v>45</v>
      </c>
      <c r="U2145" t="str">
        <f t="shared" si="202"/>
        <v>games</v>
      </c>
      <c r="V2145" t="str">
        <f t="shared" si="203"/>
        <v>video games</v>
      </c>
    </row>
    <row r="2146" spans="1:22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5">
        <f t="shared" si="198"/>
        <v>41499.546759259261</v>
      </c>
      <c r="L2146" s="15">
        <f t="shared" si="199"/>
        <v>41531.546759259261</v>
      </c>
      <c r="M2146" s="13" t="str">
        <f t="shared" si="200"/>
        <v>Aug</v>
      </c>
      <c r="N2146" s="11">
        <f t="shared" si="201"/>
        <v>2013</v>
      </c>
      <c r="O2146" t="b">
        <v>0</v>
      </c>
      <c r="P2146">
        <v>24</v>
      </c>
      <c r="Q2146" t="b">
        <v>0</v>
      </c>
      <c r="R2146" t="s">
        <v>8282</v>
      </c>
      <c r="S2146" s="7">
        <f>E2146/D2146</f>
        <v>1.7098591549295775E-2</v>
      </c>
      <c r="T2146" s="8">
        <f>E2146/P2146</f>
        <v>25.291666666666668</v>
      </c>
      <c r="U2146" t="str">
        <f t="shared" si="202"/>
        <v>games</v>
      </c>
      <c r="V2146" t="str">
        <f t="shared" si="203"/>
        <v>video games</v>
      </c>
    </row>
    <row r="2147" spans="1:22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5">
        <f t="shared" si="198"/>
        <v>41575.237430555557</v>
      </c>
      <c r="L2147" s="15">
        <f t="shared" si="199"/>
        <v>41605.279097222221</v>
      </c>
      <c r="M2147" s="13" t="str">
        <f t="shared" si="200"/>
        <v>Oct</v>
      </c>
      <c r="N2147" s="11">
        <f t="shared" si="201"/>
        <v>2013</v>
      </c>
      <c r="O2147" t="b">
        <v>0</v>
      </c>
      <c r="P2147">
        <v>89</v>
      </c>
      <c r="Q2147" t="b">
        <v>0</v>
      </c>
      <c r="R2147" t="s">
        <v>8282</v>
      </c>
      <c r="S2147" s="7">
        <f>E2147/D2147</f>
        <v>0.30433333333333334</v>
      </c>
      <c r="T2147" s="8">
        <f>E2147/P2147</f>
        <v>51.292134831460672</v>
      </c>
      <c r="U2147" t="str">
        <f t="shared" si="202"/>
        <v>games</v>
      </c>
      <c r="V2147" t="str">
        <f t="shared" si="203"/>
        <v>video games</v>
      </c>
    </row>
    <row r="2148" spans="1:22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5">
        <f t="shared" si="198"/>
        <v>42397.679513888885</v>
      </c>
      <c r="L2148" s="15">
        <f t="shared" si="199"/>
        <v>42411.679513888885</v>
      </c>
      <c r="M2148" s="13" t="str">
        <f t="shared" si="200"/>
        <v>Jan</v>
      </c>
      <c r="N2148" s="11">
        <f t="shared" si="201"/>
        <v>2016</v>
      </c>
      <c r="O2148" t="b">
        <v>0</v>
      </c>
      <c r="P2148">
        <v>1</v>
      </c>
      <c r="Q2148" t="b">
        <v>0</v>
      </c>
      <c r="R2148" t="s">
        <v>8282</v>
      </c>
      <c r="S2148" s="7">
        <f>E2148/D2148</f>
        <v>2.0000000000000001E-4</v>
      </c>
      <c r="T2148" s="8">
        <f>E2148/P2148</f>
        <v>1</v>
      </c>
      <c r="U2148" t="str">
        <f t="shared" si="202"/>
        <v>games</v>
      </c>
      <c r="V2148" t="str">
        <f t="shared" si="203"/>
        <v>video games</v>
      </c>
    </row>
    <row r="2149" spans="1:2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5">
        <f t="shared" si="198"/>
        <v>41927.295694444445</v>
      </c>
      <c r="L2149" s="15">
        <f t="shared" si="199"/>
        <v>41959.337361111116</v>
      </c>
      <c r="M2149" s="13" t="str">
        <f t="shared" si="200"/>
        <v>Oct</v>
      </c>
      <c r="N2149" s="11">
        <f t="shared" si="201"/>
        <v>2014</v>
      </c>
      <c r="O2149" t="b">
        <v>0</v>
      </c>
      <c r="P2149">
        <v>55</v>
      </c>
      <c r="Q2149" t="b">
        <v>0</v>
      </c>
      <c r="R2149" t="s">
        <v>8282</v>
      </c>
      <c r="S2149" s="7">
        <f>E2149/D2149</f>
        <v>6.9641025641025639E-3</v>
      </c>
      <c r="T2149" s="8">
        <f>E2149/P2149</f>
        <v>49.381818181818183</v>
      </c>
      <c r="U2149" t="str">
        <f t="shared" si="202"/>
        <v>games</v>
      </c>
      <c r="V2149" t="str">
        <f t="shared" si="203"/>
        <v>video games</v>
      </c>
    </row>
    <row r="2150" spans="1:22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5">
        <f t="shared" si="198"/>
        <v>42066.733587962968</v>
      </c>
      <c r="L2150" s="15">
        <f t="shared" si="199"/>
        <v>42096.691921296297</v>
      </c>
      <c r="M2150" s="13" t="str">
        <f t="shared" si="200"/>
        <v>Mar</v>
      </c>
      <c r="N2150" s="11">
        <f t="shared" si="201"/>
        <v>2015</v>
      </c>
      <c r="O2150" t="b">
        <v>0</v>
      </c>
      <c r="P2150">
        <v>2</v>
      </c>
      <c r="Q2150" t="b">
        <v>0</v>
      </c>
      <c r="R2150" t="s">
        <v>8282</v>
      </c>
      <c r="S2150" s="7">
        <f>E2150/D2150</f>
        <v>0.02</v>
      </c>
      <c r="T2150" s="8">
        <f>E2150/P2150</f>
        <v>1</v>
      </c>
      <c r="U2150" t="str">
        <f t="shared" si="202"/>
        <v>games</v>
      </c>
      <c r="V2150" t="str">
        <f t="shared" si="203"/>
        <v>video games</v>
      </c>
    </row>
    <row r="2151" spans="1:22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5">
        <f t="shared" si="198"/>
        <v>40355.024953703702</v>
      </c>
      <c r="L2151" s="15">
        <f t="shared" si="199"/>
        <v>40390</v>
      </c>
      <c r="M2151" s="13" t="str">
        <f t="shared" si="200"/>
        <v>Jun</v>
      </c>
      <c r="N2151" s="11">
        <f t="shared" si="201"/>
        <v>2010</v>
      </c>
      <c r="O2151" t="b">
        <v>0</v>
      </c>
      <c r="P2151">
        <v>0</v>
      </c>
      <c r="Q2151" t="b">
        <v>0</v>
      </c>
      <c r="R2151" t="s">
        <v>8282</v>
      </c>
      <c r="S2151" s="7">
        <f>E2151/D2151</f>
        <v>0</v>
      </c>
      <c r="T2151" s="8" t="e">
        <f>E2151/P2151</f>
        <v>#DIV/0!</v>
      </c>
      <c r="U2151" t="str">
        <f t="shared" si="202"/>
        <v>games</v>
      </c>
      <c r="V2151" t="str">
        <f t="shared" si="203"/>
        <v>video games</v>
      </c>
    </row>
    <row r="2152" spans="1:2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5">
        <f t="shared" si="198"/>
        <v>42534.284710648149</v>
      </c>
      <c r="L2152" s="15">
        <f t="shared" si="199"/>
        <v>42564.284710648149</v>
      </c>
      <c r="M2152" s="13" t="str">
        <f t="shared" si="200"/>
        <v>Jun</v>
      </c>
      <c r="N2152" s="11">
        <f t="shared" si="201"/>
        <v>2016</v>
      </c>
      <c r="O2152" t="b">
        <v>0</v>
      </c>
      <c r="P2152">
        <v>4</v>
      </c>
      <c r="Q2152" t="b">
        <v>0</v>
      </c>
      <c r="R2152" t="s">
        <v>8282</v>
      </c>
      <c r="S2152" s="7">
        <f>E2152/D2152</f>
        <v>8.0999999999999996E-3</v>
      </c>
      <c r="T2152" s="8">
        <f>E2152/P2152</f>
        <v>101.25</v>
      </c>
      <c r="U2152" t="str">
        <f t="shared" si="202"/>
        <v>games</v>
      </c>
      <c r="V2152" t="str">
        <f t="shared" si="203"/>
        <v>video games</v>
      </c>
    </row>
    <row r="2153" spans="1:22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5">
        <f t="shared" si="198"/>
        <v>42520.847384259265</v>
      </c>
      <c r="L2153" s="15">
        <f t="shared" si="199"/>
        <v>42550.847384259265</v>
      </c>
      <c r="M2153" s="13" t="str">
        <f t="shared" si="200"/>
        <v>May</v>
      </c>
      <c r="N2153" s="11">
        <f t="shared" si="201"/>
        <v>2016</v>
      </c>
      <c r="O2153" t="b">
        <v>0</v>
      </c>
      <c r="P2153">
        <v>6</v>
      </c>
      <c r="Q2153" t="b">
        <v>0</v>
      </c>
      <c r="R2153" t="s">
        <v>8282</v>
      </c>
      <c r="S2153" s="7">
        <f>E2153/D2153</f>
        <v>2.6222222222222224E-3</v>
      </c>
      <c r="T2153" s="8">
        <f>E2153/P2153</f>
        <v>19.666666666666668</v>
      </c>
      <c r="U2153" t="str">
        <f t="shared" si="202"/>
        <v>games</v>
      </c>
      <c r="V2153" t="str">
        <f t="shared" si="203"/>
        <v>video games</v>
      </c>
    </row>
    <row r="2154" spans="1:22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5">
        <f t="shared" si="198"/>
        <v>41683.832280092596</v>
      </c>
      <c r="L2154" s="15">
        <f t="shared" si="199"/>
        <v>41713.790613425925</v>
      </c>
      <c r="M2154" s="13" t="str">
        <f t="shared" si="200"/>
        <v>Feb</v>
      </c>
      <c r="N2154" s="11">
        <f t="shared" si="201"/>
        <v>2014</v>
      </c>
      <c r="O2154" t="b">
        <v>0</v>
      </c>
      <c r="P2154">
        <v>4</v>
      </c>
      <c r="Q2154" t="b">
        <v>0</v>
      </c>
      <c r="R2154" t="s">
        <v>8282</v>
      </c>
      <c r="S2154" s="7">
        <f>E2154/D2154</f>
        <v>1.6666666666666668E-3</v>
      </c>
      <c r="T2154" s="8">
        <f>E2154/P2154</f>
        <v>12.5</v>
      </c>
      <c r="U2154" t="str">
        <f t="shared" si="202"/>
        <v>games</v>
      </c>
      <c r="V2154" t="str">
        <f t="shared" si="203"/>
        <v>video games</v>
      </c>
    </row>
    <row r="2155" spans="1:22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5">
        <f t="shared" si="198"/>
        <v>41974.911087962959</v>
      </c>
      <c r="L2155" s="15">
        <f t="shared" si="199"/>
        <v>42014.332638888889</v>
      </c>
      <c r="M2155" s="13" t="str">
        <f t="shared" si="200"/>
        <v>Dec</v>
      </c>
      <c r="N2155" s="11">
        <f t="shared" si="201"/>
        <v>2014</v>
      </c>
      <c r="O2155" t="b">
        <v>0</v>
      </c>
      <c r="P2155">
        <v>4</v>
      </c>
      <c r="Q2155" t="b">
        <v>0</v>
      </c>
      <c r="R2155" t="s">
        <v>8282</v>
      </c>
      <c r="S2155" s="7">
        <f>E2155/D2155</f>
        <v>9.1244548809124457E-5</v>
      </c>
      <c r="T2155" s="8">
        <f>E2155/P2155</f>
        <v>8.5</v>
      </c>
      <c r="U2155" t="str">
        <f t="shared" si="202"/>
        <v>games</v>
      </c>
      <c r="V2155" t="str">
        <f t="shared" si="203"/>
        <v>video games</v>
      </c>
    </row>
    <row r="2156" spans="1:22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5">
        <f t="shared" si="198"/>
        <v>41647.632256944446</v>
      </c>
      <c r="L2156" s="15">
        <f t="shared" si="199"/>
        <v>41667.632256944446</v>
      </c>
      <c r="M2156" s="13" t="str">
        <f t="shared" si="200"/>
        <v>Jan</v>
      </c>
      <c r="N2156" s="11">
        <f t="shared" si="201"/>
        <v>2014</v>
      </c>
      <c r="O2156" t="b">
        <v>0</v>
      </c>
      <c r="P2156">
        <v>2</v>
      </c>
      <c r="Q2156" t="b">
        <v>0</v>
      </c>
      <c r="R2156" t="s">
        <v>8282</v>
      </c>
      <c r="S2156" s="7">
        <f>E2156/D2156</f>
        <v>8.0000000000000002E-3</v>
      </c>
      <c r="T2156" s="8">
        <f>E2156/P2156</f>
        <v>1</v>
      </c>
      <c r="U2156" t="str">
        <f t="shared" si="202"/>
        <v>games</v>
      </c>
      <c r="V2156" t="str">
        <f t="shared" si="203"/>
        <v>video games</v>
      </c>
    </row>
    <row r="2157" spans="1:22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5">
        <f t="shared" si="198"/>
        <v>42430.747511574074</v>
      </c>
      <c r="L2157" s="15">
        <f t="shared" si="199"/>
        <v>42460.70584490741</v>
      </c>
      <c r="M2157" s="13" t="str">
        <f t="shared" si="200"/>
        <v>Mar</v>
      </c>
      <c r="N2157" s="11">
        <f t="shared" si="201"/>
        <v>2016</v>
      </c>
      <c r="O2157" t="b">
        <v>0</v>
      </c>
      <c r="P2157">
        <v>5</v>
      </c>
      <c r="Q2157" t="b">
        <v>0</v>
      </c>
      <c r="R2157" t="s">
        <v>8282</v>
      </c>
      <c r="S2157" s="7">
        <f>E2157/D2157</f>
        <v>2.3E-2</v>
      </c>
      <c r="T2157" s="8">
        <f>E2157/P2157</f>
        <v>23</v>
      </c>
      <c r="U2157" t="str">
        <f t="shared" si="202"/>
        <v>games</v>
      </c>
      <c r="V2157" t="str">
        <f t="shared" si="203"/>
        <v>video games</v>
      </c>
    </row>
    <row r="2158" spans="1:22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5">
        <f t="shared" si="198"/>
        <v>41488.85423611111</v>
      </c>
      <c r="L2158" s="15">
        <f t="shared" si="199"/>
        <v>41533.85423611111</v>
      </c>
      <c r="M2158" s="13" t="str">
        <f t="shared" si="200"/>
        <v>Aug</v>
      </c>
      <c r="N2158" s="11">
        <f t="shared" si="201"/>
        <v>2013</v>
      </c>
      <c r="O2158" t="b">
        <v>0</v>
      </c>
      <c r="P2158">
        <v>83</v>
      </c>
      <c r="Q2158" t="b">
        <v>0</v>
      </c>
      <c r="R2158" t="s">
        <v>8282</v>
      </c>
      <c r="S2158" s="7">
        <f>E2158/D2158</f>
        <v>2.6660714285714284E-2</v>
      </c>
      <c r="T2158" s="8">
        <f>E2158/P2158</f>
        <v>17.987951807228917</v>
      </c>
      <c r="U2158" t="str">
        <f t="shared" si="202"/>
        <v>games</v>
      </c>
      <c r="V2158" t="str">
        <f t="shared" si="203"/>
        <v>video games</v>
      </c>
    </row>
    <row r="2159" spans="1:22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5">
        <f t="shared" si="198"/>
        <v>42694.98128472222</v>
      </c>
      <c r="L2159" s="15">
        <f t="shared" si="199"/>
        <v>42727.332638888889</v>
      </c>
      <c r="M2159" s="13" t="str">
        <f t="shared" si="200"/>
        <v>Nov</v>
      </c>
      <c r="N2159" s="11">
        <f t="shared" si="201"/>
        <v>2016</v>
      </c>
      <c r="O2159" t="b">
        <v>0</v>
      </c>
      <c r="P2159">
        <v>57</v>
      </c>
      <c r="Q2159" t="b">
        <v>0</v>
      </c>
      <c r="R2159" t="s">
        <v>8282</v>
      </c>
      <c r="S2159" s="7">
        <f>E2159/D2159</f>
        <v>0.28192</v>
      </c>
      <c r="T2159" s="8">
        <f>E2159/P2159</f>
        <v>370.94736842105266</v>
      </c>
      <c r="U2159" t="str">
        <f t="shared" si="202"/>
        <v>games</v>
      </c>
      <c r="V2159" t="str">
        <f t="shared" si="203"/>
        <v>video games</v>
      </c>
    </row>
    <row r="2160" spans="1:22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5">
        <f t="shared" si="198"/>
        <v>41264.853865740741</v>
      </c>
      <c r="L2160" s="15">
        <f t="shared" si="199"/>
        <v>41309.853865740741</v>
      </c>
      <c r="M2160" s="13" t="str">
        <f t="shared" si="200"/>
        <v>Dec</v>
      </c>
      <c r="N2160" s="11">
        <f t="shared" si="201"/>
        <v>2012</v>
      </c>
      <c r="O2160" t="b">
        <v>0</v>
      </c>
      <c r="P2160">
        <v>311</v>
      </c>
      <c r="Q2160" t="b">
        <v>0</v>
      </c>
      <c r="R2160" t="s">
        <v>8282</v>
      </c>
      <c r="S2160" s="7">
        <f>E2160/D2160</f>
        <v>6.5900366666666668E-2</v>
      </c>
      <c r="T2160" s="8">
        <f>E2160/P2160</f>
        <v>63.569485530546629</v>
      </c>
      <c r="U2160" t="str">
        <f t="shared" si="202"/>
        <v>games</v>
      </c>
      <c r="V2160" t="str">
        <f t="shared" si="203"/>
        <v>video games</v>
      </c>
    </row>
    <row r="2161" spans="1:22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5">
        <f t="shared" si="198"/>
        <v>40710.731180555551</v>
      </c>
      <c r="L2161" s="15">
        <f t="shared" si="199"/>
        <v>40740.731180555551</v>
      </c>
      <c r="M2161" s="13" t="str">
        <f t="shared" si="200"/>
        <v>Jun</v>
      </c>
      <c r="N2161" s="11">
        <f t="shared" si="201"/>
        <v>2011</v>
      </c>
      <c r="O2161" t="b">
        <v>0</v>
      </c>
      <c r="P2161">
        <v>2</v>
      </c>
      <c r="Q2161" t="b">
        <v>0</v>
      </c>
      <c r="R2161" t="s">
        <v>8282</v>
      </c>
      <c r="S2161" s="7">
        <f>E2161/D2161</f>
        <v>7.2222222222222219E-3</v>
      </c>
      <c r="T2161" s="8">
        <f>E2161/P2161</f>
        <v>13</v>
      </c>
      <c r="U2161" t="str">
        <f t="shared" si="202"/>
        <v>games</v>
      </c>
      <c r="V2161" t="str">
        <f t="shared" si="203"/>
        <v>video games</v>
      </c>
    </row>
    <row r="2162" spans="1:22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5">
        <f t="shared" si="198"/>
        <v>41018.711863425924</v>
      </c>
      <c r="L2162" s="15">
        <f t="shared" si="199"/>
        <v>41048.711863425924</v>
      </c>
      <c r="M2162" s="13" t="str">
        <f t="shared" si="200"/>
        <v>Apr</v>
      </c>
      <c r="N2162" s="11">
        <f t="shared" si="201"/>
        <v>2012</v>
      </c>
      <c r="O2162" t="b">
        <v>0</v>
      </c>
      <c r="P2162">
        <v>16</v>
      </c>
      <c r="Q2162" t="b">
        <v>0</v>
      </c>
      <c r="R2162" t="s">
        <v>8282</v>
      </c>
      <c r="S2162" s="7">
        <f>E2162/D2162</f>
        <v>8.5000000000000006E-3</v>
      </c>
      <c r="T2162" s="8">
        <f>E2162/P2162</f>
        <v>5.3125</v>
      </c>
      <c r="U2162" t="str">
        <f t="shared" si="202"/>
        <v>games</v>
      </c>
      <c r="V2162" t="str">
        <f t="shared" si="203"/>
        <v>video games</v>
      </c>
    </row>
    <row r="2163" spans="1:22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5">
        <f t="shared" si="198"/>
        <v>42240.852534722217</v>
      </c>
      <c r="L2163" s="15">
        <f t="shared" si="199"/>
        <v>42270.852534722217</v>
      </c>
      <c r="M2163" s="13" t="str">
        <f t="shared" si="200"/>
        <v>Aug</v>
      </c>
      <c r="N2163" s="11">
        <f t="shared" si="201"/>
        <v>2015</v>
      </c>
      <c r="O2163" t="b">
        <v>0</v>
      </c>
      <c r="P2163">
        <v>13</v>
      </c>
      <c r="Q2163" t="b">
        <v>1</v>
      </c>
      <c r="R2163" t="s">
        <v>8276</v>
      </c>
      <c r="S2163" s="7">
        <f>E2163/D2163</f>
        <v>1.1575</v>
      </c>
      <c r="T2163" s="8">
        <f>E2163/P2163</f>
        <v>35.615384615384613</v>
      </c>
      <c r="U2163" t="str">
        <f t="shared" si="202"/>
        <v>music</v>
      </c>
      <c r="V2163" t="str">
        <f t="shared" si="203"/>
        <v>rock</v>
      </c>
    </row>
    <row r="2164" spans="1:22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5">
        <f t="shared" si="198"/>
        <v>41813.766099537039</v>
      </c>
      <c r="L2164" s="15">
        <f t="shared" si="199"/>
        <v>41844.766099537039</v>
      </c>
      <c r="M2164" s="13" t="str">
        <f t="shared" si="200"/>
        <v>Jun</v>
      </c>
      <c r="N2164" s="11">
        <f t="shared" si="201"/>
        <v>2014</v>
      </c>
      <c r="O2164" t="b">
        <v>0</v>
      </c>
      <c r="P2164">
        <v>58</v>
      </c>
      <c r="Q2164" t="b">
        <v>1</v>
      </c>
      <c r="R2164" t="s">
        <v>8276</v>
      </c>
      <c r="S2164" s="7">
        <f>E2164/D2164</f>
        <v>1.1226666666666667</v>
      </c>
      <c r="T2164" s="8">
        <f>E2164/P2164</f>
        <v>87.103448275862064</v>
      </c>
      <c r="U2164" t="str">
        <f t="shared" si="202"/>
        <v>music</v>
      </c>
      <c r="V2164" t="str">
        <f t="shared" si="203"/>
        <v>rock</v>
      </c>
    </row>
    <row r="2165" spans="1:22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5">
        <f t="shared" si="198"/>
        <v>42111.899537037039</v>
      </c>
      <c r="L2165" s="15">
        <f t="shared" si="199"/>
        <v>42163.159722222219</v>
      </c>
      <c r="M2165" s="13" t="str">
        <f t="shared" si="200"/>
        <v>Apr</v>
      </c>
      <c r="N2165" s="11">
        <f t="shared" si="201"/>
        <v>2015</v>
      </c>
      <c r="O2165" t="b">
        <v>0</v>
      </c>
      <c r="P2165">
        <v>44</v>
      </c>
      <c r="Q2165" t="b">
        <v>1</v>
      </c>
      <c r="R2165" t="s">
        <v>8276</v>
      </c>
      <c r="S2165" s="7">
        <f>E2165/D2165</f>
        <v>1.3220000000000001</v>
      </c>
      <c r="T2165" s="8">
        <f>E2165/P2165</f>
        <v>75.11363636363636</v>
      </c>
      <c r="U2165" t="str">
        <f t="shared" si="202"/>
        <v>music</v>
      </c>
      <c r="V2165" t="str">
        <f t="shared" si="203"/>
        <v>rock</v>
      </c>
    </row>
    <row r="2166" spans="1:22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5">
        <f t="shared" si="198"/>
        <v>42515.71775462963</v>
      </c>
      <c r="L2166" s="15">
        <f t="shared" si="199"/>
        <v>42546.165972222225</v>
      </c>
      <c r="M2166" s="13" t="str">
        <f t="shared" si="200"/>
        <v>May</v>
      </c>
      <c r="N2166" s="11">
        <f t="shared" si="201"/>
        <v>2016</v>
      </c>
      <c r="O2166" t="b">
        <v>0</v>
      </c>
      <c r="P2166">
        <v>83</v>
      </c>
      <c r="Q2166" t="b">
        <v>1</v>
      </c>
      <c r="R2166" t="s">
        <v>8276</v>
      </c>
      <c r="S2166" s="7">
        <f>E2166/D2166</f>
        <v>1.0263636363636364</v>
      </c>
      <c r="T2166" s="8">
        <f>E2166/P2166</f>
        <v>68.01204819277109</v>
      </c>
      <c r="U2166" t="str">
        <f t="shared" si="202"/>
        <v>music</v>
      </c>
      <c r="V2166" t="str">
        <f t="shared" si="203"/>
        <v>rock</v>
      </c>
    </row>
    <row r="2167" spans="1:22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5">
        <f t="shared" si="198"/>
        <v>42438.667071759264</v>
      </c>
      <c r="L2167" s="15">
        <f t="shared" si="199"/>
        <v>42468.625405092593</v>
      </c>
      <c r="M2167" s="13" t="str">
        <f t="shared" si="200"/>
        <v>Mar</v>
      </c>
      <c r="N2167" s="11">
        <f t="shared" si="201"/>
        <v>2016</v>
      </c>
      <c r="O2167" t="b">
        <v>0</v>
      </c>
      <c r="P2167">
        <v>117</v>
      </c>
      <c r="Q2167" t="b">
        <v>1</v>
      </c>
      <c r="R2167" t="s">
        <v>8276</v>
      </c>
      <c r="S2167" s="7">
        <f>E2167/D2167</f>
        <v>1.3864000000000001</v>
      </c>
      <c r="T2167" s="8">
        <f>E2167/P2167</f>
        <v>29.623931623931625</v>
      </c>
      <c r="U2167" t="str">
        <f t="shared" si="202"/>
        <v>music</v>
      </c>
      <c r="V2167" t="str">
        <f t="shared" si="203"/>
        <v>rock</v>
      </c>
    </row>
    <row r="2168" spans="1:22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5">
        <f t="shared" si="198"/>
        <v>41933.838171296295</v>
      </c>
      <c r="L2168" s="15">
        <f t="shared" si="199"/>
        <v>41978.879837962959</v>
      </c>
      <c r="M2168" s="13" t="str">
        <f t="shared" si="200"/>
        <v>Oct</v>
      </c>
      <c r="N2168" s="11">
        <f t="shared" si="201"/>
        <v>2014</v>
      </c>
      <c r="O2168" t="b">
        <v>0</v>
      </c>
      <c r="P2168">
        <v>32</v>
      </c>
      <c r="Q2168" t="b">
        <v>1</v>
      </c>
      <c r="R2168" t="s">
        <v>8276</v>
      </c>
      <c r="S2168" s="7">
        <f>E2168/D2168</f>
        <v>1.466</v>
      </c>
      <c r="T2168" s="8">
        <f>E2168/P2168</f>
        <v>91.625</v>
      </c>
      <c r="U2168" t="str">
        <f t="shared" si="202"/>
        <v>music</v>
      </c>
      <c r="V2168" t="str">
        <f t="shared" si="203"/>
        <v>rock</v>
      </c>
    </row>
    <row r="2169" spans="1:22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5">
        <f t="shared" si="198"/>
        <v>41153.066400462965</v>
      </c>
      <c r="L2169" s="15">
        <f t="shared" si="199"/>
        <v>41167.066400462965</v>
      </c>
      <c r="M2169" s="13" t="str">
        <f t="shared" si="200"/>
        <v>Sep</v>
      </c>
      <c r="N2169" s="11">
        <f t="shared" si="201"/>
        <v>2012</v>
      </c>
      <c r="O2169" t="b">
        <v>0</v>
      </c>
      <c r="P2169">
        <v>8</v>
      </c>
      <c r="Q2169" t="b">
        <v>1</v>
      </c>
      <c r="R2169" t="s">
        <v>8276</v>
      </c>
      <c r="S2169" s="7">
        <f>E2169/D2169</f>
        <v>1.2</v>
      </c>
      <c r="T2169" s="8">
        <f>E2169/P2169</f>
        <v>22.5</v>
      </c>
      <c r="U2169" t="str">
        <f t="shared" si="202"/>
        <v>music</v>
      </c>
      <c r="V2169" t="str">
        <f t="shared" si="203"/>
        <v>rock</v>
      </c>
    </row>
    <row r="2170" spans="1:22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5">
        <f t="shared" si="198"/>
        <v>42745.600243055553</v>
      </c>
      <c r="L2170" s="15">
        <f t="shared" si="199"/>
        <v>42776.208333333328</v>
      </c>
      <c r="M2170" s="13" t="str">
        <f t="shared" si="200"/>
        <v>Jan</v>
      </c>
      <c r="N2170" s="11">
        <f t="shared" si="201"/>
        <v>2017</v>
      </c>
      <c r="O2170" t="b">
        <v>0</v>
      </c>
      <c r="P2170">
        <v>340</v>
      </c>
      <c r="Q2170" t="b">
        <v>1</v>
      </c>
      <c r="R2170" t="s">
        <v>8276</v>
      </c>
      <c r="S2170" s="7">
        <f>E2170/D2170</f>
        <v>1.215816111111111</v>
      </c>
      <c r="T2170" s="8">
        <f>E2170/P2170</f>
        <v>64.366735294117646</v>
      </c>
      <c r="U2170" t="str">
        <f t="shared" si="202"/>
        <v>music</v>
      </c>
      <c r="V2170" t="str">
        <f t="shared" si="203"/>
        <v>rock</v>
      </c>
    </row>
    <row r="2171" spans="1:22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5">
        <f t="shared" si="198"/>
        <v>42793.700821759259</v>
      </c>
      <c r="L2171" s="15">
        <f t="shared" si="199"/>
        <v>42796.700821759259</v>
      </c>
      <c r="M2171" s="13" t="str">
        <f t="shared" si="200"/>
        <v>Feb</v>
      </c>
      <c r="N2171" s="11">
        <f t="shared" si="201"/>
        <v>2017</v>
      </c>
      <c r="O2171" t="b">
        <v>0</v>
      </c>
      <c r="P2171">
        <v>7</v>
      </c>
      <c r="Q2171" t="b">
        <v>1</v>
      </c>
      <c r="R2171" t="s">
        <v>8276</v>
      </c>
      <c r="S2171" s="7">
        <f>E2171/D2171</f>
        <v>1</v>
      </c>
      <c r="T2171" s="8">
        <f>E2171/P2171</f>
        <v>21.857142857142858</v>
      </c>
      <c r="U2171" t="str">
        <f t="shared" si="202"/>
        <v>music</v>
      </c>
      <c r="V2171" t="str">
        <f t="shared" si="203"/>
        <v>rock</v>
      </c>
    </row>
    <row r="2172" spans="1:22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5">
        <f t="shared" si="198"/>
        <v>42198.750254629631</v>
      </c>
      <c r="L2172" s="15">
        <f t="shared" si="199"/>
        <v>42238.750254629631</v>
      </c>
      <c r="M2172" s="13" t="str">
        <f t="shared" si="200"/>
        <v>Jul</v>
      </c>
      <c r="N2172" s="11">
        <f t="shared" si="201"/>
        <v>2015</v>
      </c>
      <c r="O2172" t="b">
        <v>0</v>
      </c>
      <c r="P2172">
        <v>19</v>
      </c>
      <c r="Q2172" t="b">
        <v>1</v>
      </c>
      <c r="R2172" t="s">
        <v>8276</v>
      </c>
      <c r="S2172" s="7">
        <f>E2172/D2172</f>
        <v>1.8085714285714285</v>
      </c>
      <c r="T2172" s="8">
        <f>E2172/P2172</f>
        <v>33.315789473684212</v>
      </c>
      <c r="U2172" t="str">
        <f t="shared" si="202"/>
        <v>music</v>
      </c>
      <c r="V2172" t="str">
        <f t="shared" si="203"/>
        <v>rock</v>
      </c>
    </row>
    <row r="2173" spans="1:22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5">
        <f t="shared" si="198"/>
        <v>42141.95711805555</v>
      </c>
      <c r="L2173" s="15">
        <f t="shared" si="199"/>
        <v>42177.208333333328</v>
      </c>
      <c r="M2173" s="13" t="str">
        <f t="shared" si="200"/>
        <v>May</v>
      </c>
      <c r="N2173" s="11">
        <f t="shared" si="201"/>
        <v>2015</v>
      </c>
      <c r="O2173" t="b">
        <v>0</v>
      </c>
      <c r="P2173">
        <v>47</v>
      </c>
      <c r="Q2173" t="b">
        <v>1</v>
      </c>
      <c r="R2173" t="s">
        <v>8276</v>
      </c>
      <c r="S2173" s="7">
        <f>E2173/D2173</f>
        <v>1.0607500000000001</v>
      </c>
      <c r="T2173" s="8">
        <f>E2173/P2173</f>
        <v>90.276595744680847</v>
      </c>
      <c r="U2173" t="str">
        <f t="shared" si="202"/>
        <v>music</v>
      </c>
      <c r="V2173" t="str">
        <f t="shared" si="203"/>
        <v>rock</v>
      </c>
    </row>
    <row r="2174" spans="1:22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5">
        <f t="shared" si="198"/>
        <v>42082.580092592587</v>
      </c>
      <c r="L2174" s="15">
        <f t="shared" si="199"/>
        <v>42112.580092592587</v>
      </c>
      <c r="M2174" s="13" t="str">
        <f t="shared" si="200"/>
        <v>Mar</v>
      </c>
      <c r="N2174" s="11">
        <f t="shared" si="201"/>
        <v>2015</v>
      </c>
      <c r="O2174" t="b">
        <v>0</v>
      </c>
      <c r="P2174">
        <v>13</v>
      </c>
      <c r="Q2174" t="b">
        <v>1</v>
      </c>
      <c r="R2174" t="s">
        <v>8276</v>
      </c>
      <c r="S2174" s="7">
        <f>E2174/D2174</f>
        <v>1</v>
      </c>
      <c r="T2174" s="8">
        <f>E2174/P2174</f>
        <v>76.92307692307692</v>
      </c>
      <c r="U2174" t="str">
        <f t="shared" si="202"/>
        <v>music</v>
      </c>
      <c r="V2174" t="str">
        <f t="shared" si="203"/>
        <v>rock</v>
      </c>
    </row>
    <row r="2175" spans="1:22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5">
        <f t="shared" si="198"/>
        <v>41495.692627314813</v>
      </c>
      <c r="L2175" s="15">
        <f t="shared" si="199"/>
        <v>41527.165972222225</v>
      </c>
      <c r="M2175" s="13" t="str">
        <f t="shared" si="200"/>
        <v>Aug</v>
      </c>
      <c r="N2175" s="11">
        <f t="shared" si="201"/>
        <v>2013</v>
      </c>
      <c r="O2175" t="b">
        <v>0</v>
      </c>
      <c r="P2175">
        <v>90</v>
      </c>
      <c r="Q2175" t="b">
        <v>1</v>
      </c>
      <c r="R2175" t="s">
        <v>8276</v>
      </c>
      <c r="S2175" s="7">
        <f>E2175/D2175</f>
        <v>1.2692857142857144</v>
      </c>
      <c r="T2175" s="8">
        <f>E2175/P2175</f>
        <v>59.233333333333334</v>
      </c>
      <c r="U2175" t="str">
        <f t="shared" si="202"/>
        <v>music</v>
      </c>
      <c r="V2175" t="str">
        <f t="shared" si="203"/>
        <v>rock</v>
      </c>
    </row>
    <row r="2176" spans="1:22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5">
        <f t="shared" si="198"/>
        <v>42465.542905092589</v>
      </c>
      <c r="L2176" s="15">
        <f t="shared" si="199"/>
        <v>42495.542905092589</v>
      </c>
      <c r="M2176" s="13" t="str">
        <f t="shared" si="200"/>
        <v>Apr</v>
      </c>
      <c r="N2176" s="11">
        <f t="shared" si="201"/>
        <v>2016</v>
      </c>
      <c r="O2176" t="b">
        <v>0</v>
      </c>
      <c r="P2176">
        <v>63</v>
      </c>
      <c r="Q2176" t="b">
        <v>1</v>
      </c>
      <c r="R2176" t="s">
        <v>8276</v>
      </c>
      <c r="S2176" s="7">
        <f>E2176/D2176</f>
        <v>1.0297499999999999</v>
      </c>
      <c r="T2176" s="8">
        <f>E2176/P2176</f>
        <v>65.38095238095238</v>
      </c>
      <c r="U2176" t="str">
        <f t="shared" si="202"/>
        <v>music</v>
      </c>
      <c r="V2176" t="str">
        <f t="shared" si="203"/>
        <v>rock</v>
      </c>
    </row>
    <row r="2177" spans="1:22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5">
        <f t="shared" si="198"/>
        <v>42565.009097222224</v>
      </c>
      <c r="L2177" s="15">
        <f t="shared" si="199"/>
        <v>42572.009097222224</v>
      </c>
      <c r="M2177" s="13" t="str">
        <f t="shared" si="200"/>
        <v>Jul</v>
      </c>
      <c r="N2177" s="11">
        <f t="shared" si="201"/>
        <v>2016</v>
      </c>
      <c r="O2177" t="b">
        <v>0</v>
      </c>
      <c r="P2177">
        <v>26</v>
      </c>
      <c r="Q2177" t="b">
        <v>1</v>
      </c>
      <c r="R2177" t="s">
        <v>8276</v>
      </c>
      <c r="S2177" s="7">
        <f>E2177/D2177</f>
        <v>2.5</v>
      </c>
      <c r="T2177" s="8">
        <f>E2177/P2177</f>
        <v>67.307692307692307</v>
      </c>
      <c r="U2177" t="str">
        <f t="shared" si="202"/>
        <v>music</v>
      </c>
      <c r="V2177" t="str">
        <f t="shared" si="203"/>
        <v>rock</v>
      </c>
    </row>
    <row r="2178" spans="1:22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5">
        <f t="shared" si="198"/>
        <v>42096.633206018523</v>
      </c>
      <c r="L2178" s="15">
        <f t="shared" si="199"/>
        <v>42126.633206018523</v>
      </c>
      <c r="M2178" s="13" t="str">
        <f t="shared" si="200"/>
        <v>Apr</v>
      </c>
      <c r="N2178" s="11">
        <f t="shared" si="201"/>
        <v>2015</v>
      </c>
      <c r="O2178" t="b">
        <v>0</v>
      </c>
      <c r="P2178">
        <v>71</v>
      </c>
      <c r="Q2178" t="b">
        <v>1</v>
      </c>
      <c r="R2178" t="s">
        <v>8276</v>
      </c>
      <c r="S2178" s="7">
        <f>E2178/D2178</f>
        <v>1.2602</v>
      </c>
      <c r="T2178" s="8">
        <f>E2178/P2178</f>
        <v>88.74647887323944</v>
      </c>
      <c r="U2178" t="str">
        <f t="shared" si="202"/>
        <v>music</v>
      </c>
      <c r="V2178" t="str">
        <f t="shared" si="203"/>
        <v>rock</v>
      </c>
    </row>
    <row r="2179" spans="1:22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5">
        <f t="shared" ref="K2179:K2242" si="204">(((J2179/60)/60)/24+DATE(1970,1,1))</f>
        <v>42502.250775462962</v>
      </c>
      <c r="L2179" s="15">
        <f t="shared" ref="L2179:L2242" si="205">(((I2179/60)/60)/24+DATE(1970,1,1))</f>
        <v>42527.250775462962</v>
      </c>
      <c r="M2179" s="13" t="str">
        <f t="shared" ref="M2179:M2242" si="206">TEXT(K2179,"mmm")</f>
        <v>May</v>
      </c>
      <c r="N2179" s="11">
        <f t="shared" ref="N2179:N2242" si="207">YEAR(K2179)</f>
        <v>2016</v>
      </c>
      <c r="O2179" t="b">
        <v>0</v>
      </c>
      <c r="P2179">
        <v>38</v>
      </c>
      <c r="Q2179" t="b">
        <v>1</v>
      </c>
      <c r="R2179" t="s">
        <v>8276</v>
      </c>
      <c r="S2179" s="7">
        <f>E2179/D2179</f>
        <v>1.0012000000000001</v>
      </c>
      <c r="T2179" s="8">
        <f>E2179/P2179</f>
        <v>65.868421052631575</v>
      </c>
      <c r="U2179" t="str">
        <f t="shared" ref="U2179:U2242" si="208">LEFT(R2179,(FIND("/",R2179,1)-1))</f>
        <v>music</v>
      </c>
      <c r="V2179" t="str">
        <f t="shared" ref="V2179:V2242" si="209">MID(R2179,FIND("/",R2179)+1,256)</f>
        <v>rock</v>
      </c>
    </row>
    <row r="2180" spans="1:22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5">
        <f t="shared" si="204"/>
        <v>42723.63653935185</v>
      </c>
      <c r="L2180" s="15">
        <f t="shared" si="205"/>
        <v>42753.63653935185</v>
      </c>
      <c r="M2180" s="13" t="str">
        <f t="shared" si="206"/>
        <v>Dec</v>
      </c>
      <c r="N2180" s="11">
        <f t="shared" si="207"/>
        <v>2016</v>
      </c>
      <c r="O2180" t="b">
        <v>0</v>
      </c>
      <c r="P2180">
        <v>859</v>
      </c>
      <c r="Q2180" t="b">
        <v>1</v>
      </c>
      <c r="R2180" t="s">
        <v>8276</v>
      </c>
      <c r="S2180" s="7">
        <f>E2180/D2180</f>
        <v>1.3864000000000001</v>
      </c>
      <c r="T2180" s="8">
        <f>E2180/P2180</f>
        <v>40.349243306169967</v>
      </c>
      <c r="U2180" t="str">
        <f t="shared" si="208"/>
        <v>music</v>
      </c>
      <c r="V2180" t="str">
        <f t="shared" si="209"/>
        <v>rock</v>
      </c>
    </row>
    <row r="2181" spans="1:22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5">
        <f t="shared" si="204"/>
        <v>42075.171203703707</v>
      </c>
      <c r="L2181" s="15">
        <f t="shared" si="205"/>
        <v>42105.171203703707</v>
      </c>
      <c r="M2181" s="13" t="str">
        <f t="shared" si="206"/>
        <v>Mar</v>
      </c>
      <c r="N2181" s="11">
        <f t="shared" si="207"/>
        <v>2015</v>
      </c>
      <c r="O2181" t="b">
        <v>0</v>
      </c>
      <c r="P2181">
        <v>21</v>
      </c>
      <c r="Q2181" t="b">
        <v>1</v>
      </c>
      <c r="R2181" t="s">
        <v>8276</v>
      </c>
      <c r="S2181" s="7">
        <f>E2181/D2181</f>
        <v>1.6140000000000001</v>
      </c>
      <c r="T2181" s="8">
        <f>E2181/P2181</f>
        <v>76.857142857142861</v>
      </c>
      <c r="U2181" t="str">
        <f t="shared" si="208"/>
        <v>music</v>
      </c>
      <c r="V2181" t="str">
        <f t="shared" si="209"/>
        <v>rock</v>
      </c>
    </row>
    <row r="2182" spans="1:22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5">
        <f t="shared" si="204"/>
        <v>42279.669768518521</v>
      </c>
      <c r="L2182" s="15">
        <f t="shared" si="205"/>
        <v>42321.711435185185</v>
      </c>
      <c r="M2182" s="13" t="str">
        <f t="shared" si="206"/>
        <v>Oct</v>
      </c>
      <c r="N2182" s="11">
        <f t="shared" si="207"/>
        <v>2015</v>
      </c>
      <c r="O2182" t="b">
        <v>0</v>
      </c>
      <c r="P2182">
        <v>78</v>
      </c>
      <c r="Q2182" t="b">
        <v>1</v>
      </c>
      <c r="R2182" t="s">
        <v>8276</v>
      </c>
      <c r="S2182" s="7">
        <f>E2182/D2182</f>
        <v>1.071842</v>
      </c>
      <c r="T2182" s="8">
        <f>E2182/P2182</f>
        <v>68.707820512820518</v>
      </c>
      <c r="U2182" t="str">
        <f t="shared" si="208"/>
        <v>music</v>
      </c>
      <c r="V2182" t="str">
        <f t="shared" si="209"/>
        <v>rock</v>
      </c>
    </row>
    <row r="2183" spans="1:22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5">
        <f t="shared" si="204"/>
        <v>42773.005243055552</v>
      </c>
      <c r="L2183" s="15">
        <f t="shared" si="205"/>
        <v>42787.005243055552</v>
      </c>
      <c r="M2183" s="13" t="str">
        <f t="shared" si="206"/>
        <v>Feb</v>
      </c>
      <c r="N2183" s="11">
        <f t="shared" si="207"/>
        <v>2017</v>
      </c>
      <c r="O2183" t="b">
        <v>0</v>
      </c>
      <c r="P2183">
        <v>53</v>
      </c>
      <c r="Q2183" t="b">
        <v>1</v>
      </c>
      <c r="R2183" t="s">
        <v>8297</v>
      </c>
      <c r="S2183" s="7">
        <f>E2183/D2183</f>
        <v>1.5309999999999999</v>
      </c>
      <c r="T2183" s="8">
        <f>E2183/P2183</f>
        <v>57.773584905660378</v>
      </c>
      <c r="U2183" t="str">
        <f t="shared" si="208"/>
        <v>games</v>
      </c>
      <c r="V2183" t="str">
        <f t="shared" si="209"/>
        <v>tabletop games</v>
      </c>
    </row>
    <row r="2184" spans="1:22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5">
        <f t="shared" si="204"/>
        <v>41879.900752314818</v>
      </c>
      <c r="L2184" s="15">
        <f t="shared" si="205"/>
        <v>41914.900752314818</v>
      </c>
      <c r="M2184" s="13" t="str">
        <f t="shared" si="206"/>
        <v>Aug</v>
      </c>
      <c r="N2184" s="11">
        <f t="shared" si="207"/>
        <v>2014</v>
      </c>
      <c r="O2184" t="b">
        <v>0</v>
      </c>
      <c r="P2184">
        <v>356</v>
      </c>
      <c r="Q2184" t="b">
        <v>1</v>
      </c>
      <c r="R2184" t="s">
        <v>8297</v>
      </c>
      <c r="S2184" s="7">
        <f>E2184/D2184</f>
        <v>5.2416666666666663</v>
      </c>
      <c r="T2184" s="8">
        <f>E2184/P2184</f>
        <v>44.171348314606739</v>
      </c>
      <c r="U2184" t="str">
        <f t="shared" si="208"/>
        <v>games</v>
      </c>
      <c r="V2184" t="str">
        <f t="shared" si="209"/>
        <v>tabletop games</v>
      </c>
    </row>
    <row r="2185" spans="1:22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5">
        <f t="shared" si="204"/>
        <v>42745.365474537044</v>
      </c>
      <c r="L2185" s="15">
        <f t="shared" si="205"/>
        <v>42775.208333333328</v>
      </c>
      <c r="M2185" s="13" t="str">
        <f t="shared" si="206"/>
        <v>Jan</v>
      </c>
      <c r="N2185" s="11">
        <f t="shared" si="207"/>
        <v>2017</v>
      </c>
      <c r="O2185" t="b">
        <v>0</v>
      </c>
      <c r="P2185">
        <v>279</v>
      </c>
      <c r="Q2185" t="b">
        <v>1</v>
      </c>
      <c r="R2185" t="s">
        <v>8297</v>
      </c>
      <c r="S2185" s="7">
        <f>E2185/D2185</f>
        <v>4.8927777777777779</v>
      </c>
      <c r="T2185" s="8">
        <f>E2185/P2185</f>
        <v>31.566308243727597</v>
      </c>
      <c r="U2185" t="str">
        <f t="shared" si="208"/>
        <v>games</v>
      </c>
      <c r="V2185" t="str">
        <f t="shared" si="209"/>
        <v>tabletop games</v>
      </c>
    </row>
    <row r="2186" spans="1:22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5">
        <f t="shared" si="204"/>
        <v>42380.690289351856</v>
      </c>
      <c r="L2186" s="15">
        <f t="shared" si="205"/>
        <v>42394.666666666672</v>
      </c>
      <c r="M2186" s="13" t="str">
        <f t="shared" si="206"/>
        <v>Jan</v>
      </c>
      <c r="N2186" s="11">
        <f t="shared" si="207"/>
        <v>2016</v>
      </c>
      <c r="O2186" t="b">
        <v>1</v>
      </c>
      <c r="P2186">
        <v>266</v>
      </c>
      <c r="Q2186" t="b">
        <v>1</v>
      </c>
      <c r="R2186" t="s">
        <v>8297</v>
      </c>
      <c r="S2186" s="7">
        <f>E2186/D2186</f>
        <v>2.8473999999999999</v>
      </c>
      <c r="T2186" s="8">
        <f>E2186/P2186</f>
        <v>107.04511278195488</v>
      </c>
      <c r="U2186" t="str">
        <f t="shared" si="208"/>
        <v>games</v>
      </c>
      <c r="V2186" t="str">
        <f t="shared" si="209"/>
        <v>tabletop games</v>
      </c>
    </row>
    <row r="2187" spans="1:22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5">
        <f t="shared" si="204"/>
        <v>41319.349988425929</v>
      </c>
      <c r="L2187" s="15">
        <f t="shared" si="205"/>
        <v>41359.349988425929</v>
      </c>
      <c r="M2187" s="13" t="str">
        <f t="shared" si="206"/>
        <v>Feb</v>
      </c>
      <c r="N2187" s="11">
        <f t="shared" si="207"/>
        <v>2013</v>
      </c>
      <c r="O2187" t="b">
        <v>0</v>
      </c>
      <c r="P2187">
        <v>623</v>
      </c>
      <c r="Q2187" t="b">
        <v>1</v>
      </c>
      <c r="R2187" t="s">
        <v>8297</v>
      </c>
      <c r="S2187" s="7">
        <f>E2187/D2187</f>
        <v>18.569700000000001</v>
      </c>
      <c r="T2187" s="8">
        <f>E2187/P2187</f>
        <v>149.03451043338683</v>
      </c>
      <c r="U2187" t="str">
        <f t="shared" si="208"/>
        <v>games</v>
      </c>
      <c r="V2187" t="str">
        <f t="shared" si="209"/>
        <v>tabletop games</v>
      </c>
    </row>
    <row r="2188" spans="1:22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5">
        <f t="shared" si="204"/>
        <v>42583.615081018521</v>
      </c>
      <c r="L2188" s="15">
        <f t="shared" si="205"/>
        <v>42620.083333333328</v>
      </c>
      <c r="M2188" s="13" t="str">
        <f t="shared" si="206"/>
        <v>Aug</v>
      </c>
      <c r="N2188" s="11">
        <f t="shared" si="207"/>
        <v>2016</v>
      </c>
      <c r="O2188" t="b">
        <v>0</v>
      </c>
      <c r="P2188">
        <v>392</v>
      </c>
      <c r="Q2188" t="b">
        <v>1</v>
      </c>
      <c r="R2188" t="s">
        <v>8297</v>
      </c>
      <c r="S2188" s="7">
        <f>E2188/D2188</f>
        <v>1.0967499999999999</v>
      </c>
      <c r="T2188" s="8">
        <f>E2188/P2188</f>
        <v>55.956632653061227</v>
      </c>
      <c r="U2188" t="str">
        <f t="shared" si="208"/>
        <v>games</v>
      </c>
      <c r="V2188" t="str">
        <f t="shared" si="209"/>
        <v>tabletop games</v>
      </c>
    </row>
    <row r="2189" spans="1:22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5">
        <f t="shared" si="204"/>
        <v>42068.209097222221</v>
      </c>
      <c r="L2189" s="15">
        <f t="shared" si="205"/>
        <v>42097.165972222225</v>
      </c>
      <c r="M2189" s="13" t="str">
        <f t="shared" si="206"/>
        <v>Mar</v>
      </c>
      <c r="N2189" s="11">
        <f t="shared" si="207"/>
        <v>2015</v>
      </c>
      <c r="O2189" t="b">
        <v>1</v>
      </c>
      <c r="P2189">
        <v>3562</v>
      </c>
      <c r="Q2189" t="b">
        <v>1</v>
      </c>
      <c r="R2189" t="s">
        <v>8297</v>
      </c>
      <c r="S2189" s="7">
        <f>E2189/D2189</f>
        <v>10.146425000000001</v>
      </c>
      <c r="T2189" s="8">
        <f>E2189/P2189</f>
        <v>56.970381807973048</v>
      </c>
      <c r="U2189" t="str">
        <f t="shared" si="208"/>
        <v>games</v>
      </c>
      <c r="V2189" t="str">
        <f t="shared" si="209"/>
        <v>tabletop games</v>
      </c>
    </row>
    <row r="2190" spans="1:22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5">
        <f t="shared" si="204"/>
        <v>42633.586122685185</v>
      </c>
      <c r="L2190" s="15">
        <f t="shared" si="205"/>
        <v>42668.708333333328</v>
      </c>
      <c r="M2190" s="13" t="str">
        <f t="shared" si="206"/>
        <v>Sep</v>
      </c>
      <c r="N2190" s="11">
        <f t="shared" si="207"/>
        <v>2016</v>
      </c>
      <c r="O2190" t="b">
        <v>0</v>
      </c>
      <c r="P2190">
        <v>514</v>
      </c>
      <c r="Q2190" t="b">
        <v>1</v>
      </c>
      <c r="R2190" t="s">
        <v>8297</v>
      </c>
      <c r="S2190" s="7">
        <f>E2190/D2190</f>
        <v>4.1217692027666546</v>
      </c>
      <c r="T2190" s="8">
        <f>E2190/P2190</f>
        <v>44.056420233463037</v>
      </c>
      <c r="U2190" t="str">
        <f t="shared" si="208"/>
        <v>games</v>
      </c>
      <c r="V2190" t="str">
        <f t="shared" si="209"/>
        <v>tabletop games</v>
      </c>
    </row>
    <row r="2191" spans="1:22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5">
        <f t="shared" si="204"/>
        <v>42467.788194444445</v>
      </c>
      <c r="L2191" s="15">
        <f t="shared" si="205"/>
        <v>42481.916666666672</v>
      </c>
      <c r="M2191" s="13" t="str">
        <f t="shared" si="206"/>
        <v>Apr</v>
      </c>
      <c r="N2191" s="11">
        <f t="shared" si="207"/>
        <v>2016</v>
      </c>
      <c r="O2191" t="b">
        <v>0</v>
      </c>
      <c r="P2191">
        <v>88</v>
      </c>
      <c r="Q2191" t="b">
        <v>1</v>
      </c>
      <c r="R2191" t="s">
        <v>8297</v>
      </c>
      <c r="S2191" s="7">
        <f>E2191/D2191</f>
        <v>5.0324999999999998</v>
      </c>
      <c r="T2191" s="8">
        <f>E2191/P2191</f>
        <v>68.625</v>
      </c>
      <c r="U2191" t="str">
        <f t="shared" si="208"/>
        <v>games</v>
      </c>
      <c r="V2191" t="str">
        <f t="shared" si="209"/>
        <v>tabletop games</v>
      </c>
    </row>
    <row r="2192" spans="1:22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5">
        <f t="shared" si="204"/>
        <v>42417.625046296293</v>
      </c>
      <c r="L2192" s="15">
        <f t="shared" si="205"/>
        <v>42452.290972222225</v>
      </c>
      <c r="M2192" s="13" t="str">
        <f t="shared" si="206"/>
        <v>Feb</v>
      </c>
      <c r="N2192" s="11">
        <f t="shared" si="207"/>
        <v>2016</v>
      </c>
      <c r="O2192" t="b">
        <v>0</v>
      </c>
      <c r="P2192">
        <v>537</v>
      </c>
      <c r="Q2192" t="b">
        <v>1</v>
      </c>
      <c r="R2192" t="s">
        <v>8297</v>
      </c>
      <c r="S2192" s="7">
        <f>E2192/D2192</f>
        <v>1.8461052631578947</v>
      </c>
      <c r="T2192" s="8">
        <f>E2192/P2192</f>
        <v>65.318435754189949</v>
      </c>
      <c r="U2192" t="str">
        <f t="shared" si="208"/>
        <v>games</v>
      </c>
      <c r="V2192" t="str">
        <f t="shared" si="209"/>
        <v>tabletop games</v>
      </c>
    </row>
    <row r="2193" spans="1:22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5">
        <f t="shared" si="204"/>
        <v>42768.833645833336</v>
      </c>
      <c r="L2193" s="15">
        <f t="shared" si="205"/>
        <v>42780.833645833336</v>
      </c>
      <c r="M2193" s="13" t="str">
        <f t="shared" si="206"/>
        <v>Feb</v>
      </c>
      <c r="N2193" s="11">
        <f t="shared" si="207"/>
        <v>2017</v>
      </c>
      <c r="O2193" t="b">
        <v>0</v>
      </c>
      <c r="P2193">
        <v>25</v>
      </c>
      <c r="Q2193" t="b">
        <v>1</v>
      </c>
      <c r="R2193" t="s">
        <v>8297</v>
      </c>
      <c r="S2193" s="7">
        <f>E2193/D2193</f>
        <v>1.1973333333333334</v>
      </c>
      <c r="T2193" s="8">
        <f>E2193/P2193</f>
        <v>35.92</v>
      </c>
      <c r="U2193" t="str">
        <f t="shared" si="208"/>
        <v>games</v>
      </c>
      <c r="V2193" t="str">
        <f t="shared" si="209"/>
        <v>tabletop games</v>
      </c>
    </row>
    <row r="2194" spans="1:22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5">
        <f t="shared" si="204"/>
        <v>42691.8512037037</v>
      </c>
      <c r="L2194" s="15">
        <f t="shared" si="205"/>
        <v>42719.958333333328</v>
      </c>
      <c r="M2194" s="13" t="str">
        <f t="shared" si="206"/>
        <v>Nov</v>
      </c>
      <c r="N2194" s="11">
        <f t="shared" si="207"/>
        <v>2016</v>
      </c>
      <c r="O2194" t="b">
        <v>0</v>
      </c>
      <c r="P2194">
        <v>3238</v>
      </c>
      <c r="Q2194" t="b">
        <v>1</v>
      </c>
      <c r="R2194" t="s">
        <v>8297</v>
      </c>
      <c r="S2194" s="7">
        <f>E2194/D2194</f>
        <v>10.812401666666668</v>
      </c>
      <c r="T2194" s="8">
        <f>E2194/P2194</f>
        <v>40.070667078443485</v>
      </c>
      <c r="U2194" t="str">
        <f t="shared" si="208"/>
        <v>games</v>
      </c>
      <c r="V2194" t="str">
        <f t="shared" si="209"/>
        <v>tabletop games</v>
      </c>
    </row>
    <row r="2195" spans="1:22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5">
        <f t="shared" si="204"/>
        <v>42664.405925925923</v>
      </c>
      <c r="L2195" s="15">
        <f t="shared" si="205"/>
        <v>42695.207638888889</v>
      </c>
      <c r="M2195" s="13" t="str">
        <f t="shared" si="206"/>
        <v>Oct</v>
      </c>
      <c r="N2195" s="11">
        <f t="shared" si="207"/>
        <v>2016</v>
      </c>
      <c r="O2195" t="b">
        <v>0</v>
      </c>
      <c r="P2195">
        <v>897</v>
      </c>
      <c r="Q2195" t="b">
        <v>1</v>
      </c>
      <c r="R2195" t="s">
        <v>8297</v>
      </c>
      <c r="S2195" s="7">
        <f>E2195/D2195</f>
        <v>4.5237333333333334</v>
      </c>
      <c r="T2195" s="8">
        <f>E2195/P2195</f>
        <v>75.647714604236342</v>
      </c>
      <c r="U2195" t="str">
        <f t="shared" si="208"/>
        <v>games</v>
      </c>
      <c r="V2195" t="str">
        <f t="shared" si="209"/>
        <v>tabletop games</v>
      </c>
    </row>
    <row r="2196" spans="1:22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5">
        <f t="shared" si="204"/>
        <v>42425.757986111115</v>
      </c>
      <c r="L2196" s="15">
        <f t="shared" si="205"/>
        <v>42455.716319444444</v>
      </c>
      <c r="M2196" s="13" t="str">
        <f t="shared" si="206"/>
        <v>Feb</v>
      </c>
      <c r="N2196" s="11">
        <f t="shared" si="207"/>
        <v>2016</v>
      </c>
      <c r="O2196" t="b">
        <v>0</v>
      </c>
      <c r="P2196">
        <v>878</v>
      </c>
      <c r="Q2196" t="b">
        <v>1</v>
      </c>
      <c r="R2196" t="s">
        <v>8297</v>
      </c>
      <c r="S2196" s="7">
        <f>E2196/D2196</f>
        <v>5.3737000000000004</v>
      </c>
      <c r="T2196" s="8">
        <f>E2196/P2196</f>
        <v>61.203872437357631</v>
      </c>
      <c r="U2196" t="str">
        <f t="shared" si="208"/>
        <v>games</v>
      </c>
      <c r="V2196" t="str">
        <f t="shared" si="209"/>
        <v>tabletop games</v>
      </c>
    </row>
    <row r="2197" spans="1:22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5">
        <f t="shared" si="204"/>
        <v>42197.771990740745</v>
      </c>
      <c r="L2197" s="15">
        <f t="shared" si="205"/>
        <v>42227.771990740745</v>
      </c>
      <c r="M2197" s="13" t="str">
        <f t="shared" si="206"/>
        <v>Jul</v>
      </c>
      <c r="N2197" s="11">
        <f t="shared" si="207"/>
        <v>2015</v>
      </c>
      <c r="O2197" t="b">
        <v>0</v>
      </c>
      <c r="P2197">
        <v>115</v>
      </c>
      <c r="Q2197" t="b">
        <v>1</v>
      </c>
      <c r="R2197" t="s">
        <v>8297</v>
      </c>
      <c r="S2197" s="7">
        <f>E2197/D2197</f>
        <v>1.2032608695652174</v>
      </c>
      <c r="T2197" s="8">
        <f>E2197/P2197</f>
        <v>48.130434782608695</v>
      </c>
      <c r="U2197" t="str">
        <f t="shared" si="208"/>
        <v>games</v>
      </c>
      <c r="V2197" t="str">
        <f t="shared" si="209"/>
        <v>tabletop games</v>
      </c>
    </row>
    <row r="2198" spans="1:22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5">
        <f t="shared" si="204"/>
        <v>42675.487291666665</v>
      </c>
      <c r="L2198" s="15">
        <f t="shared" si="205"/>
        <v>42706.291666666672</v>
      </c>
      <c r="M2198" s="13" t="str">
        <f t="shared" si="206"/>
        <v>Nov</v>
      </c>
      <c r="N2198" s="11">
        <f t="shared" si="207"/>
        <v>2016</v>
      </c>
      <c r="O2198" t="b">
        <v>0</v>
      </c>
      <c r="P2198">
        <v>234</v>
      </c>
      <c r="Q2198" t="b">
        <v>1</v>
      </c>
      <c r="R2198" t="s">
        <v>8297</v>
      </c>
      <c r="S2198" s="7">
        <f>E2198/D2198</f>
        <v>1.1383571428571428</v>
      </c>
      <c r="T2198" s="8">
        <f>E2198/P2198</f>
        <v>68.106837606837601</v>
      </c>
      <c r="U2198" t="str">
        <f t="shared" si="208"/>
        <v>games</v>
      </c>
      <c r="V2198" t="str">
        <f t="shared" si="209"/>
        <v>tabletop games</v>
      </c>
    </row>
    <row r="2199" spans="1:22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5">
        <f t="shared" si="204"/>
        <v>42033.584016203706</v>
      </c>
      <c r="L2199" s="15">
        <f t="shared" si="205"/>
        <v>42063.584016203706</v>
      </c>
      <c r="M2199" s="13" t="str">
        <f t="shared" si="206"/>
        <v>Jan</v>
      </c>
      <c r="N2199" s="11">
        <f t="shared" si="207"/>
        <v>2015</v>
      </c>
      <c r="O2199" t="b">
        <v>0</v>
      </c>
      <c r="P2199">
        <v>4330</v>
      </c>
      <c r="Q2199" t="b">
        <v>1</v>
      </c>
      <c r="R2199" t="s">
        <v>8297</v>
      </c>
      <c r="S2199" s="7">
        <f>E2199/D2199</f>
        <v>9.5103109999999997</v>
      </c>
      <c r="T2199" s="8">
        <f>E2199/P2199</f>
        <v>65.891300230946882</v>
      </c>
      <c r="U2199" t="str">
        <f t="shared" si="208"/>
        <v>games</v>
      </c>
      <c r="V2199" t="str">
        <f t="shared" si="209"/>
        <v>tabletop games</v>
      </c>
    </row>
    <row r="2200" spans="1:22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5">
        <f t="shared" si="204"/>
        <v>42292.513888888891</v>
      </c>
      <c r="L2200" s="15">
        <f t="shared" si="205"/>
        <v>42322.555555555555</v>
      </c>
      <c r="M2200" s="13" t="str">
        <f t="shared" si="206"/>
        <v>Oct</v>
      </c>
      <c r="N2200" s="11">
        <f t="shared" si="207"/>
        <v>2015</v>
      </c>
      <c r="O2200" t="b">
        <v>0</v>
      </c>
      <c r="P2200">
        <v>651</v>
      </c>
      <c r="Q2200" t="b">
        <v>1</v>
      </c>
      <c r="R2200" t="s">
        <v>8297</v>
      </c>
      <c r="S2200" s="7">
        <f>E2200/D2200</f>
        <v>1.3289249999999999</v>
      </c>
      <c r="T2200" s="8">
        <f>E2200/P2200</f>
        <v>81.654377880184327</v>
      </c>
      <c r="U2200" t="str">
        <f t="shared" si="208"/>
        <v>games</v>
      </c>
      <c r="V2200" t="str">
        <f t="shared" si="209"/>
        <v>tabletop games</v>
      </c>
    </row>
    <row r="2201" spans="1:22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5">
        <f t="shared" si="204"/>
        <v>42262.416643518518</v>
      </c>
      <c r="L2201" s="15">
        <f t="shared" si="205"/>
        <v>42292.416643518518</v>
      </c>
      <c r="M2201" s="13" t="str">
        <f t="shared" si="206"/>
        <v>Sep</v>
      </c>
      <c r="N2201" s="11">
        <f t="shared" si="207"/>
        <v>2015</v>
      </c>
      <c r="O2201" t="b">
        <v>1</v>
      </c>
      <c r="P2201">
        <v>251</v>
      </c>
      <c r="Q2201" t="b">
        <v>1</v>
      </c>
      <c r="R2201" t="s">
        <v>8297</v>
      </c>
      <c r="S2201" s="7">
        <f>E2201/D2201</f>
        <v>1.4697777777777778</v>
      </c>
      <c r="T2201" s="8">
        <f>E2201/P2201</f>
        <v>52.701195219123505</v>
      </c>
      <c r="U2201" t="str">
        <f t="shared" si="208"/>
        <v>games</v>
      </c>
      <c r="V2201" t="str">
        <f t="shared" si="209"/>
        <v>tabletop games</v>
      </c>
    </row>
    <row r="2202" spans="1:22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5">
        <f t="shared" si="204"/>
        <v>42163.625787037032</v>
      </c>
      <c r="L2202" s="15">
        <f t="shared" si="205"/>
        <v>42191.125</v>
      </c>
      <c r="M2202" s="13" t="str">
        <f t="shared" si="206"/>
        <v>Jun</v>
      </c>
      <c r="N2202" s="11">
        <f t="shared" si="207"/>
        <v>2015</v>
      </c>
      <c r="O2202" t="b">
        <v>0</v>
      </c>
      <c r="P2202">
        <v>263</v>
      </c>
      <c r="Q2202" t="b">
        <v>1</v>
      </c>
      <c r="R2202" t="s">
        <v>8297</v>
      </c>
      <c r="S2202" s="7">
        <f>E2202/D2202</f>
        <v>5.4215</v>
      </c>
      <c r="T2202" s="8">
        <f>E2202/P2202</f>
        <v>41.228136882129277</v>
      </c>
      <c r="U2202" t="str">
        <f t="shared" si="208"/>
        <v>games</v>
      </c>
      <c r="V2202" t="str">
        <f t="shared" si="209"/>
        <v>tabletop games</v>
      </c>
    </row>
    <row r="2203" spans="1:22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5">
        <f t="shared" si="204"/>
        <v>41276.846817129634</v>
      </c>
      <c r="L2203" s="15">
        <f t="shared" si="205"/>
        <v>41290.846817129634</v>
      </c>
      <c r="M2203" s="13" t="str">
        <f t="shared" si="206"/>
        <v>Jan</v>
      </c>
      <c r="N2203" s="11">
        <f t="shared" si="207"/>
        <v>2013</v>
      </c>
      <c r="O2203" t="b">
        <v>0</v>
      </c>
      <c r="P2203">
        <v>28</v>
      </c>
      <c r="Q2203" t="b">
        <v>1</v>
      </c>
      <c r="R2203" t="s">
        <v>8280</v>
      </c>
      <c r="S2203" s="7">
        <f>E2203/D2203</f>
        <v>3.8271818181818182</v>
      </c>
      <c r="T2203" s="8">
        <f>E2203/P2203</f>
        <v>15.035357142857142</v>
      </c>
      <c r="U2203" t="str">
        <f t="shared" si="208"/>
        <v>music</v>
      </c>
      <c r="V2203" t="str">
        <f t="shared" si="209"/>
        <v>electronic music</v>
      </c>
    </row>
    <row r="2204" spans="1:22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5">
        <f t="shared" si="204"/>
        <v>41184.849166666667</v>
      </c>
      <c r="L2204" s="15">
        <f t="shared" si="205"/>
        <v>41214.849166666667</v>
      </c>
      <c r="M2204" s="13" t="str">
        <f t="shared" si="206"/>
        <v>Oct</v>
      </c>
      <c r="N2204" s="11">
        <f t="shared" si="207"/>
        <v>2012</v>
      </c>
      <c r="O2204" t="b">
        <v>0</v>
      </c>
      <c r="P2204">
        <v>721</v>
      </c>
      <c r="Q2204" t="b">
        <v>1</v>
      </c>
      <c r="R2204" t="s">
        <v>8280</v>
      </c>
      <c r="S2204" s="7">
        <f>E2204/D2204</f>
        <v>7.0418124999999998</v>
      </c>
      <c r="T2204" s="8">
        <f>E2204/P2204</f>
        <v>39.066920943134534</v>
      </c>
      <c r="U2204" t="str">
        <f t="shared" si="208"/>
        <v>music</v>
      </c>
      <c r="V2204" t="str">
        <f t="shared" si="209"/>
        <v>electronic music</v>
      </c>
    </row>
    <row r="2205" spans="1:22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5">
        <f t="shared" si="204"/>
        <v>42241.85974537037</v>
      </c>
      <c r="L2205" s="15">
        <f t="shared" si="205"/>
        <v>42271.85974537037</v>
      </c>
      <c r="M2205" s="13" t="str">
        <f t="shared" si="206"/>
        <v>Aug</v>
      </c>
      <c r="N2205" s="11">
        <f t="shared" si="207"/>
        <v>2015</v>
      </c>
      <c r="O2205" t="b">
        <v>0</v>
      </c>
      <c r="P2205">
        <v>50</v>
      </c>
      <c r="Q2205" t="b">
        <v>1</v>
      </c>
      <c r="R2205" t="s">
        <v>8280</v>
      </c>
      <c r="S2205" s="7">
        <f>E2205/D2205</f>
        <v>1.0954999999999999</v>
      </c>
      <c r="T2205" s="8">
        <f>E2205/P2205</f>
        <v>43.82</v>
      </c>
      <c r="U2205" t="str">
        <f t="shared" si="208"/>
        <v>music</v>
      </c>
      <c r="V2205" t="str">
        <f t="shared" si="209"/>
        <v>electronic music</v>
      </c>
    </row>
    <row r="2206" spans="1:22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5">
        <f t="shared" si="204"/>
        <v>41312.311562499999</v>
      </c>
      <c r="L2206" s="15">
        <f t="shared" si="205"/>
        <v>41342.311562499999</v>
      </c>
      <c r="M2206" s="13" t="str">
        <f t="shared" si="206"/>
        <v>Feb</v>
      </c>
      <c r="N2206" s="11">
        <f t="shared" si="207"/>
        <v>2013</v>
      </c>
      <c r="O2206" t="b">
        <v>0</v>
      </c>
      <c r="P2206">
        <v>73</v>
      </c>
      <c r="Q2206" t="b">
        <v>1</v>
      </c>
      <c r="R2206" t="s">
        <v>8280</v>
      </c>
      <c r="S2206" s="7">
        <f>E2206/D2206</f>
        <v>1.3286666666666667</v>
      </c>
      <c r="T2206" s="8">
        <f>E2206/P2206</f>
        <v>27.301369863013697</v>
      </c>
      <c r="U2206" t="str">
        <f t="shared" si="208"/>
        <v>music</v>
      </c>
      <c r="V2206" t="str">
        <f t="shared" si="209"/>
        <v>electronic music</v>
      </c>
    </row>
    <row r="2207" spans="1:22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5">
        <f t="shared" si="204"/>
        <v>41031.82163194444</v>
      </c>
      <c r="L2207" s="15">
        <f t="shared" si="205"/>
        <v>41061.82163194444</v>
      </c>
      <c r="M2207" s="13" t="str">
        <f t="shared" si="206"/>
        <v>May</v>
      </c>
      <c r="N2207" s="11">
        <f t="shared" si="207"/>
        <v>2012</v>
      </c>
      <c r="O2207" t="b">
        <v>0</v>
      </c>
      <c r="P2207">
        <v>27</v>
      </c>
      <c r="Q2207" t="b">
        <v>1</v>
      </c>
      <c r="R2207" t="s">
        <v>8280</v>
      </c>
      <c r="S2207" s="7">
        <f>E2207/D2207</f>
        <v>1.52</v>
      </c>
      <c r="T2207" s="8">
        <f>E2207/P2207</f>
        <v>42.222222222222221</v>
      </c>
      <c r="U2207" t="str">
        <f t="shared" si="208"/>
        <v>music</v>
      </c>
      <c r="V2207" t="str">
        <f t="shared" si="209"/>
        <v>electronic music</v>
      </c>
    </row>
    <row r="2208" spans="1:22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5">
        <f t="shared" si="204"/>
        <v>40997.257222222222</v>
      </c>
      <c r="L2208" s="15">
        <f t="shared" si="205"/>
        <v>41015.257222222222</v>
      </c>
      <c r="M2208" s="13" t="str">
        <f t="shared" si="206"/>
        <v>Mar</v>
      </c>
      <c r="N2208" s="11">
        <f t="shared" si="207"/>
        <v>2012</v>
      </c>
      <c r="O2208" t="b">
        <v>0</v>
      </c>
      <c r="P2208">
        <v>34</v>
      </c>
      <c r="Q2208" t="b">
        <v>1</v>
      </c>
      <c r="R2208" t="s">
        <v>8280</v>
      </c>
      <c r="S2208" s="7">
        <f>E2208/D2208</f>
        <v>1.0272727272727273</v>
      </c>
      <c r="T2208" s="8">
        <f>E2208/P2208</f>
        <v>33.235294117647058</v>
      </c>
      <c r="U2208" t="str">
        <f t="shared" si="208"/>
        <v>music</v>
      </c>
      <c r="V2208" t="str">
        <f t="shared" si="209"/>
        <v>electronic music</v>
      </c>
    </row>
    <row r="2209" spans="1:22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5">
        <f t="shared" si="204"/>
        <v>41564.194131944445</v>
      </c>
      <c r="L2209" s="15">
        <f t="shared" si="205"/>
        <v>41594.235798611109</v>
      </c>
      <c r="M2209" s="13" t="str">
        <f t="shared" si="206"/>
        <v>Oct</v>
      </c>
      <c r="N2209" s="11">
        <f t="shared" si="207"/>
        <v>2013</v>
      </c>
      <c r="O2209" t="b">
        <v>0</v>
      </c>
      <c r="P2209">
        <v>7</v>
      </c>
      <c r="Q2209" t="b">
        <v>1</v>
      </c>
      <c r="R2209" t="s">
        <v>8280</v>
      </c>
      <c r="S2209" s="7">
        <f>E2209/D2209</f>
        <v>1</v>
      </c>
      <c r="T2209" s="8">
        <f>E2209/P2209</f>
        <v>285.71428571428572</v>
      </c>
      <c r="U2209" t="str">
        <f t="shared" si="208"/>
        <v>music</v>
      </c>
      <c r="V2209" t="str">
        <f t="shared" si="209"/>
        <v>electronic music</v>
      </c>
    </row>
    <row r="2210" spans="1:22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5">
        <f t="shared" si="204"/>
        <v>40946.882245370369</v>
      </c>
      <c r="L2210" s="15">
        <f t="shared" si="205"/>
        <v>41006.166666666664</v>
      </c>
      <c r="M2210" s="13" t="str">
        <f t="shared" si="206"/>
        <v>Feb</v>
      </c>
      <c r="N2210" s="11">
        <f t="shared" si="207"/>
        <v>2012</v>
      </c>
      <c r="O2210" t="b">
        <v>0</v>
      </c>
      <c r="P2210">
        <v>24</v>
      </c>
      <c r="Q2210" t="b">
        <v>1</v>
      </c>
      <c r="R2210" t="s">
        <v>8280</v>
      </c>
      <c r="S2210" s="7">
        <f>E2210/D2210</f>
        <v>1.016</v>
      </c>
      <c r="T2210" s="8">
        <f>E2210/P2210</f>
        <v>42.333333333333336</v>
      </c>
      <c r="U2210" t="str">
        <f t="shared" si="208"/>
        <v>music</v>
      </c>
      <c r="V2210" t="str">
        <f t="shared" si="209"/>
        <v>electronic music</v>
      </c>
    </row>
    <row r="2211" spans="1:22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5">
        <f t="shared" si="204"/>
        <v>41732.479675925926</v>
      </c>
      <c r="L2211" s="15">
        <f t="shared" si="205"/>
        <v>41743.958333333336</v>
      </c>
      <c r="M2211" s="13" t="str">
        <f t="shared" si="206"/>
        <v>Apr</v>
      </c>
      <c r="N2211" s="11">
        <f t="shared" si="207"/>
        <v>2014</v>
      </c>
      <c r="O2211" t="b">
        <v>0</v>
      </c>
      <c r="P2211">
        <v>15</v>
      </c>
      <c r="Q2211" t="b">
        <v>1</v>
      </c>
      <c r="R2211" t="s">
        <v>8280</v>
      </c>
      <c r="S2211" s="7">
        <f>E2211/D2211</f>
        <v>1.508</v>
      </c>
      <c r="T2211" s="8">
        <f>E2211/P2211</f>
        <v>50.266666666666666</v>
      </c>
      <c r="U2211" t="str">
        <f t="shared" si="208"/>
        <v>music</v>
      </c>
      <c r="V2211" t="str">
        <f t="shared" si="209"/>
        <v>electronic music</v>
      </c>
    </row>
    <row r="2212" spans="1:22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5">
        <f t="shared" si="204"/>
        <v>40956.066087962965</v>
      </c>
      <c r="L2212" s="15">
        <f t="shared" si="205"/>
        <v>41013.73333333333</v>
      </c>
      <c r="M2212" s="13" t="str">
        <f t="shared" si="206"/>
        <v>Feb</v>
      </c>
      <c r="N2212" s="11">
        <f t="shared" si="207"/>
        <v>2012</v>
      </c>
      <c r="O2212" t="b">
        <v>0</v>
      </c>
      <c r="P2212">
        <v>72</v>
      </c>
      <c r="Q2212" t="b">
        <v>1</v>
      </c>
      <c r="R2212" t="s">
        <v>8280</v>
      </c>
      <c r="S2212" s="7">
        <f>E2212/D2212</f>
        <v>1.11425</v>
      </c>
      <c r="T2212" s="8">
        <f>E2212/P2212</f>
        <v>61.902777777777779</v>
      </c>
      <c r="U2212" t="str">
        <f t="shared" si="208"/>
        <v>music</v>
      </c>
      <c r="V2212" t="str">
        <f t="shared" si="209"/>
        <v>electronic music</v>
      </c>
    </row>
    <row r="2213" spans="1:22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5">
        <f t="shared" si="204"/>
        <v>41716.785011574073</v>
      </c>
      <c r="L2213" s="15">
        <f t="shared" si="205"/>
        <v>41739.290972222225</v>
      </c>
      <c r="M2213" s="13" t="str">
        <f t="shared" si="206"/>
        <v>Mar</v>
      </c>
      <c r="N2213" s="11">
        <f t="shared" si="207"/>
        <v>2014</v>
      </c>
      <c r="O2213" t="b">
        <v>0</v>
      </c>
      <c r="P2213">
        <v>120</v>
      </c>
      <c r="Q2213" t="b">
        <v>1</v>
      </c>
      <c r="R2213" t="s">
        <v>8280</v>
      </c>
      <c r="S2213" s="7">
        <f>E2213/D2213</f>
        <v>1.956</v>
      </c>
      <c r="T2213" s="8">
        <f>E2213/P2213</f>
        <v>40.75</v>
      </c>
      <c r="U2213" t="str">
        <f t="shared" si="208"/>
        <v>music</v>
      </c>
      <c r="V2213" t="str">
        <f t="shared" si="209"/>
        <v>electronic music</v>
      </c>
    </row>
    <row r="2214" spans="1:22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5">
        <f t="shared" si="204"/>
        <v>41548.747418981482</v>
      </c>
      <c r="L2214" s="15">
        <f t="shared" si="205"/>
        <v>41582.041666666664</v>
      </c>
      <c r="M2214" s="13" t="str">
        <f t="shared" si="206"/>
        <v>Oct</v>
      </c>
      <c r="N2214" s="11">
        <f t="shared" si="207"/>
        <v>2013</v>
      </c>
      <c r="O2214" t="b">
        <v>0</v>
      </c>
      <c r="P2214">
        <v>123</v>
      </c>
      <c r="Q2214" t="b">
        <v>1</v>
      </c>
      <c r="R2214" t="s">
        <v>8280</v>
      </c>
      <c r="S2214" s="7">
        <f>E2214/D2214</f>
        <v>1.1438333333333333</v>
      </c>
      <c r="T2214" s="8">
        <f>E2214/P2214</f>
        <v>55.796747967479675</v>
      </c>
      <c r="U2214" t="str">
        <f t="shared" si="208"/>
        <v>music</v>
      </c>
      <c r="V2214" t="str">
        <f t="shared" si="209"/>
        <v>electronic music</v>
      </c>
    </row>
    <row r="2215" spans="1:22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5">
        <f t="shared" si="204"/>
        <v>42109.826145833329</v>
      </c>
      <c r="L2215" s="15">
        <f t="shared" si="205"/>
        <v>42139.826145833329</v>
      </c>
      <c r="M2215" s="13" t="str">
        <f t="shared" si="206"/>
        <v>Apr</v>
      </c>
      <c r="N2215" s="11">
        <f t="shared" si="207"/>
        <v>2015</v>
      </c>
      <c r="O2215" t="b">
        <v>0</v>
      </c>
      <c r="P2215">
        <v>1</v>
      </c>
      <c r="Q2215" t="b">
        <v>1</v>
      </c>
      <c r="R2215" t="s">
        <v>8280</v>
      </c>
      <c r="S2215" s="7">
        <f>E2215/D2215</f>
        <v>2</v>
      </c>
      <c r="T2215" s="8">
        <f>E2215/P2215</f>
        <v>10</v>
      </c>
      <c r="U2215" t="str">
        <f t="shared" si="208"/>
        <v>music</v>
      </c>
      <c r="V2215" t="str">
        <f t="shared" si="209"/>
        <v>electronic music</v>
      </c>
    </row>
    <row r="2216" spans="1:22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5">
        <f t="shared" si="204"/>
        <v>41646.792222222226</v>
      </c>
      <c r="L2216" s="15">
        <f t="shared" si="205"/>
        <v>41676.792222222226</v>
      </c>
      <c r="M2216" s="13" t="str">
        <f t="shared" si="206"/>
        <v>Jan</v>
      </c>
      <c r="N2216" s="11">
        <f t="shared" si="207"/>
        <v>2014</v>
      </c>
      <c r="O2216" t="b">
        <v>0</v>
      </c>
      <c r="P2216">
        <v>24</v>
      </c>
      <c r="Q2216" t="b">
        <v>1</v>
      </c>
      <c r="R2216" t="s">
        <v>8280</v>
      </c>
      <c r="S2216" s="7">
        <f>E2216/D2216</f>
        <v>2.9250166666666666</v>
      </c>
      <c r="T2216" s="8">
        <f>E2216/P2216</f>
        <v>73.125416666666666</v>
      </c>
      <c r="U2216" t="str">
        <f t="shared" si="208"/>
        <v>music</v>
      </c>
      <c r="V2216" t="str">
        <f t="shared" si="209"/>
        <v>electronic music</v>
      </c>
    </row>
    <row r="2217" spans="1:22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5">
        <f t="shared" si="204"/>
        <v>40958.717268518521</v>
      </c>
      <c r="L2217" s="15">
        <f t="shared" si="205"/>
        <v>40981.290972222225</v>
      </c>
      <c r="M2217" s="13" t="str">
        <f t="shared" si="206"/>
        <v>Feb</v>
      </c>
      <c r="N2217" s="11">
        <f t="shared" si="207"/>
        <v>2012</v>
      </c>
      <c r="O2217" t="b">
        <v>0</v>
      </c>
      <c r="P2217">
        <v>33</v>
      </c>
      <c r="Q2217" t="b">
        <v>1</v>
      </c>
      <c r="R2217" t="s">
        <v>8280</v>
      </c>
      <c r="S2217" s="7">
        <f>E2217/D2217</f>
        <v>1.5636363636363637</v>
      </c>
      <c r="T2217" s="8">
        <f>E2217/P2217</f>
        <v>26.060606060606062</v>
      </c>
      <c r="U2217" t="str">
        <f t="shared" si="208"/>
        <v>music</v>
      </c>
      <c r="V2217" t="str">
        <f t="shared" si="209"/>
        <v>electronic music</v>
      </c>
    </row>
    <row r="2218" spans="1:22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5">
        <f t="shared" si="204"/>
        <v>42194.751678240747</v>
      </c>
      <c r="L2218" s="15">
        <f t="shared" si="205"/>
        <v>42208.751678240747</v>
      </c>
      <c r="M2218" s="13" t="str">
        <f t="shared" si="206"/>
        <v>Jul</v>
      </c>
      <c r="N2218" s="11">
        <f t="shared" si="207"/>
        <v>2015</v>
      </c>
      <c r="O2218" t="b">
        <v>0</v>
      </c>
      <c r="P2218">
        <v>14</v>
      </c>
      <c r="Q2218" t="b">
        <v>1</v>
      </c>
      <c r="R2218" t="s">
        <v>8280</v>
      </c>
      <c r="S2218" s="7">
        <f>E2218/D2218</f>
        <v>1.0566666666666666</v>
      </c>
      <c r="T2218" s="8">
        <f>E2218/P2218</f>
        <v>22.642857142857142</v>
      </c>
      <c r="U2218" t="str">
        <f t="shared" si="208"/>
        <v>music</v>
      </c>
      <c r="V2218" t="str">
        <f t="shared" si="209"/>
        <v>electronic music</v>
      </c>
    </row>
    <row r="2219" spans="1:22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5">
        <f t="shared" si="204"/>
        <v>42299.776770833334</v>
      </c>
      <c r="L2219" s="15">
        <f t="shared" si="205"/>
        <v>42310.333333333328</v>
      </c>
      <c r="M2219" s="13" t="str">
        <f t="shared" si="206"/>
        <v>Oct</v>
      </c>
      <c r="N2219" s="11">
        <f t="shared" si="207"/>
        <v>2015</v>
      </c>
      <c r="O2219" t="b">
        <v>0</v>
      </c>
      <c r="P2219">
        <v>9</v>
      </c>
      <c r="Q2219" t="b">
        <v>1</v>
      </c>
      <c r="R2219" t="s">
        <v>8280</v>
      </c>
      <c r="S2219" s="7">
        <f>E2219/D2219</f>
        <v>1.0119047619047619</v>
      </c>
      <c r="T2219" s="8">
        <f>E2219/P2219</f>
        <v>47.222222222222221</v>
      </c>
      <c r="U2219" t="str">
        <f t="shared" si="208"/>
        <v>music</v>
      </c>
      <c r="V2219" t="str">
        <f t="shared" si="209"/>
        <v>electronic music</v>
      </c>
    </row>
    <row r="2220" spans="1:22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5">
        <f t="shared" si="204"/>
        <v>41127.812303240738</v>
      </c>
      <c r="L2220" s="15">
        <f t="shared" si="205"/>
        <v>41150</v>
      </c>
      <c r="M2220" s="13" t="str">
        <f t="shared" si="206"/>
        <v>Aug</v>
      </c>
      <c r="N2220" s="11">
        <f t="shared" si="207"/>
        <v>2012</v>
      </c>
      <c r="O2220" t="b">
        <v>0</v>
      </c>
      <c r="P2220">
        <v>76</v>
      </c>
      <c r="Q2220" t="b">
        <v>1</v>
      </c>
      <c r="R2220" t="s">
        <v>8280</v>
      </c>
      <c r="S2220" s="7">
        <f>E2220/D2220</f>
        <v>1.2283299999999999</v>
      </c>
      <c r="T2220" s="8">
        <f>E2220/P2220</f>
        <v>32.324473684210524</v>
      </c>
      <c r="U2220" t="str">
        <f t="shared" si="208"/>
        <v>music</v>
      </c>
      <c r="V2220" t="str">
        <f t="shared" si="209"/>
        <v>electronic music</v>
      </c>
    </row>
    <row r="2221" spans="1:22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5">
        <f t="shared" si="204"/>
        <v>42205.718888888892</v>
      </c>
      <c r="L2221" s="15">
        <f t="shared" si="205"/>
        <v>42235.718888888892</v>
      </c>
      <c r="M2221" s="13" t="str">
        <f t="shared" si="206"/>
        <v>Jul</v>
      </c>
      <c r="N2221" s="11">
        <f t="shared" si="207"/>
        <v>2015</v>
      </c>
      <c r="O2221" t="b">
        <v>0</v>
      </c>
      <c r="P2221">
        <v>19</v>
      </c>
      <c r="Q2221" t="b">
        <v>1</v>
      </c>
      <c r="R2221" t="s">
        <v>8280</v>
      </c>
      <c r="S2221" s="7">
        <f>E2221/D2221</f>
        <v>1.0149999999999999</v>
      </c>
      <c r="T2221" s="8">
        <f>E2221/P2221</f>
        <v>53.421052631578945</v>
      </c>
      <c r="U2221" t="str">
        <f t="shared" si="208"/>
        <v>music</v>
      </c>
      <c r="V2221" t="str">
        <f t="shared" si="209"/>
        <v>electronic music</v>
      </c>
    </row>
    <row r="2222" spans="1:22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5">
        <f t="shared" si="204"/>
        <v>41452.060601851852</v>
      </c>
      <c r="L2222" s="15">
        <f t="shared" si="205"/>
        <v>41482.060601851852</v>
      </c>
      <c r="M2222" s="13" t="str">
        <f t="shared" si="206"/>
        <v>Jun</v>
      </c>
      <c r="N2222" s="11">
        <f t="shared" si="207"/>
        <v>2013</v>
      </c>
      <c r="O2222" t="b">
        <v>0</v>
      </c>
      <c r="P2222">
        <v>69</v>
      </c>
      <c r="Q2222" t="b">
        <v>1</v>
      </c>
      <c r="R2222" t="s">
        <v>8280</v>
      </c>
      <c r="S2222" s="7">
        <f>E2222/D2222</f>
        <v>1.0114285714285713</v>
      </c>
      <c r="T2222" s="8">
        <f>E2222/P2222</f>
        <v>51.304347826086953</v>
      </c>
      <c r="U2222" t="str">
        <f t="shared" si="208"/>
        <v>music</v>
      </c>
      <c r="V2222" t="str">
        <f t="shared" si="209"/>
        <v>electronic music</v>
      </c>
    </row>
    <row r="2223" spans="1:22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5">
        <f t="shared" si="204"/>
        <v>42452.666770833333</v>
      </c>
      <c r="L2223" s="15">
        <f t="shared" si="205"/>
        <v>42483</v>
      </c>
      <c r="M2223" s="13" t="str">
        <f t="shared" si="206"/>
        <v>Mar</v>
      </c>
      <c r="N2223" s="11">
        <f t="shared" si="207"/>
        <v>2016</v>
      </c>
      <c r="O2223" t="b">
        <v>0</v>
      </c>
      <c r="P2223">
        <v>218</v>
      </c>
      <c r="Q2223" t="b">
        <v>1</v>
      </c>
      <c r="R2223" t="s">
        <v>8297</v>
      </c>
      <c r="S2223" s="7">
        <f>E2223/D2223</f>
        <v>1.0811999999999999</v>
      </c>
      <c r="T2223" s="8">
        <f>E2223/P2223</f>
        <v>37.197247706422019</v>
      </c>
      <c r="U2223" t="str">
        <f t="shared" si="208"/>
        <v>games</v>
      </c>
      <c r="V2223" t="str">
        <f t="shared" si="209"/>
        <v>tabletop games</v>
      </c>
    </row>
    <row r="2224" spans="1:22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5">
        <f t="shared" si="204"/>
        <v>40906.787581018521</v>
      </c>
      <c r="L2224" s="15">
        <f t="shared" si="205"/>
        <v>40936.787581018521</v>
      </c>
      <c r="M2224" s="13" t="str">
        <f t="shared" si="206"/>
        <v>Dec</v>
      </c>
      <c r="N2224" s="11">
        <f t="shared" si="207"/>
        <v>2011</v>
      </c>
      <c r="O2224" t="b">
        <v>0</v>
      </c>
      <c r="P2224">
        <v>30</v>
      </c>
      <c r="Q2224" t="b">
        <v>1</v>
      </c>
      <c r="R2224" t="s">
        <v>8297</v>
      </c>
      <c r="S2224" s="7">
        <f>E2224/D2224</f>
        <v>1.6259999999999999</v>
      </c>
      <c r="T2224" s="8">
        <f>E2224/P2224</f>
        <v>27.1</v>
      </c>
      <c r="U2224" t="str">
        <f t="shared" si="208"/>
        <v>games</v>
      </c>
      <c r="V2224" t="str">
        <f t="shared" si="209"/>
        <v>tabletop games</v>
      </c>
    </row>
    <row r="2225" spans="1:22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5">
        <f t="shared" si="204"/>
        <v>42152.640833333338</v>
      </c>
      <c r="L2225" s="15">
        <f t="shared" si="205"/>
        <v>42182.640833333338</v>
      </c>
      <c r="M2225" s="13" t="str">
        <f t="shared" si="206"/>
        <v>May</v>
      </c>
      <c r="N2225" s="11">
        <f t="shared" si="207"/>
        <v>2015</v>
      </c>
      <c r="O2225" t="b">
        <v>0</v>
      </c>
      <c r="P2225">
        <v>100</v>
      </c>
      <c r="Q2225" t="b">
        <v>1</v>
      </c>
      <c r="R2225" t="s">
        <v>8297</v>
      </c>
      <c r="S2225" s="7">
        <f>E2225/D2225</f>
        <v>1.0580000000000001</v>
      </c>
      <c r="T2225" s="8">
        <f>E2225/P2225</f>
        <v>206.31</v>
      </c>
      <c r="U2225" t="str">
        <f t="shared" si="208"/>
        <v>games</v>
      </c>
      <c r="V2225" t="str">
        <f t="shared" si="209"/>
        <v>tabletop games</v>
      </c>
    </row>
    <row r="2226" spans="1:22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5">
        <f t="shared" si="204"/>
        <v>42644.667534722219</v>
      </c>
      <c r="L2226" s="15">
        <f t="shared" si="205"/>
        <v>42672.791666666672</v>
      </c>
      <c r="M2226" s="13" t="str">
        <f t="shared" si="206"/>
        <v>Oct</v>
      </c>
      <c r="N2226" s="11">
        <f t="shared" si="207"/>
        <v>2016</v>
      </c>
      <c r="O2226" t="b">
        <v>0</v>
      </c>
      <c r="P2226">
        <v>296</v>
      </c>
      <c r="Q2226" t="b">
        <v>1</v>
      </c>
      <c r="R2226" t="s">
        <v>8297</v>
      </c>
      <c r="S2226" s="7">
        <f>E2226/D2226</f>
        <v>2.4315000000000002</v>
      </c>
      <c r="T2226" s="8">
        <f>E2226/P2226</f>
        <v>82.145270270270274</v>
      </c>
      <c r="U2226" t="str">
        <f t="shared" si="208"/>
        <v>games</v>
      </c>
      <c r="V2226" t="str">
        <f t="shared" si="209"/>
        <v>tabletop games</v>
      </c>
    </row>
    <row r="2227" spans="1:22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5">
        <f t="shared" si="204"/>
        <v>41873.79184027778</v>
      </c>
      <c r="L2227" s="15">
        <f t="shared" si="205"/>
        <v>41903.79184027778</v>
      </c>
      <c r="M2227" s="13" t="str">
        <f t="shared" si="206"/>
        <v>Aug</v>
      </c>
      <c r="N2227" s="11">
        <f t="shared" si="207"/>
        <v>2014</v>
      </c>
      <c r="O2227" t="b">
        <v>0</v>
      </c>
      <c r="P2227">
        <v>1204</v>
      </c>
      <c r="Q2227" t="b">
        <v>1</v>
      </c>
      <c r="R2227" t="s">
        <v>8297</v>
      </c>
      <c r="S2227" s="7">
        <f>E2227/D2227</f>
        <v>9.4483338095238096</v>
      </c>
      <c r="T2227" s="8">
        <f>E2227/P2227</f>
        <v>164.79651993355483</v>
      </c>
      <c r="U2227" t="str">
        <f t="shared" si="208"/>
        <v>games</v>
      </c>
      <c r="V2227" t="str">
        <f t="shared" si="209"/>
        <v>tabletop games</v>
      </c>
    </row>
    <row r="2228" spans="1:22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5">
        <f t="shared" si="204"/>
        <v>42381.79886574074</v>
      </c>
      <c r="L2228" s="15">
        <f t="shared" si="205"/>
        <v>42412.207638888889</v>
      </c>
      <c r="M2228" s="13" t="str">
        <f t="shared" si="206"/>
        <v>Jan</v>
      </c>
      <c r="N2228" s="11">
        <f t="shared" si="207"/>
        <v>2016</v>
      </c>
      <c r="O2228" t="b">
        <v>0</v>
      </c>
      <c r="P2228">
        <v>321</v>
      </c>
      <c r="Q2228" t="b">
        <v>1</v>
      </c>
      <c r="R2228" t="s">
        <v>8297</v>
      </c>
      <c r="S2228" s="7">
        <f>E2228/D2228</f>
        <v>1.0846283333333333</v>
      </c>
      <c r="T2228" s="8">
        <f>E2228/P2228</f>
        <v>60.820280373831778</v>
      </c>
      <c r="U2228" t="str">
        <f t="shared" si="208"/>
        <v>games</v>
      </c>
      <c r="V2228" t="str">
        <f t="shared" si="209"/>
        <v>tabletop games</v>
      </c>
    </row>
    <row r="2229" spans="1:22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5">
        <f t="shared" si="204"/>
        <v>41561.807349537034</v>
      </c>
      <c r="L2229" s="15">
        <f t="shared" si="205"/>
        <v>41591.849016203705</v>
      </c>
      <c r="M2229" s="13" t="str">
        <f t="shared" si="206"/>
        <v>Oct</v>
      </c>
      <c r="N2229" s="11">
        <f t="shared" si="207"/>
        <v>2013</v>
      </c>
      <c r="O2229" t="b">
        <v>0</v>
      </c>
      <c r="P2229">
        <v>301</v>
      </c>
      <c r="Q2229" t="b">
        <v>1</v>
      </c>
      <c r="R2229" t="s">
        <v>8297</v>
      </c>
      <c r="S2229" s="7">
        <f>E2229/D2229</f>
        <v>1.5737692307692308</v>
      </c>
      <c r="T2229" s="8">
        <f>E2229/P2229</f>
        <v>67.970099667774093</v>
      </c>
      <c r="U2229" t="str">
        <f t="shared" si="208"/>
        <v>games</v>
      </c>
      <c r="V2229" t="str">
        <f t="shared" si="209"/>
        <v>tabletop games</v>
      </c>
    </row>
    <row r="2230" spans="1:22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5">
        <f t="shared" si="204"/>
        <v>42202.278194444443</v>
      </c>
      <c r="L2230" s="15">
        <f t="shared" si="205"/>
        <v>42232.278194444443</v>
      </c>
      <c r="M2230" s="13" t="str">
        <f t="shared" si="206"/>
        <v>Jul</v>
      </c>
      <c r="N2230" s="11">
        <f t="shared" si="207"/>
        <v>2015</v>
      </c>
      <c r="O2230" t="b">
        <v>0</v>
      </c>
      <c r="P2230">
        <v>144</v>
      </c>
      <c r="Q2230" t="b">
        <v>1</v>
      </c>
      <c r="R2230" t="s">
        <v>8297</v>
      </c>
      <c r="S2230" s="7">
        <f>E2230/D2230</f>
        <v>11.744899999999999</v>
      </c>
      <c r="T2230" s="8">
        <f>E2230/P2230</f>
        <v>81.561805555555551</v>
      </c>
      <c r="U2230" t="str">
        <f t="shared" si="208"/>
        <v>games</v>
      </c>
      <c r="V2230" t="str">
        <f t="shared" si="209"/>
        <v>tabletop games</v>
      </c>
    </row>
    <row r="2231" spans="1:22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5">
        <f t="shared" si="204"/>
        <v>41484.664247685185</v>
      </c>
      <c r="L2231" s="15">
        <f t="shared" si="205"/>
        <v>41520.166666666664</v>
      </c>
      <c r="M2231" s="13" t="str">
        <f t="shared" si="206"/>
        <v>Jul</v>
      </c>
      <c r="N2231" s="11">
        <f t="shared" si="207"/>
        <v>2013</v>
      </c>
      <c r="O2231" t="b">
        <v>0</v>
      </c>
      <c r="P2231">
        <v>539</v>
      </c>
      <c r="Q2231" t="b">
        <v>1</v>
      </c>
      <c r="R2231" t="s">
        <v>8297</v>
      </c>
      <c r="S2231" s="7">
        <f>E2231/D2231</f>
        <v>1.7104755366949576</v>
      </c>
      <c r="T2231" s="8">
        <f>E2231/P2231</f>
        <v>25.42547309833024</v>
      </c>
      <c r="U2231" t="str">
        <f t="shared" si="208"/>
        <v>games</v>
      </c>
      <c r="V2231" t="str">
        <f t="shared" si="209"/>
        <v>tabletop games</v>
      </c>
    </row>
    <row r="2232" spans="1:22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5">
        <f t="shared" si="204"/>
        <v>41724.881099537037</v>
      </c>
      <c r="L2232" s="15">
        <f t="shared" si="205"/>
        <v>41754.881099537037</v>
      </c>
      <c r="M2232" s="13" t="str">
        <f t="shared" si="206"/>
        <v>Mar</v>
      </c>
      <c r="N2232" s="11">
        <f t="shared" si="207"/>
        <v>2014</v>
      </c>
      <c r="O2232" t="b">
        <v>0</v>
      </c>
      <c r="P2232">
        <v>498</v>
      </c>
      <c r="Q2232" t="b">
        <v>1</v>
      </c>
      <c r="R2232" t="s">
        <v>8297</v>
      </c>
      <c r="S2232" s="7">
        <f>E2232/D2232</f>
        <v>1.2595294117647058</v>
      </c>
      <c r="T2232" s="8">
        <f>E2232/P2232</f>
        <v>21.497991967871485</v>
      </c>
      <c r="U2232" t="str">
        <f t="shared" si="208"/>
        <v>games</v>
      </c>
      <c r="V2232" t="str">
        <f t="shared" si="209"/>
        <v>tabletop games</v>
      </c>
    </row>
    <row r="2233" spans="1:22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5">
        <f t="shared" si="204"/>
        <v>41423.910891203705</v>
      </c>
      <c r="L2233" s="15">
        <f t="shared" si="205"/>
        <v>41450.208333333336</v>
      </c>
      <c r="M2233" s="13" t="str">
        <f t="shared" si="206"/>
        <v>May</v>
      </c>
      <c r="N2233" s="11">
        <f t="shared" si="207"/>
        <v>2013</v>
      </c>
      <c r="O2233" t="b">
        <v>0</v>
      </c>
      <c r="P2233">
        <v>1113</v>
      </c>
      <c r="Q2233" t="b">
        <v>1</v>
      </c>
      <c r="R2233" t="s">
        <v>8297</v>
      </c>
      <c r="S2233" s="7">
        <f>E2233/D2233</f>
        <v>12.121296000000001</v>
      </c>
      <c r="T2233" s="8">
        <f>E2233/P2233</f>
        <v>27.226630727762803</v>
      </c>
      <c r="U2233" t="str">
        <f t="shared" si="208"/>
        <v>games</v>
      </c>
      <c r="V2233" t="str">
        <f t="shared" si="209"/>
        <v>tabletop games</v>
      </c>
    </row>
    <row r="2234" spans="1:22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5">
        <f t="shared" si="204"/>
        <v>41806.794074074074</v>
      </c>
      <c r="L2234" s="15">
        <f t="shared" si="205"/>
        <v>41839.125</v>
      </c>
      <c r="M2234" s="13" t="str">
        <f t="shared" si="206"/>
        <v>Jun</v>
      </c>
      <c r="N2234" s="11">
        <f t="shared" si="207"/>
        <v>2014</v>
      </c>
      <c r="O2234" t="b">
        <v>0</v>
      </c>
      <c r="P2234">
        <v>988</v>
      </c>
      <c r="Q2234" t="b">
        <v>1</v>
      </c>
      <c r="R2234" t="s">
        <v>8297</v>
      </c>
      <c r="S2234" s="7">
        <f>E2234/D2234</f>
        <v>4.9580000000000002</v>
      </c>
      <c r="T2234" s="8">
        <f>E2234/P2234</f>
        <v>25.091093117408906</v>
      </c>
      <c r="U2234" t="str">
        <f t="shared" si="208"/>
        <v>games</v>
      </c>
      <c r="V2234" t="str">
        <f t="shared" si="209"/>
        <v>tabletop games</v>
      </c>
    </row>
    <row r="2235" spans="1:22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5">
        <f t="shared" si="204"/>
        <v>42331.378923611104</v>
      </c>
      <c r="L2235" s="15">
        <f t="shared" si="205"/>
        <v>42352</v>
      </c>
      <c r="M2235" s="13" t="str">
        <f t="shared" si="206"/>
        <v>Nov</v>
      </c>
      <c r="N2235" s="11">
        <f t="shared" si="207"/>
        <v>2015</v>
      </c>
      <c r="O2235" t="b">
        <v>0</v>
      </c>
      <c r="P2235">
        <v>391</v>
      </c>
      <c r="Q2235" t="b">
        <v>1</v>
      </c>
      <c r="R2235" t="s">
        <v>8297</v>
      </c>
      <c r="S2235" s="7">
        <f>E2235/D2235</f>
        <v>3.3203999999999998</v>
      </c>
      <c r="T2235" s="8">
        <f>E2235/P2235</f>
        <v>21.230179028132991</v>
      </c>
      <c r="U2235" t="str">
        <f t="shared" si="208"/>
        <v>games</v>
      </c>
      <c r="V2235" t="str">
        <f t="shared" si="209"/>
        <v>tabletop games</v>
      </c>
    </row>
    <row r="2236" spans="1:22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5">
        <f t="shared" si="204"/>
        <v>42710.824618055558</v>
      </c>
      <c r="L2236" s="15">
        <f t="shared" si="205"/>
        <v>42740.824618055558</v>
      </c>
      <c r="M2236" s="13" t="str">
        <f t="shared" si="206"/>
        <v>Dec</v>
      </c>
      <c r="N2236" s="11">
        <f t="shared" si="207"/>
        <v>2016</v>
      </c>
      <c r="O2236" t="b">
        <v>0</v>
      </c>
      <c r="P2236">
        <v>28</v>
      </c>
      <c r="Q2236" t="b">
        <v>1</v>
      </c>
      <c r="R2236" t="s">
        <v>8297</v>
      </c>
      <c r="S2236" s="7">
        <f>E2236/D2236</f>
        <v>11.65</v>
      </c>
      <c r="T2236" s="8">
        <f>E2236/P2236</f>
        <v>41.607142857142854</v>
      </c>
      <c r="U2236" t="str">
        <f t="shared" si="208"/>
        <v>games</v>
      </c>
      <c r="V2236" t="str">
        <f t="shared" si="209"/>
        <v>tabletop games</v>
      </c>
    </row>
    <row r="2237" spans="1:22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5">
        <f t="shared" si="204"/>
        <v>42062.022118055553</v>
      </c>
      <c r="L2237" s="15">
        <f t="shared" si="205"/>
        <v>42091.980451388896</v>
      </c>
      <c r="M2237" s="13" t="str">
        <f t="shared" si="206"/>
        <v>Feb</v>
      </c>
      <c r="N2237" s="11">
        <f t="shared" si="207"/>
        <v>2015</v>
      </c>
      <c r="O2237" t="b">
        <v>0</v>
      </c>
      <c r="P2237">
        <v>147</v>
      </c>
      <c r="Q2237" t="b">
        <v>1</v>
      </c>
      <c r="R2237" t="s">
        <v>8297</v>
      </c>
      <c r="S2237" s="7">
        <f>E2237/D2237</f>
        <v>1.5331538461538461</v>
      </c>
      <c r="T2237" s="8">
        <f>E2237/P2237</f>
        <v>135.58503401360545</v>
      </c>
      <c r="U2237" t="str">
        <f t="shared" si="208"/>
        <v>games</v>
      </c>
      <c r="V2237" t="str">
        <f t="shared" si="209"/>
        <v>tabletop games</v>
      </c>
    </row>
    <row r="2238" spans="1:22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5">
        <f t="shared" si="204"/>
        <v>42371.617164351846</v>
      </c>
      <c r="L2238" s="15">
        <f t="shared" si="205"/>
        <v>42401.617164351846</v>
      </c>
      <c r="M2238" s="13" t="str">
        <f t="shared" si="206"/>
        <v>Jan</v>
      </c>
      <c r="N2238" s="11">
        <f t="shared" si="207"/>
        <v>2016</v>
      </c>
      <c r="O2238" t="b">
        <v>0</v>
      </c>
      <c r="P2238">
        <v>680</v>
      </c>
      <c r="Q2238" t="b">
        <v>1</v>
      </c>
      <c r="R2238" t="s">
        <v>8297</v>
      </c>
      <c r="S2238" s="7">
        <f>E2238/D2238</f>
        <v>5.3710714285714287</v>
      </c>
      <c r="T2238" s="8">
        <f>E2238/P2238</f>
        <v>22.116176470588236</v>
      </c>
      <c r="U2238" t="str">
        <f t="shared" si="208"/>
        <v>games</v>
      </c>
      <c r="V2238" t="str">
        <f t="shared" si="209"/>
        <v>tabletop games</v>
      </c>
    </row>
    <row r="2239" spans="1:22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5">
        <f t="shared" si="204"/>
        <v>41915.003275462965</v>
      </c>
      <c r="L2239" s="15">
        <f t="shared" si="205"/>
        <v>41955.332638888889</v>
      </c>
      <c r="M2239" s="13" t="str">
        <f t="shared" si="206"/>
        <v>Oct</v>
      </c>
      <c r="N2239" s="11">
        <f t="shared" si="207"/>
        <v>2014</v>
      </c>
      <c r="O2239" t="b">
        <v>0</v>
      </c>
      <c r="P2239">
        <v>983</v>
      </c>
      <c r="Q2239" t="b">
        <v>1</v>
      </c>
      <c r="R2239" t="s">
        <v>8297</v>
      </c>
      <c r="S2239" s="7">
        <f>E2239/D2239</f>
        <v>3.5292777777777777</v>
      </c>
      <c r="T2239" s="8">
        <f>E2239/P2239</f>
        <v>64.625635808748726</v>
      </c>
      <c r="U2239" t="str">
        <f t="shared" si="208"/>
        <v>games</v>
      </c>
      <c r="V2239" t="str">
        <f t="shared" si="209"/>
        <v>tabletop games</v>
      </c>
    </row>
    <row r="2240" spans="1:22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5">
        <f t="shared" si="204"/>
        <v>42774.621712962966</v>
      </c>
      <c r="L2240" s="15">
        <f t="shared" si="205"/>
        <v>42804.621712962966</v>
      </c>
      <c r="M2240" s="13" t="str">
        <f t="shared" si="206"/>
        <v>Feb</v>
      </c>
      <c r="N2240" s="11">
        <f t="shared" si="207"/>
        <v>2017</v>
      </c>
      <c r="O2240" t="b">
        <v>0</v>
      </c>
      <c r="P2240">
        <v>79</v>
      </c>
      <c r="Q2240" t="b">
        <v>1</v>
      </c>
      <c r="R2240" t="s">
        <v>8297</v>
      </c>
      <c r="S2240" s="7">
        <f>E2240/D2240</f>
        <v>1.3740000000000001</v>
      </c>
      <c r="T2240" s="8">
        <f>E2240/P2240</f>
        <v>69.569620253164558</v>
      </c>
      <c r="U2240" t="str">
        <f t="shared" si="208"/>
        <v>games</v>
      </c>
      <c r="V2240" t="str">
        <f t="shared" si="209"/>
        <v>tabletop games</v>
      </c>
    </row>
    <row r="2241" spans="1:22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5">
        <f t="shared" si="204"/>
        <v>41572.958495370374</v>
      </c>
      <c r="L2241" s="15">
        <f t="shared" si="205"/>
        <v>41609.168055555558</v>
      </c>
      <c r="M2241" s="13" t="str">
        <f t="shared" si="206"/>
        <v>Oct</v>
      </c>
      <c r="N2241" s="11">
        <f t="shared" si="207"/>
        <v>2013</v>
      </c>
      <c r="O2241" t="b">
        <v>0</v>
      </c>
      <c r="P2241">
        <v>426</v>
      </c>
      <c r="Q2241" t="b">
        <v>1</v>
      </c>
      <c r="R2241" t="s">
        <v>8297</v>
      </c>
      <c r="S2241" s="7">
        <f>E2241/D2241</f>
        <v>1.2802667999999999</v>
      </c>
      <c r="T2241" s="8">
        <f>E2241/P2241</f>
        <v>75.133028169014082</v>
      </c>
      <c r="U2241" t="str">
        <f t="shared" si="208"/>
        <v>games</v>
      </c>
      <c r="V2241" t="str">
        <f t="shared" si="209"/>
        <v>tabletop games</v>
      </c>
    </row>
    <row r="2242" spans="1:22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5">
        <f t="shared" si="204"/>
        <v>42452.825740740736</v>
      </c>
      <c r="L2242" s="15">
        <f t="shared" si="205"/>
        <v>42482.825740740736</v>
      </c>
      <c r="M2242" s="13" t="str">
        <f t="shared" si="206"/>
        <v>Mar</v>
      </c>
      <c r="N2242" s="11">
        <f t="shared" si="207"/>
        <v>2016</v>
      </c>
      <c r="O2242" t="b">
        <v>0</v>
      </c>
      <c r="P2242">
        <v>96</v>
      </c>
      <c r="Q2242" t="b">
        <v>1</v>
      </c>
      <c r="R2242" t="s">
        <v>8297</v>
      </c>
      <c r="S2242" s="7">
        <f>E2242/D2242</f>
        <v>2.7067999999999999</v>
      </c>
      <c r="T2242" s="8">
        <f>E2242/P2242</f>
        <v>140.97916666666666</v>
      </c>
      <c r="U2242" t="str">
        <f t="shared" si="208"/>
        <v>games</v>
      </c>
      <c r="V2242" t="str">
        <f t="shared" si="209"/>
        <v>tabletop games</v>
      </c>
    </row>
    <row r="2243" spans="1:22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5">
        <f t="shared" ref="K2243:K2306" si="210">(((J2243/60)/60)/24+DATE(1970,1,1))</f>
        <v>42766.827546296292</v>
      </c>
      <c r="L2243" s="15">
        <f t="shared" ref="L2243:L2306" si="211">(((I2243/60)/60)/24+DATE(1970,1,1))</f>
        <v>42796.827546296292</v>
      </c>
      <c r="M2243" s="13" t="str">
        <f t="shared" ref="M2243:M2306" si="212">TEXT(K2243,"mmm")</f>
        <v>Jan</v>
      </c>
      <c r="N2243" s="11">
        <f t="shared" ref="N2243:N2306" si="213">YEAR(K2243)</f>
        <v>2017</v>
      </c>
      <c r="O2243" t="b">
        <v>0</v>
      </c>
      <c r="P2243">
        <v>163</v>
      </c>
      <c r="Q2243" t="b">
        <v>1</v>
      </c>
      <c r="R2243" t="s">
        <v>8297</v>
      </c>
      <c r="S2243" s="7">
        <f>E2243/D2243</f>
        <v>8.0640000000000001</v>
      </c>
      <c r="T2243" s="8">
        <f>E2243/P2243</f>
        <v>49.472392638036808</v>
      </c>
      <c r="U2243" t="str">
        <f t="shared" ref="U2243:U2306" si="214">LEFT(R2243,(FIND("/",R2243,1)-1))</f>
        <v>games</v>
      </c>
      <c r="V2243" t="str">
        <f t="shared" ref="V2243:V2306" si="215">MID(R2243,FIND("/",R2243)+1,256)</f>
        <v>tabletop games</v>
      </c>
    </row>
    <row r="2244" spans="1:22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5">
        <f t="shared" si="210"/>
        <v>41569.575613425928</v>
      </c>
      <c r="L2244" s="15">
        <f t="shared" si="211"/>
        <v>41605.126388888886</v>
      </c>
      <c r="M2244" s="13" t="str">
        <f t="shared" si="212"/>
        <v>Oct</v>
      </c>
      <c r="N2244" s="11">
        <f t="shared" si="213"/>
        <v>2013</v>
      </c>
      <c r="O2244" t="b">
        <v>0</v>
      </c>
      <c r="P2244">
        <v>2525</v>
      </c>
      <c r="Q2244" t="b">
        <v>1</v>
      </c>
      <c r="R2244" t="s">
        <v>8297</v>
      </c>
      <c r="S2244" s="7">
        <f>E2244/D2244</f>
        <v>13.600976000000001</v>
      </c>
      <c r="T2244" s="8">
        <f>E2244/P2244</f>
        <v>53.865251485148519</v>
      </c>
      <c r="U2244" t="str">
        <f t="shared" si="214"/>
        <v>games</v>
      </c>
      <c r="V2244" t="str">
        <f t="shared" si="215"/>
        <v>tabletop games</v>
      </c>
    </row>
    <row r="2245" spans="1:22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5">
        <f t="shared" si="210"/>
        <v>42800.751041666663</v>
      </c>
      <c r="L2245" s="15">
        <f t="shared" si="211"/>
        <v>42807.125</v>
      </c>
      <c r="M2245" s="13" t="str">
        <f t="shared" si="212"/>
        <v>Mar</v>
      </c>
      <c r="N2245" s="11">
        <f t="shared" si="213"/>
        <v>2017</v>
      </c>
      <c r="O2245" t="b">
        <v>0</v>
      </c>
      <c r="P2245">
        <v>2035</v>
      </c>
      <c r="Q2245" t="b">
        <v>1</v>
      </c>
      <c r="R2245" t="s">
        <v>8297</v>
      </c>
      <c r="S2245" s="7">
        <f>E2245/D2245</f>
        <v>9302.5</v>
      </c>
      <c r="T2245" s="8">
        <f>E2245/P2245</f>
        <v>4.5712530712530715</v>
      </c>
      <c r="U2245" t="str">
        <f t="shared" si="214"/>
        <v>games</v>
      </c>
      <c r="V2245" t="str">
        <f t="shared" si="215"/>
        <v>tabletop games</v>
      </c>
    </row>
    <row r="2246" spans="1:22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5">
        <f t="shared" si="210"/>
        <v>42647.818819444445</v>
      </c>
      <c r="L2246" s="15">
        <f t="shared" si="211"/>
        <v>42659.854166666672</v>
      </c>
      <c r="M2246" s="13" t="str">
        <f t="shared" si="212"/>
        <v>Oct</v>
      </c>
      <c r="N2246" s="11">
        <f t="shared" si="213"/>
        <v>2016</v>
      </c>
      <c r="O2246" t="b">
        <v>0</v>
      </c>
      <c r="P2246">
        <v>290</v>
      </c>
      <c r="Q2246" t="b">
        <v>1</v>
      </c>
      <c r="R2246" t="s">
        <v>8297</v>
      </c>
      <c r="S2246" s="7">
        <f>E2246/D2246</f>
        <v>3.7702</v>
      </c>
      <c r="T2246" s="8">
        <f>E2246/P2246</f>
        <v>65.00344827586207</v>
      </c>
      <c r="U2246" t="str">
        <f t="shared" si="214"/>
        <v>games</v>
      </c>
      <c r="V2246" t="str">
        <f t="shared" si="215"/>
        <v>tabletop games</v>
      </c>
    </row>
    <row r="2247" spans="1:22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5">
        <f t="shared" si="210"/>
        <v>41660.708530092597</v>
      </c>
      <c r="L2247" s="15">
        <f t="shared" si="211"/>
        <v>41691.75</v>
      </c>
      <c r="M2247" s="13" t="str">
        <f t="shared" si="212"/>
        <v>Jan</v>
      </c>
      <c r="N2247" s="11">
        <f t="shared" si="213"/>
        <v>2014</v>
      </c>
      <c r="O2247" t="b">
        <v>0</v>
      </c>
      <c r="P2247">
        <v>1980</v>
      </c>
      <c r="Q2247" t="b">
        <v>1</v>
      </c>
      <c r="R2247" t="s">
        <v>8297</v>
      </c>
      <c r="S2247" s="7">
        <f>E2247/D2247</f>
        <v>26.47025</v>
      </c>
      <c r="T2247" s="8">
        <f>E2247/P2247</f>
        <v>53.475252525252522</v>
      </c>
      <c r="U2247" t="str">
        <f t="shared" si="214"/>
        <v>games</v>
      </c>
      <c r="V2247" t="str">
        <f t="shared" si="215"/>
        <v>tabletop games</v>
      </c>
    </row>
    <row r="2248" spans="1:22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5">
        <f t="shared" si="210"/>
        <v>42221.79178240741</v>
      </c>
      <c r="L2248" s="15">
        <f t="shared" si="211"/>
        <v>42251.79178240741</v>
      </c>
      <c r="M2248" s="13" t="str">
        <f t="shared" si="212"/>
        <v>Aug</v>
      </c>
      <c r="N2248" s="11">
        <f t="shared" si="213"/>
        <v>2015</v>
      </c>
      <c r="O2248" t="b">
        <v>0</v>
      </c>
      <c r="P2248">
        <v>57</v>
      </c>
      <c r="Q2248" t="b">
        <v>1</v>
      </c>
      <c r="R2248" t="s">
        <v>8297</v>
      </c>
      <c r="S2248" s="7">
        <f>E2248/D2248</f>
        <v>1.0012000000000001</v>
      </c>
      <c r="T2248" s="8">
        <f>E2248/P2248</f>
        <v>43.912280701754383</v>
      </c>
      <c r="U2248" t="str">
        <f t="shared" si="214"/>
        <v>games</v>
      </c>
      <c r="V2248" t="str">
        <f t="shared" si="215"/>
        <v>tabletop games</v>
      </c>
    </row>
    <row r="2249" spans="1:22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5">
        <f t="shared" si="210"/>
        <v>42200.666261574079</v>
      </c>
      <c r="L2249" s="15">
        <f t="shared" si="211"/>
        <v>42214.666261574079</v>
      </c>
      <c r="M2249" s="13" t="str">
        <f t="shared" si="212"/>
        <v>Jul</v>
      </c>
      <c r="N2249" s="11">
        <f t="shared" si="213"/>
        <v>2015</v>
      </c>
      <c r="O2249" t="b">
        <v>0</v>
      </c>
      <c r="P2249">
        <v>380</v>
      </c>
      <c r="Q2249" t="b">
        <v>1</v>
      </c>
      <c r="R2249" t="s">
        <v>8297</v>
      </c>
      <c r="S2249" s="7">
        <f>E2249/D2249</f>
        <v>1.0445405405405406</v>
      </c>
      <c r="T2249" s="8">
        <f>E2249/P2249</f>
        <v>50.852631578947367</v>
      </c>
      <c r="U2249" t="str">
        <f t="shared" si="214"/>
        <v>games</v>
      </c>
      <c r="V2249" t="str">
        <f t="shared" si="215"/>
        <v>tabletop games</v>
      </c>
    </row>
    <row r="2250" spans="1:22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5">
        <f t="shared" si="210"/>
        <v>42688.875902777778</v>
      </c>
      <c r="L2250" s="15">
        <f t="shared" si="211"/>
        <v>42718.875902777778</v>
      </c>
      <c r="M2250" s="13" t="str">
        <f t="shared" si="212"/>
        <v>Nov</v>
      </c>
      <c r="N2250" s="11">
        <f t="shared" si="213"/>
        <v>2016</v>
      </c>
      <c r="O2250" t="b">
        <v>0</v>
      </c>
      <c r="P2250">
        <v>128</v>
      </c>
      <c r="Q2250" t="b">
        <v>1</v>
      </c>
      <c r="R2250" t="s">
        <v>8297</v>
      </c>
      <c r="S2250" s="7">
        <f>E2250/D2250</f>
        <v>1.0721428571428571</v>
      </c>
      <c r="T2250" s="8">
        <f>E2250/P2250</f>
        <v>58.6328125</v>
      </c>
      <c r="U2250" t="str">
        <f t="shared" si="214"/>
        <v>games</v>
      </c>
      <c r="V2250" t="str">
        <f t="shared" si="215"/>
        <v>tabletop games</v>
      </c>
    </row>
    <row r="2251" spans="1:22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5">
        <f t="shared" si="210"/>
        <v>41336.703298611108</v>
      </c>
      <c r="L2251" s="15">
        <f t="shared" si="211"/>
        <v>41366.661631944444</v>
      </c>
      <c r="M2251" s="13" t="str">
        <f t="shared" si="212"/>
        <v>Mar</v>
      </c>
      <c r="N2251" s="11">
        <f t="shared" si="213"/>
        <v>2013</v>
      </c>
      <c r="O2251" t="b">
        <v>0</v>
      </c>
      <c r="P2251">
        <v>180</v>
      </c>
      <c r="Q2251" t="b">
        <v>1</v>
      </c>
      <c r="R2251" t="s">
        <v>8297</v>
      </c>
      <c r="S2251" s="7">
        <f>E2251/D2251</f>
        <v>1.6877142857142857</v>
      </c>
      <c r="T2251" s="8">
        <f>E2251/P2251</f>
        <v>32.81666666666667</v>
      </c>
      <c r="U2251" t="str">
        <f t="shared" si="214"/>
        <v>games</v>
      </c>
      <c r="V2251" t="str">
        <f t="shared" si="215"/>
        <v>tabletop games</v>
      </c>
    </row>
    <row r="2252" spans="1:22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5">
        <f t="shared" si="210"/>
        <v>42677.005474537036</v>
      </c>
      <c r="L2252" s="15">
        <f t="shared" si="211"/>
        <v>42707.0471412037</v>
      </c>
      <c r="M2252" s="13" t="str">
        <f t="shared" si="212"/>
        <v>Nov</v>
      </c>
      <c r="N2252" s="11">
        <f t="shared" si="213"/>
        <v>2016</v>
      </c>
      <c r="O2252" t="b">
        <v>0</v>
      </c>
      <c r="P2252">
        <v>571</v>
      </c>
      <c r="Q2252" t="b">
        <v>1</v>
      </c>
      <c r="R2252" t="s">
        <v>8297</v>
      </c>
      <c r="S2252" s="7">
        <f>E2252/D2252</f>
        <v>9.7511200000000002</v>
      </c>
      <c r="T2252" s="8">
        <f>E2252/P2252</f>
        <v>426.93169877408059</v>
      </c>
      <c r="U2252" t="str">
        <f t="shared" si="214"/>
        <v>games</v>
      </c>
      <c r="V2252" t="str">
        <f t="shared" si="215"/>
        <v>tabletop games</v>
      </c>
    </row>
    <row r="2253" spans="1:22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5">
        <f t="shared" si="210"/>
        <v>41846.34579861111</v>
      </c>
      <c r="L2253" s="15">
        <f t="shared" si="211"/>
        <v>41867.34579861111</v>
      </c>
      <c r="M2253" s="13" t="str">
        <f t="shared" si="212"/>
        <v>Jul</v>
      </c>
      <c r="N2253" s="11">
        <f t="shared" si="213"/>
        <v>2014</v>
      </c>
      <c r="O2253" t="b">
        <v>0</v>
      </c>
      <c r="P2253">
        <v>480</v>
      </c>
      <c r="Q2253" t="b">
        <v>1</v>
      </c>
      <c r="R2253" t="s">
        <v>8297</v>
      </c>
      <c r="S2253" s="7">
        <f>E2253/D2253</f>
        <v>1.3444929411764706</v>
      </c>
      <c r="T2253" s="8">
        <f>E2253/P2253</f>
        <v>23.808729166666669</v>
      </c>
      <c r="U2253" t="str">
        <f t="shared" si="214"/>
        <v>games</v>
      </c>
      <c r="V2253" t="str">
        <f t="shared" si="215"/>
        <v>tabletop games</v>
      </c>
    </row>
    <row r="2254" spans="1:22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5">
        <f t="shared" si="210"/>
        <v>42573.327986111108</v>
      </c>
      <c r="L2254" s="15">
        <f t="shared" si="211"/>
        <v>42588.327986111108</v>
      </c>
      <c r="M2254" s="13" t="str">
        <f t="shared" si="212"/>
        <v>Jul</v>
      </c>
      <c r="N2254" s="11">
        <f t="shared" si="213"/>
        <v>2016</v>
      </c>
      <c r="O2254" t="b">
        <v>0</v>
      </c>
      <c r="P2254">
        <v>249</v>
      </c>
      <c r="Q2254" t="b">
        <v>1</v>
      </c>
      <c r="R2254" t="s">
        <v>8297</v>
      </c>
      <c r="S2254" s="7">
        <f>E2254/D2254</f>
        <v>2.722777777777778</v>
      </c>
      <c r="T2254" s="8">
        <f>E2254/P2254</f>
        <v>98.413654618473899</v>
      </c>
      <c r="U2254" t="str">
        <f t="shared" si="214"/>
        <v>games</v>
      </c>
      <c r="V2254" t="str">
        <f t="shared" si="215"/>
        <v>tabletop games</v>
      </c>
    </row>
    <row r="2255" spans="1:22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5">
        <f t="shared" si="210"/>
        <v>42296.631331018521</v>
      </c>
      <c r="L2255" s="15">
        <f t="shared" si="211"/>
        <v>42326.672997685186</v>
      </c>
      <c r="M2255" s="13" t="str">
        <f t="shared" si="212"/>
        <v>Oct</v>
      </c>
      <c r="N2255" s="11">
        <f t="shared" si="213"/>
        <v>2015</v>
      </c>
      <c r="O2255" t="b">
        <v>0</v>
      </c>
      <c r="P2255">
        <v>84</v>
      </c>
      <c r="Q2255" t="b">
        <v>1</v>
      </c>
      <c r="R2255" t="s">
        <v>8297</v>
      </c>
      <c r="S2255" s="7">
        <f>E2255/D2255</f>
        <v>1.1268750000000001</v>
      </c>
      <c r="T2255" s="8">
        <f>E2255/P2255</f>
        <v>107.32142857142857</v>
      </c>
      <c r="U2255" t="str">
        <f t="shared" si="214"/>
        <v>games</v>
      </c>
      <c r="V2255" t="str">
        <f t="shared" si="215"/>
        <v>tabletop games</v>
      </c>
    </row>
    <row r="2256" spans="1:22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5">
        <f t="shared" si="210"/>
        <v>42752.647777777776</v>
      </c>
      <c r="L2256" s="15">
        <f t="shared" si="211"/>
        <v>42759.647777777776</v>
      </c>
      <c r="M2256" s="13" t="str">
        <f t="shared" si="212"/>
        <v>Jan</v>
      </c>
      <c r="N2256" s="11">
        <f t="shared" si="213"/>
        <v>2017</v>
      </c>
      <c r="O2256" t="b">
        <v>0</v>
      </c>
      <c r="P2256">
        <v>197</v>
      </c>
      <c r="Q2256" t="b">
        <v>1</v>
      </c>
      <c r="R2256" t="s">
        <v>8297</v>
      </c>
      <c r="S2256" s="7">
        <f>E2256/D2256</f>
        <v>4.5979999999999999</v>
      </c>
      <c r="T2256" s="8">
        <f>E2256/P2256</f>
        <v>11.67005076142132</v>
      </c>
      <c r="U2256" t="str">
        <f t="shared" si="214"/>
        <v>games</v>
      </c>
      <c r="V2256" t="str">
        <f t="shared" si="215"/>
        <v>tabletop games</v>
      </c>
    </row>
    <row r="2257" spans="1:22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5">
        <f t="shared" si="210"/>
        <v>42467.951979166668</v>
      </c>
      <c r="L2257" s="15">
        <f t="shared" si="211"/>
        <v>42497.951979166668</v>
      </c>
      <c r="M2257" s="13" t="str">
        <f t="shared" si="212"/>
        <v>Apr</v>
      </c>
      <c r="N2257" s="11">
        <f t="shared" si="213"/>
        <v>2016</v>
      </c>
      <c r="O2257" t="b">
        <v>0</v>
      </c>
      <c r="P2257">
        <v>271</v>
      </c>
      <c r="Q2257" t="b">
        <v>1</v>
      </c>
      <c r="R2257" t="s">
        <v>8297</v>
      </c>
      <c r="S2257" s="7">
        <f>E2257/D2257</f>
        <v>2.8665822784810127</v>
      </c>
      <c r="T2257" s="8">
        <f>E2257/P2257</f>
        <v>41.782287822878232</v>
      </c>
      <c r="U2257" t="str">
        <f t="shared" si="214"/>
        <v>games</v>
      </c>
      <c r="V2257" t="str">
        <f t="shared" si="215"/>
        <v>tabletop games</v>
      </c>
    </row>
    <row r="2258" spans="1:22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5">
        <f t="shared" si="210"/>
        <v>42682.451921296291</v>
      </c>
      <c r="L2258" s="15">
        <f t="shared" si="211"/>
        <v>42696.451921296291</v>
      </c>
      <c r="M2258" s="13" t="str">
        <f t="shared" si="212"/>
        <v>Nov</v>
      </c>
      <c r="N2258" s="11">
        <f t="shared" si="213"/>
        <v>2016</v>
      </c>
      <c r="O2258" t="b">
        <v>0</v>
      </c>
      <c r="P2258">
        <v>50</v>
      </c>
      <c r="Q2258" t="b">
        <v>1</v>
      </c>
      <c r="R2258" t="s">
        <v>8297</v>
      </c>
      <c r="S2258" s="7">
        <f>E2258/D2258</f>
        <v>2.2270833333333333</v>
      </c>
      <c r="T2258" s="8">
        <f>E2258/P2258</f>
        <v>21.38</v>
      </c>
      <c r="U2258" t="str">
        <f t="shared" si="214"/>
        <v>games</v>
      </c>
      <c r="V2258" t="str">
        <f t="shared" si="215"/>
        <v>tabletop games</v>
      </c>
    </row>
    <row r="2259" spans="1:22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5">
        <f t="shared" si="210"/>
        <v>42505.936678240745</v>
      </c>
      <c r="L2259" s="15">
        <f t="shared" si="211"/>
        <v>42540.958333333328</v>
      </c>
      <c r="M2259" s="13" t="str">
        <f t="shared" si="212"/>
        <v>May</v>
      </c>
      <c r="N2259" s="11">
        <f t="shared" si="213"/>
        <v>2016</v>
      </c>
      <c r="O2259" t="b">
        <v>0</v>
      </c>
      <c r="P2259">
        <v>169</v>
      </c>
      <c r="Q2259" t="b">
        <v>1</v>
      </c>
      <c r="R2259" t="s">
        <v>8297</v>
      </c>
      <c r="S2259" s="7">
        <f>E2259/D2259</f>
        <v>6.3613999999999997</v>
      </c>
      <c r="T2259" s="8">
        <f>E2259/P2259</f>
        <v>94.103550295857985</v>
      </c>
      <c r="U2259" t="str">
        <f t="shared" si="214"/>
        <v>games</v>
      </c>
      <c r="V2259" t="str">
        <f t="shared" si="215"/>
        <v>tabletop games</v>
      </c>
    </row>
    <row r="2260" spans="1:22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5">
        <f t="shared" si="210"/>
        <v>42136.75100694444</v>
      </c>
      <c r="L2260" s="15">
        <f t="shared" si="211"/>
        <v>42166.75100694444</v>
      </c>
      <c r="M2260" s="13" t="str">
        <f t="shared" si="212"/>
        <v>May</v>
      </c>
      <c r="N2260" s="11">
        <f t="shared" si="213"/>
        <v>2015</v>
      </c>
      <c r="O2260" t="b">
        <v>0</v>
      </c>
      <c r="P2260">
        <v>205</v>
      </c>
      <c r="Q2260" t="b">
        <v>1</v>
      </c>
      <c r="R2260" t="s">
        <v>8297</v>
      </c>
      <c r="S2260" s="7">
        <f>E2260/D2260</f>
        <v>1.4650000000000001</v>
      </c>
      <c r="T2260" s="8">
        <f>E2260/P2260</f>
        <v>15.721951219512196</v>
      </c>
      <c r="U2260" t="str">
        <f t="shared" si="214"/>
        <v>games</v>
      </c>
      <c r="V2260" t="str">
        <f t="shared" si="215"/>
        <v>tabletop games</v>
      </c>
    </row>
    <row r="2261" spans="1:22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5">
        <f t="shared" si="210"/>
        <v>42702.804814814815</v>
      </c>
      <c r="L2261" s="15">
        <f t="shared" si="211"/>
        <v>42712.804814814815</v>
      </c>
      <c r="M2261" s="13" t="str">
        <f t="shared" si="212"/>
        <v>Nov</v>
      </c>
      <c r="N2261" s="11">
        <f t="shared" si="213"/>
        <v>2016</v>
      </c>
      <c r="O2261" t="b">
        <v>0</v>
      </c>
      <c r="P2261">
        <v>206</v>
      </c>
      <c r="Q2261" t="b">
        <v>1</v>
      </c>
      <c r="R2261" t="s">
        <v>8297</v>
      </c>
      <c r="S2261" s="7">
        <f>E2261/D2261</f>
        <v>18.670999999999999</v>
      </c>
      <c r="T2261" s="8">
        <f>E2261/P2261</f>
        <v>90.635922330097088</v>
      </c>
      <c r="U2261" t="str">
        <f t="shared" si="214"/>
        <v>games</v>
      </c>
      <c r="V2261" t="str">
        <f t="shared" si="215"/>
        <v>tabletop games</v>
      </c>
    </row>
    <row r="2262" spans="1:22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5">
        <f t="shared" si="210"/>
        <v>41695.016782407409</v>
      </c>
      <c r="L2262" s="15">
        <f t="shared" si="211"/>
        <v>41724.975115740745</v>
      </c>
      <c r="M2262" s="13" t="str">
        <f t="shared" si="212"/>
        <v>Feb</v>
      </c>
      <c r="N2262" s="11">
        <f t="shared" si="213"/>
        <v>2014</v>
      </c>
      <c r="O2262" t="b">
        <v>0</v>
      </c>
      <c r="P2262">
        <v>84</v>
      </c>
      <c r="Q2262" t="b">
        <v>1</v>
      </c>
      <c r="R2262" t="s">
        <v>8297</v>
      </c>
      <c r="S2262" s="7">
        <f>E2262/D2262</f>
        <v>3.2692000000000001</v>
      </c>
      <c r="T2262" s="8">
        <f>E2262/P2262</f>
        <v>97.297619047619051</v>
      </c>
      <c r="U2262" t="str">
        <f t="shared" si="214"/>
        <v>games</v>
      </c>
      <c r="V2262" t="str">
        <f t="shared" si="215"/>
        <v>tabletop games</v>
      </c>
    </row>
    <row r="2263" spans="1:22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5">
        <f t="shared" si="210"/>
        <v>42759.724768518514</v>
      </c>
      <c r="L2263" s="15">
        <f t="shared" si="211"/>
        <v>42780.724768518514</v>
      </c>
      <c r="M2263" s="13" t="str">
        <f t="shared" si="212"/>
        <v>Jan</v>
      </c>
      <c r="N2263" s="11">
        <f t="shared" si="213"/>
        <v>2017</v>
      </c>
      <c r="O2263" t="b">
        <v>0</v>
      </c>
      <c r="P2263">
        <v>210</v>
      </c>
      <c r="Q2263" t="b">
        <v>1</v>
      </c>
      <c r="R2263" t="s">
        <v>8297</v>
      </c>
      <c r="S2263" s="7">
        <f>E2263/D2263</f>
        <v>7.7949999999999999</v>
      </c>
      <c r="T2263" s="8">
        <f>E2263/P2263</f>
        <v>37.11904761904762</v>
      </c>
      <c r="U2263" t="str">
        <f t="shared" si="214"/>
        <v>games</v>
      </c>
      <c r="V2263" t="str">
        <f t="shared" si="215"/>
        <v>tabletop games</v>
      </c>
    </row>
    <row r="2264" spans="1:22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5">
        <f t="shared" si="210"/>
        <v>41926.585162037038</v>
      </c>
      <c r="L2264" s="15">
        <f t="shared" si="211"/>
        <v>41961</v>
      </c>
      <c r="M2264" s="13" t="str">
        <f t="shared" si="212"/>
        <v>Oct</v>
      </c>
      <c r="N2264" s="11">
        <f t="shared" si="213"/>
        <v>2014</v>
      </c>
      <c r="O2264" t="b">
        <v>0</v>
      </c>
      <c r="P2264">
        <v>181</v>
      </c>
      <c r="Q2264" t="b">
        <v>1</v>
      </c>
      <c r="R2264" t="s">
        <v>8297</v>
      </c>
      <c r="S2264" s="7">
        <f>E2264/D2264</f>
        <v>1.5415151515151515</v>
      </c>
      <c r="T2264" s="8">
        <f>E2264/P2264</f>
        <v>28.104972375690608</v>
      </c>
      <c r="U2264" t="str">
        <f t="shared" si="214"/>
        <v>games</v>
      </c>
      <c r="V2264" t="str">
        <f t="shared" si="215"/>
        <v>tabletop games</v>
      </c>
    </row>
    <row r="2265" spans="1:22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5">
        <f t="shared" si="210"/>
        <v>42014.832326388889</v>
      </c>
      <c r="L2265" s="15">
        <f t="shared" si="211"/>
        <v>42035.832326388889</v>
      </c>
      <c r="M2265" s="13" t="str">
        <f t="shared" si="212"/>
        <v>Jan</v>
      </c>
      <c r="N2265" s="11">
        <f t="shared" si="213"/>
        <v>2015</v>
      </c>
      <c r="O2265" t="b">
        <v>0</v>
      </c>
      <c r="P2265">
        <v>60</v>
      </c>
      <c r="Q2265" t="b">
        <v>1</v>
      </c>
      <c r="R2265" t="s">
        <v>8297</v>
      </c>
      <c r="S2265" s="7">
        <f>E2265/D2265</f>
        <v>1.1554666666666666</v>
      </c>
      <c r="T2265" s="8">
        <f>E2265/P2265</f>
        <v>144.43333333333334</v>
      </c>
      <c r="U2265" t="str">
        <f t="shared" si="214"/>
        <v>games</v>
      </c>
      <c r="V2265" t="str">
        <f t="shared" si="215"/>
        <v>tabletop games</v>
      </c>
    </row>
    <row r="2266" spans="1:22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5">
        <f t="shared" si="210"/>
        <v>42496.582337962958</v>
      </c>
      <c r="L2266" s="15">
        <f t="shared" si="211"/>
        <v>42513.125</v>
      </c>
      <c r="M2266" s="13" t="str">
        <f t="shared" si="212"/>
        <v>May</v>
      </c>
      <c r="N2266" s="11">
        <f t="shared" si="213"/>
        <v>2016</v>
      </c>
      <c r="O2266" t="b">
        <v>0</v>
      </c>
      <c r="P2266">
        <v>445</v>
      </c>
      <c r="Q2266" t="b">
        <v>1</v>
      </c>
      <c r="R2266" t="s">
        <v>8297</v>
      </c>
      <c r="S2266" s="7">
        <f>E2266/D2266</f>
        <v>1.8003333333333333</v>
      </c>
      <c r="T2266" s="8">
        <f>E2266/P2266</f>
        <v>24.274157303370785</v>
      </c>
      <c r="U2266" t="str">
        <f t="shared" si="214"/>
        <v>games</v>
      </c>
      <c r="V2266" t="str">
        <f t="shared" si="215"/>
        <v>tabletop games</v>
      </c>
    </row>
    <row r="2267" spans="1:22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5">
        <f t="shared" si="210"/>
        <v>42689.853090277778</v>
      </c>
      <c r="L2267" s="15">
        <f t="shared" si="211"/>
        <v>42696.853090277778</v>
      </c>
      <c r="M2267" s="13" t="str">
        <f t="shared" si="212"/>
        <v>Nov</v>
      </c>
      <c r="N2267" s="11">
        <f t="shared" si="213"/>
        <v>2016</v>
      </c>
      <c r="O2267" t="b">
        <v>0</v>
      </c>
      <c r="P2267">
        <v>17</v>
      </c>
      <c r="Q2267" t="b">
        <v>1</v>
      </c>
      <c r="R2267" t="s">
        <v>8297</v>
      </c>
      <c r="S2267" s="7">
        <f>E2267/D2267</f>
        <v>2.9849999999999999</v>
      </c>
      <c r="T2267" s="8">
        <f>E2267/P2267</f>
        <v>35.117647058823529</v>
      </c>
      <c r="U2267" t="str">
        <f t="shared" si="214"/>
        <v>games</v>
      </c>
      <c r="V2267" t="str">
        <f t="shared" si="215"/>
        <v>tabletop games</v>
      </c>
    </row>
    <row r="2268" spans="1:22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5">
        <f t="shared" si="210"/>
        <v>42469.874907407408</v>
      </c>
      <c r="L2268" s="15">
        <f t="shared" si="211"/>
        <v>42487.083333333328</v>
      </c>
      <c r="M2268" s="13" t="str">
        <f t="shared" si="212"/>
        <v>Apr</v>
      </c>
      <c r="N2268" s="11">
        <f t="shared" si="213"/>
        <v>2016</v>
      </c>
      <c r="O2268" t="b">
        <v>0</v>
      </c>
      <c r="P2268">
        <v>194</v>
      </c>
      <c r="Q2268" t="b">
        <v>1</v>
      </c>
      <c r="R2268" t="s">
        <v>8297</v>
      </c>
      <c r="S2268" s="7">
        <f>E2268/D2268</f>
        <v>3.2026666666666666</v>
      </c>
      <c r="T2268" s="8">
        <f>E2268/P2268</f>
        <v>24.762886597938145</v>
      </c>
      <c r="U2268" t="str">
        <f t="shared" si="214"/>
        <v>games</v>
      </c>
      <c r="V2268" t="str">
        <f t="shared" si="215"/>
        <v>tabletop games</v>
      </c>
    </row>
    <row r="2269" spans="1:22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5">
        <f t="shared" si="210"/>
        <v>41968.829826388886</v>
      </c>
      <c r="L2269" s="15">
        <f t="shared" si="211"/>
        <v>41994.041666666672</v>
      </c>
      <c r="M2269" s="13" t="str">
        <f t="shared" si="212"/>
        <v>Nov</v>
      </c>
      <c r="N2269" s="11">
        <f t="shared" si="213"/>
        <v>2014</v>
      </c>
      <c r="O2269" t="b">
        <v>0</v>
      </c>
      <c r="P2269">
        <v>404</v>
      </c>
      <c r="Q2269" t="b">
        <v>1</v>
      </c>
      <c r="R2269" t="s">
        <v>8297</v>
      </c>
      <c r="S2269" s="7">
        <f>E2269/D2269</f>
        <v>3.80525</v>
      </c>
      <c r="T2269" s="8">
        <f>E2269/P2269</f>
        <v>188.37871287128712</v>
      </c>
      <c r="U2269" t="str">
        <f t="shared" si="214"/>
        <v>games</v>
      </c>
      <c r="V2269" t="str">
        <f t="shared" si="215"/>
        <v>tabletop games</v>
      </c>
    </row>
    <row r="2270" spans="1:22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5">
        <f t="shared" si="210"/>
        <v>42776.082349537035</v>
      </c>
      <c r="L2270" s="15">
        <f t="shared" si="211"/>
        <v>42806.082349537035</v>
      </c>
      <c r="M2270" s="13" t="str">
        <f t="shared" si="212"/>
        <v>Feb</v>
      </c>
      <c r="N2270" s="11">
        <f t="shared" si="213"/>
        <v>2017</v>
      </c>
      <c r="O2270" t="b">
        <v>0</v>
      </c>
      <c r="P2270">
        <v>194</v>
      </c>
      <c r="Q2270" t="b">
        <v>1</v>
      </c>
      <c r="R2270" t="s">
        <v>8297</v>
      </c>
      <c r="S2270" s="7">
        <f>E2270/D2270</f>
        <v>1.026</v>
      </c>
      <c r="T2270" s="8">
        <f>E2270/P2270</f>
        <v>148.08247422680412</v>
      </c>
      <c r="U2270" t="str">
        <f t="shared" si="214"/>
        <v>games</v>
      </c>
      <c r="V2270" t="str">
        <f t="shared" si="215"/>
        <v>tabletop games</v>
      </c>
    </row>
    <row r="2271" spans="1:22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5">
        <f t="shared" si="210"/>
        <v>42776.704432870371</v>
      </c>
      <c r="L2271" s="15">
        <f t="shared" si="211"/>
        <v>42801.208333333328</v>
      </c>
      <c r="M2271" s="13" t="str">
        <f t="shared" si="212"/>
        <v>Feb</v>
      </c>
      <c r="N2271" s="11">
        <f t="shared" si="213"/>
        <v>2017</v>
      </c>
      <c r="O2271" t="b">
        <v>0</v>
      </c>
      <c r="P2271">
        <v>902</v>
      </c>
      <c r="Q2271" t="b">
        <v>1</v>
      </c>
      <c r="R2271" t="s">
        <v>8297</v>
      </c>
      <c r="S2271" s="7">
        <f>E2271/D2271</f>
        <v>18.016400000000001</v>
      </c>
      <c r="T2271" s="8">
        <f>E2271/P2271</f>
        <v>49.934589800443462</v>
      </c>
      <c r="U2271" t="str">
        <f t="shared" si="214"/>
        <v>games</v>
      </c>
      <c r="V2271" t="str">
        <f t="shared" si="215"/>
        <v>tabletop games</v>
      </c>
    </row>
    <row r="2272" spans="1:22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5">
        <f t="shared" si="210"/>
        <v>42725.869363425925</v>
      </c>
      <c r="L2272" s="15">
        <f t="shared" si="211"/>
        <v>42745.915972222225</v>
      </c>
      <c r="M2272" s="13" t="str">
        <f t="shared" si="212"/>
        <v>Dec</v>
      </c>
      <c r="N2272" s="11">
        <f t="shared" si="213"/>
        <v>2016</v>
      </c>
      <c r="O2272" t="b">
        <v>0</v>
      </c>
      <c r="P2272">
        <v>1670</v>
      </c>
      <c r="Q2272" t="b">
        <v>1</v>
      </c>
      <c r="R2272" t="s">
        <v>8297</v>
      </c>
      <c r="S2272" s="7">
        <f>E2272/D2272</f>
        <v>7.2024800000000004</v>
      </c>
      <c r="T2272" s="8">
        <f>E2272/P2272</f>
        <v>107.82155688622754</v>
      </c>
      <c r="U2272" t="str">
        <f t="shared" si="214"/>
        <v>games</v>
      </c>
      <c r="V2272" t="str">
        <f t="shared" si="215"/>
        <v>tabletop games</v>
      </c>
    </row>
    <row r="2273" spans="1:22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5">
        <f t="shared" si="210"/>
        <v>42684.000046296293</v>
      </c>
      <c r="L2273" s="15">
        <f t="shared" si="211"/>
        <v>42714.000046296293</v>
      </c>
      <c r="M2273" s="13" t="str">
        <f t="shared" si="212"/>
        <v>Nov</v>
      </c>
      <c r="N2273" s="11">
        <f t="shared" si="213"/>
        <v>2016</v>
      </c>
      <c r="O2273" t="b">
        <v>0</v>
      </c>
      <c r="P2273">
        <v>1328</v>
      </c>
      <c r="Q2273" t="b">
        <v>1</v>
      </c>
      <c r="R2273" t="s">
        <v>8297</v>
      </c>
      <c r="S2273" s="7">
        <f>E2273/D2273</f>
        <v>2.8309000000000002</v>
      </c>
      <c r="T2273" s="8">
        <f>E2273/P2273</f>
        <v>42.63403614457831</v>
      </c>
      <c r="U2273" t="str">
        <f t="shared" si="214"/>
        <v>games</v>
      </c>
      <c r="V2273" t="str">
        <f t="shared" si="215"/>
        <v>tabletop games</v>
      </c>
    </row>
    <row r="2274" spans="1:22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5">
        <f t="shared" si="210"/>
        <v>42315.699490740735</v>
      </c>
      <c r="L2274" s="15">
        <f t="shared" si="211"/>
        <v>42345.699490740735</v>
      </c>
      <c r="M2274" s="13" t="str">
        <f t="shared" si="212"/>
        <v>Nov</v>
      </c>
      <c r="N2274" s="11">
        <f t="shared" si="213"/>
        <v>2015</v>
      </c>
      <c r="O2274" t="b">
        <v>0</v>
      </c>
      <c r="P2274">
        <v>944</v>
      </c>
      <c r="Q2274" t="b">
        <v>1</v>
      </c>
      <c r="R2274" t="s">
        <v>8297</v>
      </c>
      <c r="S2274" s="7">
        <f>E2274/D2274</f>
        <v>13.566000000000001</v>
      </c>
      <c r="T2274" s="8">
        <f>E2274/P2274</f>
        <v>14.370762711864407</v>
      </c>
      <c r="U2274" t="str">
        <f t="shared" si="214"/>
        <v>games</v>
      </c>
      <c r="V2274" t="str">
        <f t="shared" si="215"/>
        <v>tabletop games</v>
      </c>
    </row>
    <row r="2275" spans="1:22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5">
        <f t="shared" si="210"/>
        <v>42781.549097222218</v>
      </c>
      <c r="L2275" s="15">
        <f t="shared" si="211"/>
        <v>42806.507430555561</v>
      </c>
      <c r="M2275" s="13" t="str">
        <f t="shared" si="212"/>
        <v>Feb</v>
      </c>
      <c r="N2275" s="11">
        <f t="shared" si="213"/>
        <v>2017</v>
      </c>
      <c r="O2275" t="b">
        <v>0</v>
      </c>
      <c r="P2275">
        <v>147</v>
      </c>
      <c r="Q2275" t="b">
        <v>1</v>
      </c>
      <c r="R2275" t="s">
        <v>8297</v>
      </c>
      <c r="S2275" s="7">
        <f>E2275/D2275</f>
        <v>2.2035999999999998</v>
      </c>
      <c r="T2275" s="8">
        <f>E2275/P2275</f>
        <v>37.476190476190474</v>
      </c>
      <c r="U2275" t="str">
        <f t="shared" si="214"/>
        <v>games</v>
      </c>
      <c r="V2275" t="str">
        <f t="shared" si="215"/>
        <v>tabletop games</v>
      </c>
    </row>
    <row r="2276" spans="1:22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5">
        <f t="shared" si="210"/>
        <v>41663.500659722224</v>
      </c>
      <c r="L2276" s="15">
        <f t="shared" si="211"/>
        <v>41693.500659722224</v>
      </c>
      <c r="M2276" s="13" t="str">
        <f t="shared" si="212"/>
        <v>Jan</v>
      </c>
      <c r="N2276" s="11">
        <f t="shared" si="213"/>
        <v>2014</v>
      </c>
      <c r="O2276" t="b">
        <v>0</v>
      </c>
      <c r="P2276">
        <v>99</v>
      </c>
      <c r="Q2276" t="b">
        <v>1</v>
      </c>
      <c r="R2276" t="s">
        <v>8297</v>
      </c>
      <c r="S2276" s="7">
        <f>E2276/D2276</f>
        <v>1.196</v>
      </c>
      <c r="T2276" s="8">
        <f>E2276/P2276</f>
        <v>30.202020202020201</v>
      </c>
      <c r="U2276" t="str">
        <f t="shared" si="214"/>
        <v>games</v>
      </c>
      <c r="V2276" t="str">
        <f t="shared" si="215"/>
        <v>tabletop games</v>
      </c>
    </row>
    <row r="2277" spans="1:22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5">
        <f t="shared" si="210"/>
        <v>41965.616655092599</v>
      </c>
      <c r="L2277" s="15">
        <f t="shared" si="211"/>
        <v>41995.616655092599</v>
      </c>
      <c r="M2277" s="13" t="str">
        <f t="shared" si="212"/>
        <v>Nov</v>
      </c>
      <c r="N2277" s="11">
        <f t="shared" si="213"/>
        <v>2014</v>
      </c>
      <c r="O2277" t="b">
        <v>0</v>
      </c>
      <c r="P2277">
        <v>79</v>
      </c>
      <c r="Q2277" t="b">
        <v>1</v>
      </c>
      <c r="R2277" t="s">
        <v>8297</v>
      </c>
      <c r="S2277" s="7">
        <f>E2277/D2277</f>
        <v>4.0776923076923079</v>
      </c>
      <c r="T2277" s="8">
        <f>E2277/P2277</f>
        <v>33.550632911392405</v>
      </c>
      <c r="U2277" t="str">
        <f t="shared" si="214"/>
        <v>games</v>
      </c>
      <c r="V2277" t="str">
        <f t="shared" si="215"/>
        <v>tabletop games</v>
      </c>
    </row>
    <row r="2278" spans="1:22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5">
        <f t="shared" si="210"/>
        <v>41614.651493055557</v>
      </c>
      <c r="L2278" s="15">
        <f t="shared" si="211"/>
        <v>41644.651493055557</v>
      </c>
      <c r="M2278" s="13" t="str">
        <f t="shared" si="212"/>
        <v>Dec</v>
      </c>
      <c r="N2278" s="11">
        <f t="shared" si="213"/>
        <v>2013</v>
      </c>
      <c r="O2278" t="b">
        <v>0</v>
      </c>
      <c r="P2278">
        <v>75</v>
      </c>
      <c r="Q2278" t="b">
        <v>1</v>
      </c>
      <c r="R2278" t="s">
        <v>8297</v>
      </c>
      <c r="S2278" s="7">
        <f>E2278/D2278</f>
        <v>1.0581826105905425</v>
      </c>
      <c r="T2278" s="8">
        <f>E2278/P2278</f>
        <v>64.74666666666667</v>
      </c>
      <c r="U2278" t="str">
        <f t="shared" si="214"/>
        <v>games</v>
      </c>
      <c r="V2278" t="str">
        <f t="shared" si="215"/>
        <v>tabletop games</v>
      </c>
    </row>
    <row r="2279" spans="1:22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5">
        <f t="shared" si="210"/>
        <v>40936.678506944445</v>
      </c>
      <c r="L2279" s="15">
        <f t="shared" si="211"/>
        <v>40966.678506944445</v>
      </c>
      <c r="M2279" s="13" t="str">
        <f t="shared" si="212"/>
        <v>Jan</v>
      </c>
      <c r="N2279" s="11">
        <f t="shared" si="213"/>
        <v>2012</v>
      </c>
      <c r="O2279" t="b">
        <v>0</v>
      </c>
      <c r="P2279">
        <v>207</v>
      </c>
      <c r="Q2279" t="b">
        <v>1</v>
      </c>
      <c r="R2279" t="s">
        <v>8297</v>
      </c>
      <c r="S2279" s="7">
        <f>E2279/D2279</f>
        <v>1.4108235294117648</v>
      </c>
      <c r="T2279" s="8">
        <f>E2279/P2279</f>
        <v>57.932367149758456</v>
      </c>
      <c r="U2279" t="str">
        <f t="shared" si="214"/>
        <v>games</v>
      </c>
      <c r="V2279" t="str">
        <f t="shared" si="215"/>
        <v>tabletop games</v>
      </c>
    </row>
    <row r="2280" spans="1:22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5">
        <f t="shared" si="210"/>
        <v>42338.709108796291</v>
      </c>
      <c r="L2280" s="15">
        <f t="shared" si="211"/>
        <v>42372.957638888889</v>
      </c>
      <c r="M2280" s="13" t="str">
        <f t="shared" si="212"/>
        <v>Nov</v>
      </c>
      <c r="N2280" s="11">
        <f t="shared" si="213"/>
        <v>2015</v>
      </c>
      <c r="O2280" t="b">
        <v>0</v>
      </c>
      <c r="P2280">
        <v>102</v>
      </c>
      <c r="Q2280" t="b">
        <v>1</v>
      </c>
      <c r="R2280" t="s">
        <v>8297</v>
      </c>
      <c r="S2280" s="7">
        <f>E2280/D2280</f>
        <v>2.7069999999999999</v>
      </c>
      <c r="T2280" s="8">
        <f>E2280/P2280</f>
        <v>53.078431372549019</v>
      </c>
      <c r="U2280" t="str">
        <f t="shared" si="214"/>
        <v>games</v>
      </c>
      <c r="V2280" t="str">
        <f t="shared" si="215"/>
        <v>tabletop games</v>
      </c>
    </row>
    <row r="2281" spans="1:22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5">
        <f t="shared" si="210"/>
        <v>42020.806701388887</v>
      </c>
      <c r="L2281" s="15">
        <f t="shared" si="211"/>
        <v>42039.166666666672</v>
      </c>
      <c r="M2281" s="13" t="str">
        <f t="shared" si="212"/>
        <v>Jan</v>
      </c>
      <c r="N2281" s="11">
        <f t="shared" si="213"/>
        <v>2015</v>
      </c>
      <c r="O2281" t="b">
        <v>0</v>
      </c>
      <c r="P2281">
        <v>32</v>
      </c>
      <c r="Q2281" t="b">
        <v>1</v>
      </c>
      <c r="R2281" t="s">
        <v>8297</v>
      </c>
      <c r="S2281" s="7">
        <f>E2281/D2281</f>
        <v>1.538</v>
      </c>
      <c r="T2281" s="8">
        <f>E2281/P2281</f>
        <v>48.0625</v>
      </c>
      <c r="U2281" t="str">
        <f t="shared" si="214"/>
        <v>games</v>
      </c>
      <c r="V2281" t="str">
        <f t="shared" si="215"/>
        <v>tabletop games</v>
      </c>
    </row>
    <row r="2282" spans="1:22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5">
        <f t="shared" si="210"/>
        <v>42234.624895833331</v>
      </c>
      <c r="L2282" s="15">
        <f t="shared" si="211"/>
        <v>42264.624895833331</v>
      </c>
      <c r="M2282" s="13" t="str">
        <f t="shared" si="212"/>
        <v>Aug</v>
      </c>
      <c r="N2282" s="11">
        <f t="shared" si="213"/>
        <v>2015</v>
      </c>
      <c r="O2282" t="b">
        <v>0</v>
      </c>
      <c r="P2282">
        <v>480</v>
      </c>
      <c r="Q2282" t="b">
        <v>1</v>
      </c>
      <c r="R2282" t="s">
        <v>8297</v>
      </c>
      <c r="S2282" s="7">
        <f>E2282/D2282</f>
        <v>4.0357653061224488</v>
      </c>
      <c r="T2282" s="8">
        <f>E2282/P2282</f>
        <v>82.396874999999994</v>
      </c>
      <c r="U2282" t="str">
        <f t="shared" si="214"/>
        <v>games</v>
      </c>
      <c r="V2282" t="str">
        <f t="shared" si="215"/>
        <v>tabletop games</v>
      </c>
    </row>
    <row r="2283" spans="1:22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5">
        <f t="shared" si="210"/>
        <v>40687.285844907405</v>
      </c>
      <c r="L2283" s="15">
        <f t="shared" si="211"/>
        <v>40749.284722222219</v>
      </c>
      <c r="M2283" s="13" t="str">
        <f t="shared" si="212"/>
        <v>May</v>
      </c>
      <c r="N2283" s="11">
        <f t="shared" si="213"/>
        <v>2011</v>
      </c>
      <c r="O2283" t="b">
        <v>0</v>
      </c>
      <c r="P2283">
        <v>11</v>
      </c>
      <c r="Q2283" t="b">
        <v>1</v>
      </c>
      <c r="R2283" t="s">
        <v>8276</v>
      </c>
      <c r="S2283" s="7">
        <f>E2283/D2283</f>
        <v>1.85</v>
      </c>
      <c r="T2283" s="8">
        <f>E2283/P2283</f>
        <v>50.454545454545453</v>
      </c>
      <c r="U2283" t="str">
        <f t="shared" si="214"/>
        <v>music</v>
      </c>
      <c r="V2283" t="str">
        <f t="shared" si="215"/>
        <v>rock</v>
      </c>
    </row>
    <row r="2284" spans="1:22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5">
        <f t="shared" si="210"/>
        <v>42323.17460648148</v>
      </c>
      <c r="L2284" s="15">
        <f t="shared" si="211"/>
        <v>42383.17460648148</v>
      </c>
      <c r="M2284" s="13" t="str">
        <f t="shared" si="212"/>
        <v>Nov</v>
      </c>
      <c r="N2284" s="11">
        <f t="shared" si="213"/>
        <v>2015</v>
      </c>
      <c r="O2284" t="b">
        <v>0</v>
      </c>
      <c r="P2284">
        <v>12</v>
      </c>
      <c r="Q2284" t="b">
        <v>1</v>
      </c>
      <c r="R2284" t="s">
        <v>8276</v>
      </c>
      <c r="S2284" s="7">
        <f>E2284/D2284</f>
        <v>1.8533333333333333</v>
      </c>
      <c r="T2284" s="8">
        <f>E2284/P2284</f>
        <v>115.83333333333333</v>
      </c>
      <c r="U2284" t="str">
        <f t="shared" si="214"/>
        <v>music</v>
      </c>
      <c r="V2284" t="str">
        <f t="shared" si="215"/>
        <v>rock</v>
      </c>
    </row>
    <row r="2285" spans="1:22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5">
        <f t="shared" si="210"/>
        <v>40978.125046296293</v>
      </c>
      <c r="L2285" s="15">
        <f t="shared" si="211"/>
        <v>41038.083379629628</v>
      </c>
      <c r="M2285" s="13" t="str">
        <f t="shared" si="212"/>
        <v>Mar</v>
      </c>
      <c r="N2285" s="11">
        <f t="shared" si="213"/>
        <v>2012</v>
      </c>
      <c r="O2285" t="b">
        <v>0</v>
      </c>
      <c r="P2285">
        <v>48</v>
      </c>
      <c r="Q2285" t="b">
        <v>1</v>
      </c>
      <c r="R2285" t="s">
        <v>8276</v>
      </c>
      <c r="S2285" s="7">
        <f>E2285/D2285</f>
        <v>1.0085533333333332</v>
      </c>
      <c r="T2285" s="8">
        <f>E2285/P2285</f>
        <v>63.03458333333333</v>
      </c>
      <c r="U2285" t="str">
        <f t="shared" si="214"/>
        <v>music</v>
      </c>
      <c r="V2285" t="str">
        <f t="shared" si="215"/>
        <v>rock</v>
      </c>
    </row>
    <row r="2286" spans="1:22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5">
        <f t="shared" si="210"/>
        <v>40585.796817129631</v>
      </c>
      <c r="L2286" s="15">
        <f t="shared" si="211"/>
        <v>40614.166666666664</v>
      </c>
      <c r="M2286" s="13" t="str">
        <f t="shared" si="212"/>
        <v>Feb</v>
      </c>
      <c r="N2286" s="11">
        <f t="shared" si="213"/>
        <v>2011</v>
      </c>
      <c r="O2286" t="b">
        <v>0</v>
      </c>
      <c r="P2286">
        <v>59</v>
      </c>
      <c r="Q2286" t="b">
        <v>1</v>
      </c>
      <c r="R2286" t="s">
        <v>8276</v>
      </c>
      <c r="S2286" s="7">
        <f>E2286/D2286</f>
        <v>1.0622116666666668</v>
      </c>
      <c r="T2286" s="8">
        <f>E2286/P2286</f>
        <v>108.02152542372882</v>
      </c>
      <c r="U2286" t="str">
        <f t="shared" si="214"/>
        <v>music</v>
      </c>
      <c r="V2286" t="str">
        <f t="shared" si="215"/>
        <v>rock</v>
      </c>
    </row>
    <row r="2287" spans="1:22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5">
        <f t="shared" si="210"/>
        <v>41059.185682870368</v>
      </c>
      <c r="L2287" s="15">
        <f t="shared" si="211"/>
        <v>41089.185682870368</v>
      </c>
      <c r="M2287" s="13" t="str">
        <f t="shared" si="212"/>
        <v>May</v>
      </c>
      <c r="N2287" s="11">
        <f t="shared" si="213"/>
        <v>2012</v>
      </c>
      <c r="O2287" t="b">
        <v>0</v>
      </c>
      <c r="P2287">
        <v>79</v>
      </c>
      <c r="Q2287" t="b">
        <v>1</v>
      </c>
      <c r="R2287" t="s">
        <v>8276</v>
      </c>
      <c r="S2287" s="7">
        <f>E2287/D2287</f>
        <v>1.2136666666666667</v>
      </c>
      <c r="T2287" s="8">
        <f>E2287/P2287</f>
        <v>46.088607594936711</v>
      </c>
      <c r="U2287" t="str">
        <f t="shared" si="214"/>
        <v>music</v>
      </c>
      <c r="V2287" t="str">
        <f t="shared" si="215"/>
        <v>rock</v>
      </c>
    </row>
    <row r="2288" spans="1:22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5">
        <f t="shared" si="210"/>
        <v>41494.963587962964</v>
      </c>
      <c r="L2288" s="15">
        <f t="shared" si="211"/>
        <v>41523.165972222225</v>
      </c>
      <c r="M2288" s="13" t="str">
        <f t="shared" si="212"/>
        <v>Aug</v>
      </c>
      <c r="N2288" s="11">
        <f t="shared" si="213"/>
        <v>2013</v>
      </c>
      <c r="O2288" t="b">
        <v>0</v>
      </c>
      <c r="P2288">
        <v>14</v>
      </c>
      <c r="Q2288" t="b">
        <v>1</v>
      </c>
      <c r="R2288" t="s">
        <v>8276</v>
      </c>
      <c r="S2288" s="7">
        <f>E2288/D2288</f>
        <v>1.0006666666666666</v>
      </c>
      <c r="T2288" s="8">
        <f>E2288/P2288</f>
        <v>107.21428571428571</v>
      </c>
      <c r="U2288" t="str">
        <f t="shared" si="214"/>
        <v>music</v>
      </c>
      <c r="V2288" t="str">
        <f t="shared" si="215"/>
        <v>rock</v>
      </c>
    </row>
    <row r="2289" spans="1:22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5">
        <f t="shared" si="210"/>
        <v>41792.667361111111</v>
      </c>
      <c r="L2289" s="15">
        <f t="shared" si="211"/>
        <v>41813.667361111111</v>
      </c>
      <c r="M2289" s="13" t="str">
        <f t="shared" si="212"/>
        <v>Jun</v>
      </c>
      <c r="N2289" s="11">
        <f t="shared" si="213"/>
        <v>2014</v>
      </c>
      <c r="O2289" t="b">
        <v>0</v>
      </c>
      <c r="P2289">
        <v>106</v>
      </c>
      <c r="Q2289" t="b">
        <v>1</v>
      </c>
      <c r="R2289" t="s">
        <v>8276</v>
      </c>
      <c r="S2289" s="7">
        <f>E2289/D2289</f>
        <v>1.1997755555555556</v>
      </c>
      <c r="T2289" s="8">
        <f>E2289/P2289</f>
        <v>50.9338679245283</v>
      </c>
      <c r="U2289" t="str">
        <f t="shared" si="214"/>
        <v>music</v>
      </c>
      <c r="V2289" t="str">
        <f t="shared" si="215"/>
        <v>rock</v>
      </c>
    </row>
    <row r="2290" spans="1:22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5">
        <f t="shared" si="210"/>
        <v>41067.827418981484</v>
      </c>
      <c r="L2290" s="15">
        <f t="shared" si="211"/>
        <v>41086.75</v>
      </c>
      <c r="M2290" s="13" t="str">
        <f t="shared" si="212"/>
        <v>Jun</v>
      </c>
      <c r="N2290" s="11">
        <f t="shared" si="213"/>
        <v>2012</v>
      </c>
      <c r="O2290" t="b">
        <v>0</v>
      </c>
      <c r="P2290">
        <v>25</v>
      </c>
      <c r="Q2290" t="b">
        <v>1</v>
      </c>
      <c r="R2290" t="s">
        <v>8276</v>
      </c>
      <c r="S2290" s="7">
        <f>E2290/D2290</f>
        <v>1.0009999999999999</v>
      </c>
      <c r="T2290" s="8">
        <f>E2290/P2290</f>
        <v>40.04</v>
      </c>
      <c r="U2290" t="str">
        <f t="shared" si="214"/>
        <v>music</v>
      </c>
      <c r="V2290" t="str">
        <f t="shared" si="215"/>
        <v>rock</v>
      </c>
    </row>
    <row r="2291" spans="1:22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5">
        <f t="shared" si="210"/>
        <v>41571.998379629629</v>
      </c>
      <c r="L2291" s="15">
        <f t="shared" si="211"/>
        <v>41614.973611111112</v>
      </c>
      <c r="M2291" s="13" t="str">
        <f t="shared" si="212"/>
        <v>Oct</v>
      </c>
      <c r="N2291" s="11">
        <f t="shared" si="213"/>
        <v>2013</v>
      </c>
      <c r="O2291" t="b">
        <v>0</v>
      </c>
      <c r="P2291">
        <v>25</v>
      </c>
      <c r="Q2291" t="b">
        <v>1</v>
      </c>
      <c r="R2291" t="s">
        <v>8276</v>
      </c>
      <c r="S2291" s="7">
        <f>E2291/D2291</f>
        <v>1.0740000000000001</v>
      </c>
      <c r="T2291" s="8">
        <f>E2291/P2291</f>
        <v>64.44</v>
      </c>
      <c r="U2291" t="str">
        <f t="shared" si="214"/>
        <v>music</v>
      </c>
      <c r="V2291" t="str">
        <f t="shared" si="215"/>
        <v>rock</v>
      </c>
    </row>
    <row r="2292" spans="1:22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5">
        <f t="shared" si="210"/>
        <v>40070.253819444442</v>
      </c>
      <c r="L2292" s="15">
        <f t="shared" si="211"/>
        <v>40148.708333333336</v>
      </c>
      <c r="M2292" s="13" t="str">
        <f t="shared" si="212"/>
        <v>Sep</v>
      </c>
      <c r="N2292" s="11">
        <f t="shared" si="213"/>
        <v>2009</v>
      </c>
      <c r="O2292" t="b">
        <v>0</v>
      </c>
      <c r="P2292">
        <v>29</v>
      </c>
      <c r="Q2292" t="b">
        <v>1</v>
      </c>
      <c r="R2292" t="s">
        <v>8276</v>
      </c>
      <c r="S2292" s="7">
        <f>E2292/D2292</f>
        <v>1.0406666666666666</v>
      </c>
      <c r="T2292" s="8">
        <f>E2292/P2292</f>
        <v>53.827586206896555</v>
      </c>
      <c r="U2292" t="str">
        <f t="shared" si="214"/>
        <v>music</v>
      </c>
      <c r="V2292" t="str">
        <f t="shared" si="215"/>
        <v>rock</v>
      </c>
    </row>
    <row r="2293" spans="1:22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5">
        <f t="shared" si="210"/>
        <v>40987.977060185185</v>
      </c>
      <c r="L2293" s="15">
        <f t="shared" si="211"/>
        <v>41022.166666666664</v>
      </c>
      <c r="M2293" s="13" t="str">
        <f t="shared" si="212"/>
        <v>Mar</v>
      </c>
      <c r="N2293" s="11">
        <f t="shared" si="213"/>
        <v>2012</v>
      </c>
      <c r="O2293" t="b">
        <v>0</v>
      </c>
      <c r="P2293">
        <v>43</v>
      </c>
      <c r="Q2293" t="b">
        <v>1</v>
      </c>
      <c r="R2293" t="s">
        <v>8276</v>
      </c>
      <c r="S2293" s="7">
        <f>E2293/D2293</f>
        <v>1.728</v>
      </c>
      <c r="T2293" s="8">
        <f>E2293/P2293</f>
        <v>100.46511627906976</v>
      </c>
      <c r="U2293" t="str">
        <f t="shared" si="214"/>
        <v>music</v>
      </c>
      <c r="V2293" t="str">
        <f t="shared" si="215"/>
        <v>rock</v>
      </c>
    </row>
    <row r="2294" spans="1:22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5">
        <f t="shared" si="210"/>
        <v>40987.697638888887</v>
      </c>
      <c r="L2294" s="15">
        <f t="shared" si="211"/>
        <v>41017.697638888887</v>
      </c>
      <c r="M2294" s="13" t="str">
        <f t="shared" si="212"/>
        <v>Mar</v>
      </c>
      <c r="N2294" s="11">
        <f t="shared" si="213"/>
        <v>2012</v>
      </c>
      <c r="O2294" t="b">
        <v>0</v>
      </c>
      <c r="P2294">
        <v>46</v>
      </c>
      <c r="Q2294" t="b">
        <v>1</v>
      </c>
      <c r="R2294" t="s">
        <v>8276</v>
      </c>
      <c r="S2294" s="7">
        <f>E2294/D2294</f>
        <v>1.072505</v>
      </c>
      <c r="T2294" s="8">
        <f>E2294/P2294</f>
        <v>46.630652173913049</v>
      </c>
      <c r="U2294" t="str">
        <f t="shared" si="214"/>
        <v>music</v>
      </c>
      <c r="V2294" t="str">
        <f t="shared" si="215"/>
        <v>rock</v>
      </c>
    </row>
    <row r="2295" spans="1:22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5">
        <f t="shared" si="210"/>
        <v>41151.708321759259</v>
      </c>
      <c r="L2295" s="15">
        <f t="shared" si="211"/>
        <v>41177.165972222225</v>
      </c>
      <c r="M2295" s="13" t="str">
        <f t="shared" si="212"/>
        <v>Aug</v>
      </c>
      <c r="N2295" s="11">
        <f t="shared" si="213"/>
        <v>2012</v>
      </c>
      <c r="O2295" t="b">
        <v>0</v>
      </c>
      <c r="P2295">
        <v>27</v>
      </c>
      <c r="Q2295" t="b">
        <v>1</v>
      </c>
      <c r="R2295" t="s">
        <v>8276</v>
      </c>
      <c r="S2295" s="7">
        <f>E2295/D2295</f>
        <v>1.0823529411764705</v>
      </c>
      <c r="T2295" s="8">
        <f>E2295/P2295</f>
        <v>34.074074074074076</v>
      </c>
      <c r="U2295" t="str">
        <f t="shared" si="214"/>
        <v>music</v>
      </c>
      <c r="V2295" t="str">
        <f t="shared" si="215"/>
        <v>rock</v>
      </c>
    </row>
    <row r="2296" spans="1:22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5">
        <f t="shared" si="210"/>
        <v>41264.72314814815</v>
      </c>
      <c r="L2296" s="15">
        <f t="shared" si="211"/>
        <v>41294.72314814815</v>
      </c>
      <c r="M2296" s="13" t="str">
        <f t="shared" si="212"/>
        <v>Dec</v>
      </c>
      <c r="N2296" s="11">
        <f t="shared" si="213"/>
        <v>2012</v>
      </c>
      <c r="O2296" t="b">
        <v>0</v>
      </c>
      <c r="P2296">
        <v>112</v>
      </c>
      <c r="Q2296" t="b">
        <v>1</v>
      </c>
      <c r="R2296" t="s">
        <v>8276</v>
      </c>
      <c r="S2296" s="7">
        <f>E2296/D2296</f>
        <v>1.4608079999999999</v>
      </c>
      <c r="T2296" s="8">
        <f>E2296/P2296</f>
        <v>65.214642857142863</v>
      </c>
      <c r="U2296" t="str">
        <f t="shared" si="214"/>
        <v>music</v>
      </c>
      <c r="V2296" t="str">
        <f t="shared" si="215"/>
        <v>rock</v>
      </c>
    </row>
    <row r="2297" spans="1:22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5">
        <f t="shared" si="210"/>
        <v>41270.954351851848</v>
      </c>
      <c r="L2297" s="15">
        <f t="shared" si="211"/>
        <v>41300.954351851848</v>
      </c>
      <c r="M2297" s="13" t="str">
        <f t="shared" si="212"/>
        <v>Dec</v>
      </c>
      <c r="N2297" s="11">
        <f t="shared" si="213"/>
        <v>2012</v>
      </c>
      <c r="O2297" t="b">
        <v>0</v>
      </c>
      <c r="P2297">
        <v>34</v>
      </c>
      <c r="Q2297" t="b">
        <v>1</v>
      </c>
      <c r="R2297" t="s">
        <v>8276</v>
      </c>
      <c r="S2297" s="7">
        <f>E2297/D2297</f>
        <v>1.2524999999999999</v>
      </c>
      <c r="T2297" s="8">
        <f>E2297/P2297</f>
        <v>44.205882352941174</v>
      </c>
      <c r="U2297" t="str">
        <f t="shared" si="214"/>
        <v>music</v>
      </c>
      <c r="V2297" t="str">
        <f t="shared" si="215"/>
        <v>rock</v>
      </c>
    </row>
    <row r="2298" spans="1:22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5">
        <f t="shared" si="210"/>
        <v>40927.731782407405</v>
      </c>
      <c r="L2298" s="15">
        <f t="shared" si="211"/>
        <v>40962.731782407405</v>
      </c>
      <c r="M2298" s="13" t="str">
        <f t="shared" si="212"/>
        <v>Jan</v>
      </c>
      <c r="N2298" s="11">
        <f t="shared" si="213"/>
        <v>2012</v>
      </c>
      <c r="O2298" t="b">
        <v>0</v>
      </c>
      <c r="P2298">
        <v>145</v>
      </c>
      <c r="Q2298" t="b">
        <v>1</v>
      </c>
      <c r="R2298" t="s">
        <v>8276</v>
      </c>
      <c r="S2298" s="7">
        <f>E2298/D2298</f>
        <v>1.4907142857142857</v>
      </c>
      <c r="T2298" s="8">
        <f>E2298/P2298</f>
        <v>71.965517241379317</v>
      </c>
      <c r="U2298" t="str">
        <f t="shared" si="214"/>
        <v>music</v>
      </c>
      <c r="V2298" t="str">
        <f t="shared" si="215"/>
        <v>rock</v>
      </c>
    </row>
    <row r="2299" spans="1:22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5">
        <f t="shared" si="210"/>
        <v>40948.042233796295</v>
      </c>
      <c r="L2299" s="15">
        <f t="shared" si="211"/>
        <v>40982.165972222225</v>
      </c>
      <c r="M2299" s="13" t="str">
        <f t="shared" si="212"/>
        <v>Feb</v>
      </c>
      <c r="N2299" s="11">
        <f t="shared" si="213"/>
        <v>2012</v>
      </c>
      <c r="O2299" t="b">
        <v>0</v>
      </c>
      <c r="P2299">
        <v>19</v>
      </c>
      <c r="Q2299" t="b">
        <v>1</v>
      </c>
      <c r="R2299" t="s">
        <v>8276</v>
      </c>
      <c r="S2299" s="7">
        <f>E2299/D2299</f>
        <v>1.006</v>
      </c>
      <c r="T2299" s="8">
        <f>E2299/P2299</f>
        <v>52.94736842105263</v>
      </c>
      <c r="U2299" t="str">
        <f t="shared" si="214"/>
        <v>music</v>
      </c>
      <c r="V2299" t="str">
        <f t="shared" si="215"/>
        <v>rock</v>
      </c>
    </row>
    <row r="2300" spans="1:22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5">
        <f t="shared" si="210"/>
        <v>41694.84065972222</v>
      </c>
      <c r="L2300" s="15">
        <f t="shared" si="211"/>
        <v>41724.798993055556</v>
      </c>
      <c r="M2300" s="13" t="str">
        <f t="shared" si="212"/>
        <v>Feb</v>
      </c>
      <c r="N2300" s="11">
        <f t="shared" si="213"/>
        <v>2014</v>
      </c>
      <c r="O2300" t="b">
        <v>0</v>
      </c>
      <c r="P2300">
        <v>288</v>
      </c>
      <c r="Q2300" t="b">
        <v>1</v>
      </c>
      <c r="R2300" t="s">
        <v>8276</v>
      </c>
      <c r="S2300" s="7">
        <f>E2300/D2300</f>
        <v>1.0507333333333333</v>
      </c>
      <c r="T2300" s="8">
        <f>E2300/P2300</f>
        <v>109.45138888888889</v>
      </c>
      <c r="U2300" t="str">
        <f t="shared" si="214"/>
        <v>music</v>
      </c>
      <c r="V2300" t="str">
        <f t="shared" si="215"/>
        <v>rock</v>
      </c>
    </row>
    <row r="2301" spans="1:22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5">
        <f t="shared" si="210"/>
        <v>40565.032511574071</v>
      </c>
      <c r="L2301" s="15">
        <f t="shared" si="211"/>
        <v>40580.032511574071</v>
      </c>
      <c r="M2301" s="13" t="str">
        <f t="shared" si="212"/>
        <v>Jan</v>
      </c>
      <c r="N2301" s="11">
        <f t="shared" si="213"/>
        <v>2011</v>
      </c>
      <c r="O2301" t="b">
        <v>0</v>
      </c>
      <c r="P2301">
        <v>14</v>
      </c>
      <c r="Q2301" t="b">
        <v>1</v>
      </c>
      <c r="R2301" t="s">
        <v>8276</v>
      </c>
      <c r="S2301" s="7">
        <f>E2301/D2301</f>
        <v>3.5016666666666665</v>
      </c>
      <c r="T2301" s="8">
        <f>E2301/P2301</f>
        <v>75.035714285714292</v>
      </c>
      <c r="U2301" t="str">
        <f t="shared" si="214"/>
        <v>music</v>
      </c>
      <c r="V2301" t="str">
        <f t="shared" si="215"/>
        <v>rock</v>
      </c>
    </row>
    <row r="2302" spans="1:22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5">
        <f t="shared" si="210"/>
        <v>41074.727037037039</v>
      </c>
      <c r="L2302" s="15">
        <f t="shared" si="211"/>
        <v>41088.727037037039</v>
      </c>
      <c r="M2302" s="13" t="str">
        <f t="shared" si="212"/>
        <v>Jun</v>
      </c>
      <c r="N2302" s="11">
        <f t="shared" si="213"/>
        <v>2012</v>
      </c>
      <c r="O2302" t="b">
        <v>0</v>
      </c>
      <c r="P2302">
        <v>7</v>
      </c>
      <c r="Q2302" t="b">
        <v>1</v>
      </c>
      <c r="R2302" t="s">
        <v>8276</v>
      </c>
      <c r="S2302" s="7">
        <f>E2302/D2302</f>
        <v>1.0125</v>
      </c>
      <c r="T2302" s="8">
        <f>E2302/P2302</f>
        <v>115.71428571428571</v>
      </c>
      <c r="U2302" t="str">
        <f t="shared" si="214"/>
        <v>music</v>
      </c>
      <c r="V2302" t="str">
        <f t="shared" si="215"/>
        <v>rock</v>
      </c>
    </row>
    <row r="2303" spans="1:22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5">
        <f t="shared" si="210"/>
        <v>41416.146944444445</v>
      </c>
      <c r="L2303" s="15">
        <f t="shared" si="211"/>
        <v>41446.146944444445</v>
      </c>
      <c r="M2303" s="13" t="str">
        <f t="shared" si="212"/>
        <v>May</v>
      </c>
      <c r="N2303" s="11">
        <f t="shared" si="213"/>
        <v>2013</v>
      </c>
      <c r="O2303" t="b">
        <v>1</v>
      </c>
      <c r="P2303">
        <v>211</v>
      </c>
      <c r="Q2303" t="b">
        <v>1</v>
      </c>
      <c r="R2303" t="s">
        <v>8279</v>
      </c>
      <c r="S2303" s="7">
        <f>E2303/D2303</f>
        <v>1.336044</v>
      </c>
      <c r="T2303" s="8">
        <f>E2303/P2303</f>
        <v>31.659810426540286</v>
      </c>
      <c r="U2303" t="str">
        <f t="shared" si="214"/>
        <v>music</v>
      </c>
      <c r="V2303" t="str">
        <f t="shared" si="215"/>
        <v>indie rock</v>
      </c>
    </row>
    <row r="2304" spans="1:22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5">
        <f t="shared" si="210"/>
        <v>41605.868449074071</v>
      </c>
      <c r="L2304" s="15">
        <f t="shared" si="211"/>
        <v>41639.291666666664</v>
      </c>
      <c r="M2304" s="13" t="str">
        <f t="shared" si="212"/>
        <v>Nov</v>
      </c>
      <c r="N2304" s="11">
        <f t="shared" si="213"/>
        <v>2013</v>
      </c>
      <c r="O2304" t="b">
        <v>1</v>
      </c>
      <c r="P2304">
        <v>85</v>
      </c>
      <c r="Q2304" t="b">
        <v>1</v>
      </c>
      <c r="R2304" t="s">
        <v>8279</v>
      </c>
      <c r="S2304" s="7">
        <f>E2304/D2304</f>
        <v>1.7065217391304348</v>
      </c>
      <c r="T2304" s="8">
        <f>E2304/P2304</f>
        <v>46.176470588235297</v>
      </c>
      <c r="U2304" t="str">
        <f t="shared" si="214"/>
        <v>music</v>
      </c>
      <c r="V2304" t="str">
        <f t="shared" si="215"/>
        <v>indie rock</v>
      </c>
    </row>
    <row r="2305" spans="1:22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5">
        <f t="shared" si="210"/>
        <v>40850.111064814817</v>
      </c>
      <c r="L2305" s="15">
        <f t="shared" si="211"/>
        <v>40890.152731481481</v>
      </c>
      <c r="M2305" s="13" t="str">
        <f t="shared" si="212"/>
        <v>Nov</v>
      </c>
      <c r="N2305" s="11">
        <f t="shared" si="213"/>
        <v>2011</v>
      </c>
      <c r="O2305" t="b">
        <v>1</v>
      </c>
      <c r="P2305">
        <v>103</v>
      </c>
      <c r="Q2305" t="b">
        <v>1</v>
      </c>
      <c r="R2305" t="s">
        <v>8279</v>
      </c>
      <c r="S2305" s="7">
        <f>E2305/D2305</f>
        <v>1.0935829457364341</v>
      </c>
      <c r="T2305" s="8">
        <f>E2305/P2305</f>
        <v>68.481650485436887</v>
      </c>
      <c r="U2305" t="str">
        <f t="shared" si="214"/>
        <v>music</v>
      </c>
      <c r="V2305" t="str">
        <f t="shared" si="215"/>
        <v>indie rock</v>
      </c>
    </row>
    <row r="2306" spans="1:22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5">
        <f t="shared" si="210"/>
        <v>40502.815868055557</v>
      </c>
      <c r="L2306" s="15">
        <f t="shared" si="211"/>
        <v>40544.207638888889</v>
      </c>
      <c r="M2306" s="13" t="str">
        <f t="shared" si="212"/>
        <v>Nov</v>
      </c>
      <c r="N2306" s="11">
        <f t="shared" si="213"/>
        <v>2010</v>
      </c>
      <c r="O2306" t="b">
        <v>1</v>
      </c>
      <c r="P2306">
        <v>113</v>
      </c>
      <c r="Q2306" t="b">
        <v>1</v>
      </c>
      <c r="R2306" t="s">
        <v>8279</v>
      </c>
      <c r="S2306" s="7">
        <f>E2306/D2306</f>
        <v>1.0070033333333335</v>
      </c>
      <c r="T2306" s="8">
        <f>E2306/P2306</f>
        <v>53.469203539823013</v>
      </c>
      <c r="U2306" t="str">
        <f t="shared" si="214"/>
        <v>music</v>
      </c>
      <c r="V2306" t="str">
        <f t="shared" si="215"/>
        <v>indie rock</v>
      </c>
    </row>
    <row r="2307" spans="1:22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5">
        <f t="shared" ref="K2307:K2370" si="216">(((J2307/60)/60)/24+DATE(1970,1,1))</f>
        <v>41834.695277777777</v>
      </c>
      <c r="L2307" s="15">
        <f t="shared" ref="L2307:L2370" si="217">(((I2307/60)/60)/24+DATE(1970,1,1))</f>
        <v>41859.75</v>
      </c>
      <c r="M2307" s="13" t="str">
        <f t="shared" ref="M2307:M2370" si="218">TEXT(K2307,"mmm")</f>
        <v>Jul</v>
      </c>
      <c r="N2307" s="11">
        <f t="shared" ref="N2307:N2370" si="219">YEAR(K2307)</f>
        <v>2014</v>
      </c>
      <c r="O2307" t="b">
        <v>1</v>
      </c>
      <c r="P2307">
        <v>167</v>
      </c>
      <c r="Q2307" t="b">
        <v>1</v>
      </c>
      <c r="R2307" t="s">
        <v>8279</v>
      </c>
      <c r="S2307" s="7">
        <f>E2307/D2307</f>
        <v>1.0122777777777778</v>
      </c>
      <c r="T2307" s="8">
        <f>E2307/P2307</f>
        <v>109.10778443113773</v>
      </c>
      <c r="U2307" t="str">
        <f t="shared" ref="U2307:U2370" si="220">LEFT(R2307,(FIND("/",R2307,1)-1))</f>
        <v>music</v>
      </c>
      <c r="V2307" t="str">
        <f t="shared" ref="V2307:V2370" si="221">MID(R2307,FIND("/",R2307)+1,256)</f>
        <v>indie rock</v>
      </c>
    </row>
    <row r="2308" spans="1:22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5">
        <f t="shared" si="216"/>
        <v>40948.16815972222</v>
      </c>
      <c r="L2308" s="15">
        <f t="shared" si="217"/>
        <v>40978.16815972222</v>
      </c>
      <c r="M2308" s="13" t="str">
        <f t="shared" si="218"/>
        <v>Feb</v>
      </c>
      <c r="N2308" s="11">
        <f t="shared" si="219"/>
        <v>2012</v>
      </c>
      <c r="O2308" t="b">
        <v>1</v>
      </c>
      <c r="P2308">
        <v>73</v>
      </c>
      <c r="Q2308" t="b">
        <v>1</v>
      </c>
      <c r="R2308" t="s">
        <v>8279</v>
      </c>
      <c r="S2308" s="7">
        <f>E2308/D2308</f>
        <v>1.0675857142857144</v>
      </c>
      <c r="T2308" s="8">
        <f>E2308/P2308</f>
        <v>51.185616438356163</v>
      </c>
      <c r="U2308" t="str">
        <f t="shared" si="220"/>
        <v>music</v>
      </c>
      <c r="V2308" t="str">
        <f t="shared" si="221"/>
        <v>indie rock</v>
      </c>
    </row>
    <row r="2309" spans="1:22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5">
        <f t="shared" si="216"/>
        <v>41004.802465277775</v>
      </c>
      <c r="L2309" s="15">
        <f t="shared" si="217"/>
        <v>41034.802407407406</v>
      </c>
      <c r="M2309" s="13" t="str">
        <f t="shared" si="218"/>
        <v>Apr</v>
      </c>
      <c r="N2309" s="11">
        <f t="shared" si="219"/>
        <v>2012</v>
      </c>
      <c r="O2309" t="b">
        <v>1</v>
      </c>
      <c r="P2309">
        <v>75</v>
      </c>
      <c r="Q2309" t="b">
        <v>1</v>
      </c>
      <c r="R2309" t="s">
        <v>8279</v>
      </c>
      <c r="S2309" s="7">
        <f>E2309/D2309</f>
        <v>1.0665777537961894</v>
      </c>
      <c r="T2309" s="8">
        <f>E2309/P2309</f>
        <v>27.936800000000002</v>
      </c>
      <c r="U2309" t="str">
        <f t="shared" si="220"/>
        <v>music</v>
      </c>
      <c r="V2309" t="str">
        <f t="shared" si="221"/>
        <v>indie rock</v>
      </c>
    </row>
    <row r="2310" spans="1:22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5">
        <f t="shared" si="216"/>
        <v>41851.962916666671</v>
      </c>
      <c r="L2310" s="15">
        <f t="shared" si="217"/>
        <v>41880.041666666664</v>
      </c>
      <c r="M2310" s="13" t="str">
        <f t="shared" si="218"/>
        <v>Jul</v>
      </c>
      <c r="N2310" s="11">
        <f t="shared" si="219"/>
        <v>2014</v>
      </c>
      <c r="O2310" t="b">
        <v>1</v>
      </c>
      <c r="P2310">
        <v>614</v>
      </c>
      <c r="Q2310" t="b">
        <v>1</v>
      </c>
      <c r="R2310" t="s">
        <v>8279</v>
      </c>
      <c r="S2310" s="7">
        <f>E2310/D2310</f>
        <v>1.0130622</v>
      </c>
      <c r="T2310" s="8">
        <f>E2310/P2310</f>
        <v>82.496921824104234</v>
      </c>
      <c r="U2310" t="str">
        <f t="shared" si="220"/>
        <v>music</v>
      </c>
      <c r="V2310" t="str">
        <f t="shared" si="221"/>
        <v>indie rock</v>
      </c>
    </row>
    <row r="2311" spans="1:22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5">
        <f t="shared" si="216"/>
        <v>41307.987696759257</v>
      </c>
      <c r="L2311" s="15">
        <f t="shared" si="217"/>
        <v>41342.987696759257</v>
      </c>
      <c r="M2311" s="13" t="str">
        <f t="shared" si="218"/>
        <v>Feb</v>
      </c>
      <c r="N2311" s="11">
        <f t="shared" si="219"/>
        <v>2013</v>
      </c>
      <c r="O2311" t="b">
        <v>1</v>
      </c>
      <c r="P2311">
        <v>107</v>
      </c>
      <c r="Q2311" t="b">
        <v>1</v>
      </c>
      <c r="R2311" t="s">
        <v>8279</v>
      </c>
      <c r="S2311" s="7">
        <f>E2311/D2311</f>
        <v>1.0667450000000001</v>
      </c>
      <c r="T2311" s="8">
        <f>E2311/P2311</f>
        <v>59.817476635514019</v>
      </c>
      <c r="U2311" t="str">
        <f t="shared" si="220"/>
        <v>music</v>
      </c>
      <c r="V2311" t="str">
        <f t="shared" si="221"/>
        <v>indie rock</v>
      </c>
    </row>
    <row r="2312" spans="1:22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5">
        <f t="shared" si="216"/>
        <v>41324.79415509259</v>
      </c>
      <c r="L2312" s="15">
        <f t="shared" si="217"/>
        <v>41354.752488425926</v>
      </c>
      <c r="M2312" s="13" t="str">
        <f t="shared" si="218"/>
        <v>Feb</v>
      </c>
      <c r="N2312" s="11">
        <f t="shared" si="219"/>
        <v>2013</v>
      </c>
      <c r="O2312" t="b">
        <v>1</v>
      </c>
      <c r="P2312">
        <v>1224</v>
      </c>
      <c r="Q2312" t="b">
        <v>1</v>
      </c>
      <c r="R2312" t="s">
        <v>8279</v>
      </c>
      <c r="S2312" s="7">
        <f>E2312/D2312</f>
        <v>4.288397837837838</v>
      </c>
      <c r="T2312" s="8">
        <f>E2312/P2312</f>
        <v>64.816470588235291</v>
      </c>
      <c r="U2312" t="str">
        <f t="shared" si="220"/>
        <v>music</v>
      </c>
      <c r="V2312" t="str">
        <f t="shared" si="221"/>
        <v>indie rock</v>
      </c>
    </row>
    <row r="2313" spans="1:22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5">
        <f t="shared" si="216"/>
        <v>41736.004502314812</v>
      </c>
      <c r="L2313" s="15">
        <f t="shared" si="217"/>
        <v>41766.004502314812</v>
      </c>
      <c r="M2313" s="13" t="str">
        <f t="shared" si="218"/>
        <v>Apr</v>
      </c>
      <c r="N2313" s="11">
        <f t="shared" si="219"/>
        <v>2014</v>
      </c>
      <c r="O2313" t="b">
        <v>1</v>
      </c>
      <c r="P2313">
        <v>104</v>
      </c>
      <c r="Q2313" t="b">
        <v>1</v>
      </c>
      <c r="R2313" t="s">
        <v>8279</v>
      </c>
      <c r="S2313" s="7">
        <f>E2313/D2313</f>
        <v>1.0411111111111111</v>
      </c>
      <c r="T2313" s="8">
        <f>E2313/P2313</f>
        <v>90.09615384615384</v>
      </c>
      <c r="U2313" t="str">
        <f t="shared" si="220"/>
        <v>music</v>
      </c>
      <c r="V2313" t="str">
        <f t="shared" si="221"/>
        <v>indie rock</v>
      </c>
    </row>
    <row r="2314" spans="1:22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5">
        <f t="shared" si="216"/>
        <v>41716.632847222223</v>
      </c>
      <c r="L2314" s="15">
        <f t="shared" si="217"/>
        <v>41747.958333333336</v>
      </c>
      <c r="M2314" s="13" t="str">
        <f t="shared" si="218"/>
        <v>Mar</v>
      </c>
      <c r="N2314" s="11">
        <f t="shared" si="219"/>
        <v>2014</v>
      </c>
      <c r="O2314" t="b">
        <v>1</v>
      </c>
      <c r="P2314">
        <v>79</v>
      </c>
      <c r="Q2314" t="b">
        <v>1</v>
      </c>
      <c r="R2314" t="s">
        <v>8279</v>
      </c>
      <c r="S2314" s="7">
        <f>E2314/D2314</f>
        <v>1.0786666666666667</v>
      </c>
      <c r="T2314" s="8">
        <f>E2314/P2314</f>
        <v>40.962025316455694</v>
      </c>
      <c r="U2314" t="str">
        <f t="shared" si="220"/>
        <v>music</v>
      </c>
      <c r="V2314" t="str">
        <f t="shared" si="221"/>
        <v>indie rock</v>
      </c>
    </row>
    <row r="2315" spans="1:22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5">
        <f t="shared" si="216"/>
        <v>41002.958634259259</v>
      </c>
      <c r="L2315" s="15">
        <f t="shared" si="217"/>
        <v>41032.958634259259</v>
      </c>
      <c r="M2315" s="13" t="str">
        <f t="shared" si="218"/>
        <v>Apr</v>
      </c>
      <c r="N2315" s="11">
        <f t="shared" si="219"/>
        <v>2012</v>
      </c>
      <c r="O2315" t="b">
        <v>1</v>
      </c>
      <c r="P2315">
        <v>157</v>
      </c>
      <c r="Q2315" t="b">
        <v>1</v>
      </c>
      <c r="R2315" t="s">
        <v>8279</v>
      </c>
      <c r="S2315" s="7">
        <f>E2315/D2315</f>
        <v>1.7584040000000001</v>
      </c>
      <c r="T2315" s="8">
        <f>E2315/P2315</f>
        <v>56.000127388535034</v>
      </c>
      <c r="U2315" t="str">
        <f t="shared" si="220"/>
        <v>music</v>
      </c>
      <c r="V2315" t="str">
        <f t="shared" si="221"/>
        <v>indie rock</v>
      </c>
    </row>
    <row r="2316" spans="1:22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5">
        <f t="shared" si="216"/>
        <v>41037.551585648151</v>
      </c>
      <c r="L2316" s="15">
        <f t="shared" si="217"/>
        <v>41067.551585648151</v>
      </c>
      <c r="M2316" s="13" t="str">
        <f t="shared" si="218"/>
        <v>May</v>
      </c>
      <c r="N2316" s="11">
        <f t="shared" si="219"/>
        <v>2012</v>
      </c>
      <c r="O2316" t="b">
        <v>1</v>
      </c>
      <c r="P2316">
        <v>50</v>
      </c>
      <c r="Q2316" t="b">
        <v>1</v>
      </c>
      <c r="R2316" t="s">
        <v>8279</v>
      </c>
      <c r="S2316" s="7">
        <f>E2316/D2316</f>
        <v>1.5697000000000001</v>
      </c>
      <c r="T2316" s="8">
        <f>E2316/P2316</f>
        <v>37.672800000000002</v>
      </c>
      <c r="U2316" t="str">
        <f t="shared" si="220"/>
        <v>music</v>
      </c>
      <c r="V2316" t="str">
        <f t="shared" si="221"/>
        <v>indie rock</v>
      </c>
    </row>
    <row r="2317" spans="1:22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5">
        <f t="shared" si="216"/>
        <v>41004.72619212963</v>
      </c>
      <c r="L2317" s="15">
        <f t="shared" si="217"/>
        <v>41034.72619212963</v>
      </c>
      <c r="M2317" s="13" t="str">
        <f t="shared" si="218"/>
        <v>Apr</v>
      </c>
      <c r="N2317" s="11">
        <f t="shared" si="219"/>
        <v>2012</v>
      </c>
      <c r="O2317" t="b">
        <v>1</v>
      </c>
      <c r="P2317">
        <v>64</v>
      </c>
      <c r="Q2317" t="b">
        <v>1</v>
      </c>
      <c r="R2317" t="s">
        <v>8279</v>
      </c>
      <c r="S2317" s="7">
        <f>E2317/D2317</f>
        <v>1.026</v>
      </c>
      <c r="T2317" s="8">
        <f>E2317/P2317</f>
        <v>40.078125</v>
      </c>
      <c r="U2317" t="str">
        <f t="shared" si="220"/>
        <v>music</v>
      </c>
      <c r="V2317" t="str">
        <f t="shared" si="221"/>
        <v>indie rock</v>
      </c>
    </row>
    <row r="2318" spans="1:22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5">
        <f t="shared" si="216"/>
        <v>40079.725115740745</v>
      </c>
      <c r="L2318" s="15">
        <f t="shared" si="217"/>
        <v>40156.76666666667</v>
      </c>
      <c r="M2318" s="13" t="str">
        <f t="shared" si="218"/>
        <v>Sep</v>
      </c>
      <c r="N2318" s="11">
        <f t="shared" si="219"/>
        <v>2009</v>
      </c>
      <c r="O2318" t="b">
        <v>1</v>
      </c>
      <c r="P2318">
        <v>200</v>
      </c>
      <c r="Q2318" t="b">
        <v>1</v>
      </c>
      <c r="R2318" t="s">
        <v>8279</v>
      </c>
      <c r="S2318" s="7">
        <f>E2318/D2318</f>
        <v>1.0404266666666666</v>
      </c>
      <c r="T2318" s="8">
        <f>E2318/P2318</f>
        <v>78.031999999999996</v>
      </c>
      <c r="U2318" t="str">
        <f t="shared" si="220"/>
        <v>music</v>
      </c>
      <c r="V2318" t="str">
        <f t="shared" si="221"/>
        <v>indie rock</v>
      </c>
    </row>
    <row r="2319" spans="1:22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5">
        <f t="shared" si="216"/>
        <v>40192.542233796295</v>
      </c>
      <c r="L2319" s="15">
        <f t="shared" si="217"/>
        <v>40224.208333333336</v>
      </c>
      <c r="M2319" s="13" t="str">
        <f t="shared" si="218"/>
        <v>Jan</v>
      </c>
      <c r="N2319" s="11">
        <f t="shared" si="219"/>
        <v>2010</v>
      </c>
      <c r="O2319" t="b">
        <v>1</v>
      </c>
      <c r="P2319">
        <v>22</v>
      </c>
      <c r="Q2319" t="b">
        <v>1</v>
      </c>
      <c r="R2319" t="s">
        <v>8279</v>
      </c>
      <c r="S2319" s="7">
        <f>E2319/D2319</f>
        <v>1.04</v>
      </c>
      <c r="T2319" s="8">
        <f>E2319/P2319</f>
        <v>18.90909090909091</v>
      </c>
      <c r="U2319" t="str">
        <f t="shared" si="220"/>
        <v>music</v>
      </c>
      <c r="V2319" t="str">
        <f t="shared" si="221"/>
        <v>indie rock</v>
      </c>
    </row>
    <row r="2320" spans="1:22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5">
        <f t="shared" si="216"/>
        <v>40050.643680555557</v>
      </c>
      <c r="L2320" s="15">
        <f t="shared" si="217"/>
        <v>40082.165972222225</v>
      </c>
      <c r="M2320" s="13" t="str">
        <f t="shared" si="218"/>
        <v>Aug</v>
      </c>
      <c r="N2320" s="11">
        <f t="shared" si="219"/>
        <v>2009</v>
      </c>
      <c r="O2320" t="b">
        <v>1</v>
      </c>
      <c r="P2320">
        <v>163</v>
      </c>
      <c r="Q2320" t="b">
        <v>1</v>
      </c>
      <c r="R2320" t="s">
        <v>8279</v>
      </c>
      <c r="S2320" s="7">
        <f>E2320/D2320</f>
        <v>1.2105999999999999</v>
      </c>
      <c r="T2320" s="8">
        <f>E2320/P2320</f>
        <v>37.134969325153371</v>
      </c>
      <c r="U2320" t="str">
        <f t="shared" si="220"/>
        <v>music</v>
      </c>
      <c r="V2320" t="str">
        <f t="shared" si="221"/>
        <v>indie rock</v>
      </c>
    </row>
    <row r="2321" spans="1:22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5">
        <f t="shared" si="216"/>
        <v>41593.082002314812</v>
      </c>
      <c r="L2321" s="15">
        <f t="shared" si="217"/>
        <v>41623.082002314812</v>
      </c>
      <c r="M2321" s="13" t="str">
        <f t="shared" si="218"/>
        <v>Nov</v>
      </c>
      <c r="N2321" s="11">
        <f t="shared" si="219"/>
        <v>2013</v>
      </c>
      <c r="O2321" t="b">
        <v>1</v>
      </c>
      <c r="P2321">
        <v>77</v>
      </c>
      <c r="Q2321" t="b">
        <v>1</v>
      </c>
      <c r="R2321" t="s">
        <v>8279</v>
      </c>
      <c r="S2321" s="7">
        <f>E2321/D2321</f>
        <v>1.077</v>
      </c>
      <c r="T2321" s="8">
        <f>E2321/P2321</f>
        <v>41.961038961038959</v>
      </c>
      <c r="U2321" t="str">
        <f t="shared" si="220"/>
        <v>music</v>
      </c>
      <c r="V2321" t="str">
        <f t="shared" si="221"/>
        <v>indie rock</v>
      </c>
    </row>
    <row r="2322" spans="1:22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5">
        <f t="shared" si="216"/>
        <v>41696.817129629628</v>
      </c>
      <c r="L2322" s="15">
        <f t="shared" si="217"/>
        <v>41731.775462962964</v>
      </c>
      <c r="M2322" s="13" t="str">
        <f t="shared" si="218"/>
        <v>Feb</v>
      </c>
      <c r="N2322" s="11">
        <f t="shared" si="219"/>
        <v>2014</v>
      </c>
      <c r="O2322" t="b">
        <v>1</v>
      </c>
      <c r="P2322">
        <v>89</v>
      </c>
      <c r="Q2322" t="b">
        <v>1</v>
      </c>
      <c r="R2322" t="s">
        <v>8279</v>
      </c>
      <c r="S2322" s="7">
        <f>E2322/D2322</f>
        <v>1.0866</v>
      </c>
      <c r="T2322" s="8">
        <f>E2322/P2322</f>
        <v>61.044943820224717</v>
      </c>
      <c r="U2322" t="str">
        <f t="shared" si="220"/>
        <v>music</v>
      </c>
      <c r="V2322" t="str">
        <f t="shared" si="221"/>
        <v>indie rock</v>
      </c>
    </row>
    <row r="2323" spans="1:22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5">
        <f t="shared" si="216"/>
        <v>42799.260428240741</v>
      </c>
      <c r="L2323" s="15">
        <f t="shared" si="217"/>
        <v>42829.21876157407</v>
      </c>
      <c r="M2323" s="13" t="str">
        <f t="shared" si="218"/>
        <v>Mar</v>
      </c>
      <c r="N2323" s="11">
        <f t="shared" si="219"/>
        <v>2017</v>
      </c>
      <c r="O2323" t="b">
        <v>0</v>
      </c>
      <c r="P2323">
        <v>64</v>
      </c>
      <c r="Q2323" t="b">
        <v>0</v>
      </c>
      <c r="R2323" t="s">
        <v>8298</v>
      </c>
      <c r="S2323" s="7">
        <f>E2323/D2323</f>
        <v>0.39120962394619685</v>
      </c>
      <c r="T2323" s="8">
        <f>E2323/P2323</f>
        <v>64.53125</v>
      </c>
      <c r="U2323" t="str">
        <f t="shared" si="220"/>
        <v>food</v>
      </c>
      <c r="V2323" t="str">
        <f t="shared" si="221"/>
        <v>small batch</v>
      </c>
    </row>
    <row r="2324" spans="1:22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5">
        <f t="shared" si="216"/>
        <v>42804.895474537043</v>
      </c>
      <c r="L2324" s="15">
        <f t="shared" si="217"/>
        <v>42834.853807870371</v>
      </c>
      <c r="M2324" s="13" t="str">
        <f t="shared" si="218"/>
        <v>Mar</v>
      </c>
      <c r="N2324" s="11">
        <f t="shared" si="219"/>
        <v>2017</v>
      </c>
      <c r="O2324" t="b">
        <v>0</v>
      </c>
      <c r="P2324">
        <v>4</v>
      </c>
      <c r="Q2324" t="b">
        <v>0</v>
      </c>
      <c r="R2324" t="s">
        <v>8298</v>
      </c>
      <c r="S2324" s="7">
        <f>E2324/D2324</f>
        <v>3.1481481481481478E-2</v>
      </c>
      <c r="T2324" s="8">
        <f>E2324/P2324</f>
        <v>21.25</v>
      </c>
      <c r="U2324" t="str">
        <f t="shared" si="220"/>
        <v>food</v>
      </c>
      <c r="V2324" t="str">
        <f t="shared" si="221"/>
        <v>small batch</v>
      </c>
    </row>
    <row r="2325" spans="1:22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5">
        <f t="shared" si="216"/>
        <v>42807.755173611105</v>
      </c>
      <c r="L2325" s="15">
        <f t="shared" si="217"/>
        <v>42814.755173611105</v>
      </c>
      <c r="M2325" s="13" t="str">
        <f t="shared" si="218"/>
        <v>Mar</v>
      </c>
      <c r="N2325" s="11">
        <f t="shared" si="219"/>
        <v>2017</v>
      </c>
      <c r="O2325" t="b">
        <v>0</v>
      </c>
      <c r="P2325">
        <v>4</v>
      </c>
      <c r="Q2325" t="b">
        <v>0</v>
      </c>
      <c r="R2325" t="s">
        <v>8298</v>
      </c>
      <c r="S2325" s="7">
        <f>E2325/D2325</f>
        <v>0.48</v>
      </c>
      <c r="T2325" s="8">
        <f>E2325/P2325</f>
        <v>30</v>
      </c>
      <c r="U2325" t="str">
        <f t="shared" si="220"/>
        <v>food</v>
      </c>
      <c r="V2325" t="str">
        <f t="shared" si="221"/>
        <v>small batch</v>
      </c>
    </row>
    <row r="2326" spans="1:22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5">
        <f t="shared" si="216"/>
        <v>42790.885243055556</v>
      </c>
      <c r="L2326" s="15">
        <f t="shared" si="217"/>
        <v>42820.843576388885</v>
      </c>
      <c r="M2326" s="13" t="str">
        <f t="shared" si="218"/>
        <v>Feb</v>
      </c>
      <c r="N2326" s="11">
        <f t="shared" si="219"/>
        <v>2017</v>
      </c>
      <c r="O2326" t="b">
        <v>0</v>
      </c>
      <c r="P2326">
        <v>61</v>
      </c>
      <c r="Q2326" t="b">
        <v>0</v>
      </c>
      <c r="R2326" t="s">
        <v>8298</v>
      </c>
      <c r="S2326" s="7">
        <f>E2326/D2326</f>
        <v>0.20733333333333334</v>
      </c>
      <c r="T2326" s="8">
        <f>E2326/P2326</f>
        <v>25.491803278688526</v>
      </c>
      <c r="U2326" t="str">
        <f t="shared" si="220"/>
        <v>food</v>
      </c>
      <c r="V2326" t="str">
        <f t="shared" si="221"/>
        <v>small batch</v>
      </c>
    </row>
    <row r="2327" spans="1:22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5">
        <f t="shared" si="216"/>
        <v>42794.022349537037</v>
      </c>
      <c r="L2327" s="15">
        <f t="shared" si="217"/>
        <v>42823.980682870373</v>
      </c>
      <c r="M2327" s="13" t="str">
        <f t="shared" si="218"/>
        <v>Feb</v>
      </c>
      <c r="N2327" s="11">
        <f t="shared" si="219"/>
        <v>2017</v>
      </c>
      <c r="O2327" t="b">
        <v>0</v>
      </c>
      <c r="P2327">
        <v>7</v>
      </c>
      <c r="Q2327" t="b">
        <v>0</v>
      </c>
      <c r="R2327" t="s">
        <v>8298</v>
      </c>
      <c r="S2327" s="7">
        <f>E2327/D2327</f>
        <v>0.08</v>
      </c>
      <c r="T2327" s="8">
        <f>E2327/P2327</f>
        <v>11.428571428571429</v>
      </c>
      <c r="U2327" t="str">
        <f t="shared" si="220"/>
        <v>food</v>
      </c>
      <c r="V2327" t="str">
        <f t="shared" si="221"/>
        <v>small batch</v>
      </c>
    </row>
    <row r="2328" spans="1:22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5">
        <f t="shared" si="216"/>
        <v>42804.034120370372</v>
      </c>
      <c r="L2328" s="15">
        <f t="shared" si="217"/>
        <v>42855.708333333328</v>
      </c>
      <c r="M2328" s="13" t="str">
        <f t="shared" si="218"/>
        <v>Mar</v>
      </c>
      <c r="N2328" s="11">
        <f t="shared" si="219"/>
        <v>2017</v>
      </c>
      <c r="O2328" t="b">
        <v>0</v>
      </c>
      <c r="P2328">
        <v>1</v>
      </c>
      <c r="Q2328" t="b">
        <v>0</v>
      </c>
      <c r="R2328" t="s">
        <v>8298</v>
      </c>
      <c r="S2328" s="7">
        <f>E2328/D2328</f>
        <v>7.1999999999999998E-3</v>
      </c>
      <c r="T2328" s="8">
        <f>E2328/P2328</f>
        <v>108</v>
      </c>
      <c r="U2328" t="str">
        <f t="shared" si="220"/>
        <v>food</v>
      </c>
      <c r="V2328" t="str">
        <f t="shared" si="221"/>
        <v>small batch</v>
      </c>
    </row>
    <row r="2329" spans="1:22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5">
        <f t="shared" si="216"/>
        <v>41842.917129629634</v>
      </c>
      <c r="L2329" s="15">
        <f t="shared" si="217"/>
        <v>41877.917129629634</v>
      </c>
      <c r="M2329" s="13" t="str">
        <f t="shared" si="218"/>
        <v>Jul</v>
      </c>
      <c r="N2329" s="11">
        <f t="shared" si="219"/>
        <v>2014</v>
      </c>
      <c r="O2329" t="b">
        <v>1</v>
      </c>
      <c r="P2329">
        <v>3355</v>
      </c>
      <c r="Q2329" t="b">
        <v>1</v>
      </c>
      <c r="R2329" t="s">
        <v>8298</v>
      </c>
      <c r="S2329" s="7">
        <f>E2329/D2329</f>
        <v>5.2609431428571432</v>
      </c>
      <c r="T2329" s="8">
        <f>E2329/P2329</f>
        <v>54.883162444113267</v>
      </c>
      <c r="U2329" t="str">
        <f t="shared" si="220"/>
        <v>food</v>
      </c>
      <c r="V2329" t="str">
        <f t="shared" si="221"/>
        <v>small batch</v>
      </c>
    </row>
    <row r="2330" spans="1:22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5">
        <f t="shared" si="216"/>
        <v>42139.781678240746</v>
      </c>
      <c r="L2330" s="15">
        <f t="shared" si="217"/>
        <v>42169.781678240746</v>
      </c>
      <c r="M2330" s="13" t="str">
        <f t="shared" si="218"/>
        <v>May</v>
      </c>
      <c r="N2330" s="11">
        <f t="shared" si="219"/>
        <v>2015</v>
      </c>
      <c r="O2330" t="b">
        <v>1</v>
      </c>
      <c r="P2330">
        <v>537</v>
      </c>
      <c r="Q2330" t="b">
        <v>1</v>
      </c>
      <c r="R2330" t="s">
        <v>8298</v>
      </c>
      <c r="S2330" s="7">
        <f>E2330/D2330</f>
        <v>2.5445000000000002</v>
      </c>
      <c r="T2330" s="8">
        <f>E2330/P2330</f>
        <v>47.383612662942269</v>
      </c>
      <c r="U2330" t="str">
        <f t="shared" si="220"/>
        <v>food</v>
      </c>
      <c r="V2330" t="str">
        <f t="shared" si="221"/>
        <v>small batch</v>
      </c>
    </row>
    <row r="2331" spans="1:22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5">
        <f t="shared" si="216"/>
        <v>41807.624374999999</v>
      </c>
      <c r="L2331" s="15">
        <f t="shared" si="217"/>
        <v>41837.624374999999</v>
      </c>
      <c r="M2331" s="13" t="str">
        <f t="shared" si="218"/>
        <v>Jun</v>
      </c>
      <c r="N2331" s="11">
        <f t="shared" si="219"/>
        <v>2014</v>
      </c>
      <c r="O2331" t="b">
        <v>1</v>
      </c>
      <c r="P2331">
        <v>125</v>
      </c>
      <c r="Q2331" t="b">
        <v>1</v>
      </c>
      <c r="R2331" t="s">
        <v>8298</v>
      </c>
      <c r="S2331" s="7">
        <f>E2331/D2331</f>
        <v>1.0591999999999999</v>
      </c>
      <c r="T2331" s="8">
        <f>E2331/P2331</f>
        <v>211.84</v>
      </c>
      <c r="U2331" t="str">
        <f t="shared" si="220"/>
        <v>food</v>
      </c>
      <c r="V2331" t="str">
        <f t="shared" si="221"/>
        <v>small batch</v>
      </c>
    </row>
    <row r="2332" spans="1:22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5">
        <f t="shared" si="216"/>
        <v>42332.89980324074</v>
      </c>
      <c r="L2332" s="15">
        <f t="shared" si="217"/>
        <v>42363</v>
      </c>
      <c r="M2332" s="13" t="str">
        <f t="shared" si="218"/>
        <v>Nov</v>
      </c>
      <c r="N2332" s="11">
        <f t="shared" si="219"/>
        <v>2015</v>
      </c>
      <c r="O2332" t="b">
        <v>1</v>
      </c>
      <c r="P2332">
        <v>163</v>
      </c>
      <c r="Q2332" t="b">
        <v>1</v>
      </c>
      <c r="R2332" t="s">
        <v>8298</v>
      </c>
      <c r="S2332" s="7">
        <f>E2332/D2332</f>
        <v>1.0242285714285715</v>
      </c>
      <c r="T2332" s="8">
        <f>E2332/P2332</f>
        <v>219.92638036809817</v>
      </c>
      <c r="U2332" t="str">
        <f t="shared" si="220"/>
        <v>food</v>
      </c>
      <c r="V2332" t="str">
        <f t="shared" si="221"/>
        <v>small batch</v>
      </c>
    </row>
    <row r="2333" spans="1:22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5">
        <f t="shared" si="216"/>
        <v>41839.005671296298</v>
      </c>
      <c r="L2333" s="15">
        <f t="shared" si="217"/>
        <v>41869.005671296298</v>
      </c>
      <c r="M2333" s="13" t="str">
        <f t="shared" si="218"/>
        <v>Jul</v>
      </c>
      <c r="N2333" s="11">
        <f t="shared" si="219"/>
        <v>2014</v>
      </c>
      <c r="O2333" t="b">
        <v>1</v>
      </c>
      <c r="P2333">
        <v>283</v>
      </c>
      <c r="Q2333" t="b">
        <v>1</v>
      </c>
      <c r="R2333" t="s">
        <v>8298</v>
      </c>
      <c r="S2333" s="7">
        <f>E2333/D2333</f>
        <v>1.4431375</v>
      </c>
      <c r="T2333" s="8">
        <f>E2333/P2333</f>
        <v>40.795406360424032</v>
      </c>
      <c r="U2333" t="str">
        <f t="shared" si="220"/>
        <v>food</v>
      </c>
      <c r="V2333" t="str">
        <f t="shared" si="221"/>
        <v>small batch</v>
      </c>
    </row>
    <row r="2334" spans="1:22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5">
        <f t="shared" si="216"/>
        <v>42011.628136574072</v>
      </c>
      <c r="L2334" s="15">
        <f t="shared" si="217"/>
        <v>42041.628136574072</v>
      </c>
      <c r="M2334" s="13" t="str">
        <f t="shared" si="218"/>
        <v>Jan</v>
      </c>
      <c r="N2334" s="11">
        <f t="shared" si="219"/>
        <v>2015</v>
      </c>
      <c r="O2334" t="b">
        <v>1</v>
      </c>
      <c r="P2334">
        <v>352</v>
      </c>
      <c r="Q2334" t="b">
        <v>1</v>
      </c>
      <c r="R2334" t="s">
        <v>8298</v>
      </c>
      <c r="S2334" s="7">
        <f>E2334/D2334</f>
        <v>1.06308</v>
      </c>
      <c r="T2334" s="8">
        <f>E2334/P2334</f>
        <v>75.502840909090907</v>
      </c>
      <c r="U2334" t="str">
        <f t="shared" si="220"/>
        <v>food</v>
      </c>
      <c r="V2334" t="str">
        <f t="shared" si="221"/>
        <v>small batch</v>
      </c>
    </row>
    <row r="2335" spans="1:22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5">
        <f t="shared" si="216"/>
        <v>41767.650347222225</v>
      </c>
      <c r="L2335" s="15">
        <f t="shared" si="217"/>
        <v>41788.743055555555</v>
      </c>
      <c r="M2335" s="13" t="str">
        <f t="shared" si="218"/>
        <v>May</v>
      </c>
      <c r="N2335" s="11">
        <f t="shared" si="219"/>
        <v>2014</v>
      </c>
      <c r="O2335" t="b">
        <v>1</v>
      </c>
      <c r="P2335">
        <v>94</v>
      </c>
      <c r="Q2335" t="b">
        <v>1</v>
      </c>
      <c r="R2335" t="s">
        <v>8298</v>
      </c>
      <c r="S2335" s="7">
        <f>E2335/D2335</f>
        <v>2.1216666666666666</v>
      </c>
      <c r="T2335" s="8">
        <f>E2335/P2335</f>
        <v>13.542553191489361</v>
      </c>
      <c r="U2335" t="str">
        <f t="shared" si="220"/>
        <v>food</v>
      </c>
      <c r="V2335" t="str">
        <f t="shared" si="221"/>
        <v>small batch</v>
      </c>
    </row>
    <row r="2336" spans="1:22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5">
        <f t="shared" si="216"/>
        <v>41918.670115740737</v>
      </c>
      <c r="L2336" s="15">
        <f t="shared" si="217"/>
        <v>41948.731944444444</v>
      </c>
      <c r="M2336" s="13" t="str">
        <f t="shared" si="218"/>
        <v>Oct</v>
      </c>
      <c r="N2336" s="11">
        <f t="shared" si="219"/>
        <v>2014</v>
      </c>
      <c r="O2336" t="b">
        <v>1</v>
      </c>
      <c r="P2336">
        <v>67</v>
      </c>
      <c r="Q2336" t="b">
        <v>1</v>
      </c>
      <c r="R2336" t="s">
        <v>8298</v>
      </c>
      <c r="S2336" s="7">
        <f>E2336/D2336</f>
        <v>1.0195000000000001</v>
      </c>
      <c r="T2336" s="8">
        <f>E2336/P2336</f>
        <v>60.865671641791046</v>
      </c>
      <c r="U2336" t="str">
        <f t="shared" si="220"/>
        <v>food</v>
      </c>
      <c r="V2336" t="str">
        <f t="shared" si="221"/>
        <v>small batch</v>
      </c>
    </row>
    <row r="2337" spans="1:22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5">
        <f t="shared" si="216"/>
        <v>41771.572256944448</v>
      </c>
      <c r="L2337" s="15">
        <f t="shared" si="217"/>
        <v>41801.572256944448</v>
      </c>
      <c r="M2337" s="13" t="str">
        <f t="shared" si="218"/>
        <v>May</v>
      </c>
      <c r="N2337" s="11">
        <f t="shared" si="219"/>
        <v>2014</v>
      </c>
      <c r="O2337" t="b">
        <v>1</v>
      </c>
      <c r="P2337">
        <v>221</v>
      </c>
      <c r="Q2337" t="b">
        <v>1</v>
      </c>
      <c r="R2337" t="s">
        <v>8298</v>
      </c>
      <c r="S2337" s="7">
        <f>E2337/D2337</f>
        <v>1.0227200000000001</v>
      </c>
      <c r="T2337" s="8">
        <f>E2337/P2337</f>
        <v>115.69230769230769</v>
      </c>
      <c r="U2337" t="str">
        <f t="shared" si="220"/>
        <v>food</v>
      </c>
      <c r="V2337" t="str">
        <f t="shared" si="221"/>
        <v>small batch</v>
      </c>
    </row>
    <row r="2338" spans="1:22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5">
        <f t="shared" si="216"/>
        <v>41666.924710648149</v>
      </c>
      <c r="L2338" s="15">
        <f t="shared" si="217"/>
        <v>41706.924710648149</v>
      </c>
      <c r="M2338" s="13" t="str">
        <f t="shared" si="218"/>
        <v>Jan</v>
      </c>
      <c r="N2338" s="11">
        <f t="shared" si="219"/>
        <v>2014</v>
      </c>
      <c r="O2338" t="b">
        <v>1</v>
      </c>
      <c r="P2338">
        <v>2165</v>
      </c>
      <c r="Q2338" t="b">
        <v>1</v>
      </c>
      <c r="R2338" t="s">
        <v>8298</v>
      </c>
      <c r="S2338" s="7">
        <f>E2338/D2338</f>
        <v>5.2073254999999996</v>
      </c>
      <c r="T2338" s="8">
        <f>E2338/P2338</f>
        <v>48.104623556581984</v>
      </c>
      <c r="U2338" t="str">
        <f t="shared" si="220"/>
        <v>food</v>
      </c>
      <c r="V2338" t="str">
        <f t="shared" si="221"/>
        <v>small batch</v>
      </c>
    </row>
    <row r="2339" spans="1:22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5">
        <f t="shared" si="216"/>
        <v>41786.640543981484</v>
      </c>
      <c r="L2339" s="15">
        <f t="shared" si="217"/>
        <v>41816.640543981484</v>
      </c>
      <c r="M2339" s="13" t="str">
        <f t="shared" si="218"/>
        <v>May</v>
      </c>
      <c r="N2339" s="11">
        <f t="shared" si="219"/>
        <v>2014</v>
      </c>
      <c r="O2339" t="b">
        <v>1</v>
      </c>
      <c r="P2339">
        <v>179</v>
      </c>
      <c r="Q2339" t="b">
        <v>1</v>
      </c>
      <c r="R2339" t="s">
        <v>8298</v>
      </c>
      <c r="S2339" s="7">
        <f>E2339/D2339</f>
        <v>1.1065833333333333</v>
      </c>
      <c r="T2339" s="8">
        <f>E2339/P2339</f>
        <v>74.184357541899445</v>
      </c>
      <c r="U2339" t="str">
        <f t="shared" si="220"/>
        <v>food</v>
      </c>
      <c r="V2339" t="str">
        <f t="shared" si="221"/>
        <v>small batch</v>
      </c>
    </row>
    <row r="2340" spans="1:22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5">
        <f t="shared" si="216"/>
        <v>41789.896805555552</v>
      </c>
      <c r="L2340" s="15">
        <f t="shared" si="217"/>
        <v>41819.896805555552</v>
      </c>
      <c r="M2340" s="13" t="str">
        <f t="shared" si="218"/>
        <v>May</v>
      </c>
      <c r="N2340" s="11">
        <f t="shared" si="219"/>
        <v>2014</v>
      </c>
      <c r="O2340" t="b">
        <v>1</v>
      </c>
      <c r="P2340">
        <v>123</v>
      </c>
      <c r="Q2340" t="b">
        <v>1</v>
      </c>
      <c r="R2340" t="s">
        <v>8298</v>
      </c>
      <c r="S2340" s="7">
        <f>E2340/D2340</f>
        <v>1.0114333333333334</v>
      </c>
      <c r="T2340" s="8">
        <f>E2340/P2340</f>
        <v>123.34552845528455</v>
      </c>
      <c r="U2340" t="str">
        <f t="shared" si="220"/>
        <v>food</v>
      </c>
      <c r="V2340" t="str">
        <f t="shared" si="221"/>
        <v>small batch</v>
      </c>
    </row>
    <row r="2341" spans="1:22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5">
        <f t="shared" si="216"/>
        <v>42692.79987268518</v>
      </c>
      <c r="L2341" s="15">
        <f t="shared" si="217"/>
        <v>42723.332638888889</v>
      </c>
      <c r="M2341" s="13" t="str">
        <f t="shared" si="218"/>
        <v>Nov</v>
      </c>
      <c r="N2341" s="11">
        <f t="shared" si="219"/>
        <v>2016</v>
      </c>
      <c r="O2341" t="b">
        <v>1</v>
      </c>
      <c r="P2341">
        <v>1104</v>
      </c>
      <c r="Q2341" t="b">
        <v>1</v>
      </c>
      <c r="R2341" t="s">
        <v>8298</v>
      </c>
      <c r="S2341" s="7">
        <f>E2341/D2341</f>
        <v>2.9420799999999998</v>
      </c>
      <c r="T2341" s="8">
        <f>E2341/P2341</f>
        <v>66.623188405797094</v>
      </c>
      <c r="U2341" t="str">
        <f t="shared" si="220"/>
        <v>food</v>
      </c>
      <c r="V2341" t="str">
        <f t="shared" si="221"/>
        <v>small batch</v>
      </c>
    </row>
    <row r="2342" spans="1:22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5">
        <f t="shared" si="216"/>
        <v>42643.642800925925</v>
      </c>
      <c r="L2342" s="15">
        <f t="shared" si="217"/>
        <v>42673.642800925925</v>
      </c>
      <c r="M2342" s="13" t="str">
        <f t="shared" si="218"/>
        <v>Sep</v>
      </c>
      <c r="N2342" s="11">
        <f t="shared" si="219"/>
        <v>2016</v>
      </c>
      <c r="O2342" t="b">
        <v>1</v>
      </c>
      <c r="P2342">
        <v>403</v>
      </c>
      <c r="Q2342" t="b">
        <v>1</v>
      </c>
      <c r="R2342" t="s">
        <v>8298</v>
      </c>
      <c r="S2342" s="7">
        <f>E2342/D2342</f>
        <v>1.0577749999999999</v>
      </c>
      <c r="T2342" s="8">
        <f>E2342/P2342</f>
        <v>104.99007444168734</v>
      </c>
      <c r="U2342" t="str">
        <f t="shared" si="220"/>
        <v>food</v>
      </c>
      <c r="V2342" t="str">
        <f t="shared" si="221"/>
        <v>small batch</v>
      </c>
    </row>
    <row r="2343" spans="1:22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5">
        <f t="shared" si="216"/>
        <v>42167.813703703709</v>
      </c>
      <c r="L2343" s="15">
        <f t="shared" si="217"/>
        <v>42197.813703703709</v>
      </c>
      <c r="M2343" s="13" t="str">
        <f t="shared" si="218"/>
        <v>Jun</v>
      </c>
      <c r="N2343" s="11">
        <f t="shared" si="219"/>
        <v>2015</v>
      </c>
      <c r="O2343" t="b">
        <v>0</v>
      </c>
      <c r="P2343">
        <v>0</v>
      </c>
      <c r="Q2343" t="b">
        <v>0</v>
      </c>
      <c r="R2343" t="s">
        <v>8272</v>
      </c>
      <c r="S2343" s="7">
        <f>E2343/D2343</f>
        <v>0</v>
      </c>
      <c r="T2343" s="8" t="e">
        <f>E2343/P2343</f>
        <v>#DIV/0!</v>
      </c>
      <c r="U2343" t="str">
        <f t="shared" si="220"/>
        <v>technology</v>
      </c>
      <c r="V2343" t="str">
        <f t="shared" si="221"/>
        <v>web</v>
      </c>
    </row>
    <row r="2344" spans="1:22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5">
        <f t="shared" si="216"/>
        <v>41897.702199074076</v>
      </c>
      <c r="L2344" s="15">
        <f t="shared" si="217"/>
        <v>41918.208333333336</v>
      </c>
      <c r="M2344" s="13" t="str">
        <f t="shared" si="218"/>
        <v>Sep</v>
      </c>
      <c r="N2344" s="11">
        <f t="shared" si="219"/>
        <v>2014</v>
      </c>
      <c r="O2344" t="b">
        <v>0</v>
      </c>
      <c r="P2344">
        <v>0</v>
      </c>
      <c r="Q2344" t="b">
        <v>0</v>
      </c>
      <c r="R2344" t="s">
        <v>8272</v>
      </c>
      <c r="S2344" s="7">
        <f>E2344/D2344</f>
        <v>0</v>
      </c>
      <c r="T2344" s="8" t="e">
        <f>E2344/P2344</f>
        <v>#DIV/0!</v>
      </c>
      <c r="U2344" t="str">
        <f t="shared" si="220"/>
        <v>technology</v>
      </c>
      <c r="V2344" t="str">
        <f t="shared" si="221"/>
        <v>web</v>
      </c>
    </row>
    <row r="2345" spans="1:22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5">
        <f t="shared" si="216"/>
        <v>42327.825289351851</v>
      </c>
      <c r="L2345" s="15">
        <f t="shared" si="217"/>
        <v>42377.82430555555</v>
      </c>
      <c r="M2345" s="13" t="str">
        <f t="shared" si="218"/>
        <v>Nov</v>
      </c>
      <c r="N2345" s="11">
        <f t="shared" si="219"/>
        <v>2015</v>
      </c>
      <c r="O2345" t="b">
        <v>0</v>
      </c>
      <c r="P2345">
        <v>1</v>
      </c>
      <c r="Q2345" t="b">
        <v>0</v>
      </c>
      <c r="R2345" t="s">
        <v>8272</v>
      </c>
      <c r="S2345" s="7">
        <f>E2345/D2345</f>
        <v>0.03</v>
      </c>
      <c r="T2345" s="8">
        <f>E2345/P2345</f>
        <v>300</v>
      </c>
      <c r="U2345" t="str">
        <f t="shared" si="220"/>
        <v>technology</v>
      </c>
      <c r="V2345" t="str">
        <f t="shared" si="221"/>
        <v>web</v>
      </c>
    </row>
    <row r="2346" spans="1:22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5">
        <f t="shared" si="216"/>
        <v>42515.727650462963</v>
      </c>
      <c r="L2346" s="15">
        <f t="shared" si="217"/>
        <v>42545.727650462963</v>
      </c>
      <c r="M2346" s="13" t="str">
        <f t="shared" si="218"/>
        <v>May</v>
      </c>
      <c r="N2346" s="11">
        <f t="shared" si="219"/>
        <v>2016</v>
      </c>
      <c r="O2346" t="b">
        <v>0</v>
      </c>
      <c r="P2346">
        <v>1</v>
      </c>
      <c r="Q2346" t="b">
        <v>0</v>
      </c>
      <c r="R2346" t="s">
        <v>8272</v>
      </c>
      <c r="S2346" s="7">
        <f>E2346/D2346</f>
        <v>1E-3</v>
      </c>
      <c r="T2346" s="8">
        <f>E2346/P2346</f>
        <v>1</v>
      </c>
      <c r="U2346" t="str">
        <f t="shared" si="220"/>
        <v>technology</v>
      </c>
      <c r="V2346" t="str">
        <f t="shared" si="221"/>
        <v>web</v>
      </c>
    </row>
    <row r="2347" spans="1:22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5">
        <f t="shared" si="216"/>
        <v>42060.001805555556</v>
      </c>
      <c r="L2347" s="15">
        <f t="shared" si="217"/>
        <v>42094.985416666663</v>
      </c>
      <c r="M2347" s="13" t="str">
        <f t="shared" si="218"/>
        <v>Feb</v>
      </c>
      <c r="N2347" s="11">
        <f t="shared" si="219"/>
        <v>2015</v>
      </c>
      <c r="O2347" t="b">
        <v>0</v>
      </c>
      <c r="P2347">
        <v>0</v>
      </c>
      <c r="Q2347" t="b">
        <v>0</v>
      </c>
      <c r="R2347" t="s">
        <v>8272</v>
      </c>
      <c r="S2347" s="7">
        <f>E2347/D2347</f>
        <v>0</v>
      </c>
      <c r="T2347" s="8" t="e">
        <f>E2347/P2347</f>
        <v>#DIV/0!</v>
      </c>
      <c r="U2347" t="str">
        <f t="shared" si="220"/>
        <v>technology</v>
      </c>
      <c r="V2347" t="str">
        <f t="shared" si="221"/>
        <v>web</v>
      </c>
    </row>
    <row r="2348" spans="1:22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5">
        <f t="shared" si="216"/>
        <v>42615.79896990741</v>
      </c>
      <c r="L2348" s="15">
        <f t="shared" si="217"/>
        <v>42660.79896990741</v>
      </c>
      <c r="M2348" s="13" t="str">
        <f t="shared" si="218"/>
        <v>Sep</v>
      </c>
      <c r="N2348" s="11">
        <f t="shared" si="219"/>
        <v>2016</v>
      </c>
      <c r="O2348" t="b">
        <v>0</v>
      </c>
      <c r="P2348">
        <v>3</v>
      </c>
      <c r="Q2348" t="b">
        <v>0</v>
      </c>
      <c r="R2348" t="s">
        <v>8272</v>
      </c>
      <c r="S2348" s="7">
        <f>E2348/D2348</f>
        <v>6.4999999999999997E-4</v>
      </c>
      <c r="T2348" s="8">
        <f>E2348/P2348</f>
        <v>13</v>
      </c>
      <c r="U2348" t="str">
        <f t="shared" si="220"/>
        <v>technology</v>
      </c>
      <c r="V2348" t="str">
        <f t="shared" si="221"/>
        <v>web</v>
      </c>
    </row>
    <row r="2349" spans="1:22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5">
        <f t="shared" si="216"/>
        <v>42577.607361111113</v>
      </c>
      <c r="L2349" s="15">
        <f t="shared" si="217"/>
        <v>42607.607361111113</v>
      </c>
      <c r="M2349" s="13" t="str">
        <f t="shared" si="218"/>
        <v>Jul</v>
      </c>
      <c r="N2349" s="11">
        <f t="shared" si="219"/>
        <v>2016</v>
      </c>
      <c r="O2349" t="b">
        <v>0</v>
      </c>
      <c r="P2349">
        <v>1</v>
      </c>
      <c r="Q2349" t="b">
        <v>0</v>
      </c>
      <c r="R2349" t="s">
        <v>8272</v>
      </c>
      <c r="S2349" s="7">
        <f>E2349/D2349</f>
        <v>1.4999999999999999E-2</v>
      </c>
      <c r="T2349" s="8">
        <f>E2349/P2349</f>
        <v>15</v>
      </c>
      <c r="U2349" t="str">
        <f t="shared" si="220"/>
        <v>technology</v>
      </c>
      <c r="V2349" t="str">
        <f t="shared" si="221"/>
        <v>web</v>
      </c>
    </row>
    <row r="2350" spans="1:22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5">
        <f t="shared" si="216"/>
        <v>42360.932152777779</v>
      </c>
      <c r="L2350" s="15">
        <f t="shared" si="217"/>
        <v>42420.932152777779</v>
      </c>
      <c r="M2350" s="13" t="str">
        <f t="shared" si="218"/>
        <v>Dec</v>
      </c>
      <c r="N2350" s="11">
        <f t="shared" si="219"/>
        <v>2015</v>
      </c>
      <c r="O2350" t="b">
        <v>0</v>
      </c>
      <c r="P2350">
        <v>5</v>
      </c>
      <c r="Q2350" t="b">
        <v>0</v>
      </c>
      <c r="R2350" t="s">
        <v>8272</v>
      </c>
      <c r="S2350" s="7">
        <f>E2350/D2350</f>
        <v>3.8571428571428572E-3</v>
      </c>
      <c r="T2350" s="8">
        <f>E2350/P2350</f>
        <v>54</v>
      </c>
      <c r="U2350" t="str">
        <f t="shared" si="220"/>
        <v>technology</v>
      </c>
      <c r="V2350" t="str">
        <f t="shared" si="221"/>
        <v>web</v>
      </c>
    </row>
    <row r="2351" spans="1:22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5">
        <f t="shared" si="216"/>
        <v>42198.775787037041</v>
      </c>
      <c r="L2351" s="15">
        <f t="shared" si="217"/>
        <v>42227.775787037041</v>
      </c>
      <c r="M2351" s="13" t="str">
        <f t="shared" si="218"/>
        <v>Jul</v>
      </c>
      <c r="N2351" s="11">
        <f t="shared" si="219"/>
        <v>2015</v>
      </c>
      <c r="O2351" t="b">
        <v>0</v>
      </c>
      <c r="P2351">
        <v>0</v>
      </c>
      <c r="Q2351" t="b">
        <v>0</v>
      </c>
      <c r="R2351" t="s">
        <v>8272</v>
      </c>
      <c r="S2351" s="7">
        <f>E2351/D2351</f>
        <v>0</v>
      </c>
      <c r="T2351" s="8" t="e">
        <f>E2351/P2351</f>
        <v>#DIV/0!</v>
      </c>
      <c r="U2351" t="str">
        <f t="shared" si="220"/>
        <v>technology</v>
      </c>
      <c r="V2351" t="str">
        <f t="shared" si="221"/>
        <v>web</v>
      </c>
    </row>
    <row r="2352" spans="1:22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5">
        <f t="shared" si="216"/>
        <v>42708.842245370368</v>
      </c>
      <c r="L2352" s="15">
        <f t="shared" si="217"/>
        <v>42738.842245370368</v>
      </c>
      <c r="M2352" s="13" t="str">
        <f t="shared" si="218"/>
        <v>Dec</v>
      </c>
      <c r="N2352" s="11">
        <f t="shared" si="219"/>
        <v>2016</v>
      </c>
      <c r="O2352" t="b">
        <v>0</v>
      </c>
      <c r="P2352">
        <v>0</v>
      </c>
      <c r="Q2352" t="b">
        <v>0</v>
      </c>
      <c r="R2352" t="s">
        <v>8272</v>
      </c>
      <c r="S2352" s="7">
        <f>E2352/D2352</f>
        <v>0</v>
      </c>
      <c r="T2352" s="8" t="e">
        <f>E2352/P2352</f>
        <v>#DIV/0!</v>
      </c>
      <c r="U2352" t="str">
        <f t="shared" si="220"/>
        <v>technology</v>
      </c>
      <c r="V2352" t="str">
        <f t="shared" si="221"/>
        <v>web</v>
      </c>
    </row>
    <row r="2353" spans="1:22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5">
        <f t="shared" si="216"/>
        <v>42094.101145833338</v>
      </c>
      <c r="L2353" s="15">
        <f t="shared" si="217"/>
        <v>42124.101145833338</v>
      </c>
      <c r="M2353" s="13" t="str">
        <f t="shared" si="218"/>
        <v>Mar</v>
      </c>
      <c r="N2353" s="11">
        <f t="shared" si="219"/>
        <v>2015</v>
      </c>
      <c r="O2353" t="b">
        <v>0</v>
      </c>
      <c r="P2353">
        <v>7</v>
      </c>
      <c r="Q2353" t="b">
        <v>0</v>
      </c>
      <c r="R2353" t="s">
        <v>8272</v>
      </c>
      <c r="S2353" s="7">
        <f>E2353/D2353</f>
        <v>5.7142857142857143E-3</v>
      </c>
      <c r="T2353" s="8">
        <f>E2353/P2353</f>
        <v>15.428571428571429</v>
      </c>
      <c r="U2353" t="str">
        <f t="shared" si="220"/>
        <v>technology</v>
      </c>
      <c r="V2353" t="str">
        <f t="shared" si="221"/>
        <v>web</v>
      </c>
    </row>
    <row r="2354" spans="1:22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5">
        <f t="shared" si="216"/>
        <v>42101.633703703701</v>
      </c>
      <c r="L2354" s="15">
        <f t="shared" si="217"/>
        <v>42161.633703703701</v>
      </c>
      <c r="M2354" s="13" t="str">
        <f t="shared" si="218"/>
        <v>Apr</v>
      </c>
      <c r="N2354" s="11">
        <f t="shared" si="219"/>
        <v>2015</v>
      </c>
      <c r="O2354" t="b">
        <v>0</v>
      </c>
      <c r="P2354">
        <v>0</v>
      </c>
      <c r="Q2354" t="b">
        <v>0</v>
      </c>
      <c r="R2354" t="s">
        <v>8272</v>
      </c>
      <c r="S2354" s="7">
        <f>E2354/D2354</f>
        <v>0</v>
      </c>
      <c r="T2354" s="8" t="e">
        <f>E2354/P2354</f>
        <v>#DIV/0!</v>
      </c>
      <c r="U2354" t="str">
        <f t="shared" si="220"/>
        <v>technology</v>
      </c>
      <c r="V2354" t="str">
        <f t="shared" si="221"/>
        <v>web</v>
      </c>
    </row>
    <row r="2355" spans="1:22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5">
        <f t="shared" si="216"/>
        <v>42103.676180555558</v>
      </c>
      <c r="L2355" s="15">
        <f t="shared" si="217"/>
        <v>42115.676180555558</v>
      </c>
      <c r="M2355" s="13" t="str">
        <f t="shared" si="218"/>
        <v>Apr</v>
      </c>
      <c r="N2355" s="11">
        <f t="shared" si="219"/>
        <v>2015</v>
      </c>
      <c r="O2355" t="b">
        <v>0</v>
      </c>
      <c r="P2355">
        <v>0</v>
      </c>
      <c r="Q2355" t="b">
        <v>0</v>
      </c>
      <c r="R2355" t="s">
        <v>8272</v>
      </c>
      <c r="S2355" s="7">
        <f>E2355/D2355</f>
        <v>0</v>
      </c>
      <c r="T2355" s="8" t="e">
        <f>E2355/P2355</f>
        <v>#DIV/0!</v>
      </c>
      <c r="U2355" t="str">
        <f t="shared" si="220"/>
        <v>technology</v>
      </c>
      <c r="V2355" t="str">
        <f t="shared" si="221"/>
        <v>web</v>
      </c>
    </row>
    <row r="2356" spans="1:22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5">
        <f t="shared" si="216"/>
        <v>41954.722916666666</v>
      </c>
      <c r="L2356" s="15">
        <f t="shared" si="217"/>
        <v>42014.722916666666</v>
      </c>
      <c r="M2356" s="13" t="str">
        <f t="shared" si="218"/>
        <v>Nov</v>
      </c>
      <c r="N2356" s="11">
        <f t="shared" si="219"/>
        <v>2014</v>
      </c>
      <c r="O2356" t="b">
        <v>0</v>
      </c>
      <c r="P2356">
        <v>1</v>
      </c>
      <c r="Q2356" t="b">
        <v>0</v>
      </c>
      <c r="R2356" t="s">
        <v>8272</v>
      </c>
      <c r="S2356" s="7">
        <f>E2356/D2356</f>
        <v>7.1428571428571429E-4</v>
      </c>
      <c r="T2356" s="8">
        <f>E2356/P2356</f>
        <v>25</v>
      </c>
      <c r="U2356" t="str">
        <f t="shared" si="220"/>
        <v>technology</v>
      </c>
      <c r="V2356" t="str">
        <f t="shared" si="221"/>
        <v>web</v>
      </c>
    </row>
    <row r="2357" spans="1:22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5">
        <f t="shared" si="216"/>
        <v>42096.918240740735</v>
      </c>
      <c r="L2357" s="15">
        <f t="shared" si="217"/>
        <v>42126.918240740735</v>
      </c>
      <c r="M2357" s="13" t="str">
        <f t="shared" si="218"/>
        <v>Apr</v>
      </c>
      <c r="N2357" s="11">
        <f t="shared" si="219"/>
        <v>2015</v>
      </c>
      <c r="O2357" t="b">
        <v>0</v>
      </c>
      <c r="P2357">
        <v>2</v>
      </c>
      <c r="Q2357" t="b">
        <v>0</v>
      </c>
      <c r="R2357" t="s">
        <v>8272</v>
      </c>
      <c r="S2357" s="7">
        <f>E2357/D2357</f>
        <v>6.875E-3</v>
      </c>
      <c r="T2357" s="8">
        <f>E2357/P2357</f>
        <v>27.5</v>
      </c>
      <c r="U2357" t="str">
        <f t="shared" si="220"/>
        <v>technology</v>
      </c>
      <c r="V2357" t="str">
        <f t="shared" si="221"/>
        <v>web</v>
      </c>
    </row>
    <row r="2358" spans="1:22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5">
        <f t="shared" si="216"/>
        <v>42130.78361111111</v>
      </c>
      <c r="L2358" s="15">
        <f t="shared" si="217"/>
        <v>42160.78361111111</v>
      </c>
      <c r="M2358" s="13" t="str">
        <f t="shared" si="218"/>
        <v>May</v>
      </c>
      <c r="N2358" s="11">
        <f t="shared" si="219"/>
        <v>2015</v>
      </c>
      <c r="O2358" t="b">
        <v>0</v>
      </c>
      <c r="P2358">
        <v>0</v>
      </c>
      <c r="Q2358" t="b">
        <v>0</v>
      </c>
      <c r="R2358" t="s">
        <v>8272</v>
      </c>
      <c r="S2358" s="7">
        <f>E2358/D2358</f>
        <v>0</v>
      </c>
      <c r="T2358" s="8" t="e">
        <f>E2358/P2358</f>
        <v>#DIV/0!</v>
      </c>
      <c r="U2358" t="str">
        <f t="shared" si="220"/>
        <v>technology</v>
      </c>
      <c r="V2358" t="str">
        <f t="shared" si="221"/>
        <v>web</v>
      </c>
    </row>
    <row r="2359" spans="1:22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5">
        <f t="shared" si="216"/>
        <v>42264.620115740734</v>
      </c>
      <c r="L2359" s="15">
        <f t="shared" si="217"/>
        <v>42294.620115740734</v>
      </c>
      <c r="M2359" s="13" t="str">
        <f t="shared" si="218"/>
        <v>Sep</v>
      </c>
      <c r="N2359" s="11">
        <f t="shared" si="219"/>
        <v>2015</v>
      </c>
      <c r="O2359" t="b">
        <v>0</v>
      </c>
      <c r="P2359">
        <v>0</v>
      </c>
      <c r="Q2359" t="b">
        <v>0</v>
      </c>
      <c r="R2359" t="s">
        <v>8272</v>
      </c>
      <c r="S2359" s="7">
        <f>E2359/D2359</f>
        <v>0</v>
      </c>
      <c r="T2359" s="8" t="e">
        <f>E2359/P2359</f>
        <v>#DIV/0!</v>
      </c>
      <c r="U2359" t="str">
        <f t="shared" si="220"/>
        <v>technology</v>
      </c>
      <c r="V2359" t="str">
        <f t="shared" si="221"/>
        <v>web</v>
      </c>
    </row>
    <row r="2360" spans="1:22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5">
        <f t="shared" si="216"/>
        <v>41978.930972222224</v>
      </c>
      <c r="L2360" s="15">
        <f t="shared" si="217"/>
        <v>42035.027083333334</v>
      </c>
      <c r="M2360" s="13" t="str">
        <f t="shared" si="218"/>
        <v>Dec</v>
      </c>
      <c r="N2360" s="11">
        <f t="shared" si="219"/>
        <v>2014</v>
      </c>
      <c r="O2360" t="b">
        <v>0</v>
      </c>
      <c r="P2360">
        <v>0</v>
      </c>
      <c r="Q2360" t="b">
        <v>0</v>
      </c>
      <c r="R2360" t="s">
        <v>8272</v>
      </c>
      <c r="S2360" s="7">
        <f>E2360/D2360</f>
        <v>0</v>
      </c>
      <c r="T2360" s="8" t="e">
        <f>E2360/P2360</f>
        <v>#DIV/0!</v>
      </c>
      <c r="U2360" t="str">
        <f t="shared" si="220"/>
        <v>technology</v>
      </c>
      <c r="V2360" t="str">
        <f t="shared" si="221"/>
        <v>web</v>
      </c>
    </row>
    <row r="2361" spans="1:22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5">
        <f t="shared" si="216"/>
        <v>42159.649583333332</v>
      </c>
      <c r="L2361" s="15">
        <f t="shared" si="217"/>
        <v>42219.649583333332</v>
      </c>
      <c r="M2361" s="13" t="str">
        <f t="shared" si="218"/>
        <v>Jun</v>
      </c>
      <c r="N2361" s="11">
        <f t="shared" si="219"/>
        <v>2015</v>
      </c>
      <c r="O2361" t="b">
        <v>0</v>
      </c>
      <c r="P2361">
        <v>3</v>
      </c>
      <c r="Q2361" t="b">
        <v>0</v>
      </c>
      <c r="R2361" t="s">
        <v>8272</v>
      </c>
      <c r="S2361" s="7">
        <f>E2361/D2361</f>
        <v>0.14680000000000001</v>
      </c>
      <c r="T2361" s="8">
        <f>E2361/P2361</f>
        <v>367</v>
      </c>
      <c r="U2361" t="str">
        <f t="shared" si="220"/>
        <v>technology</v>
      </c>
      <c r="V2361" t="str">
        <f t="shared" si="221"/>
        <v>web</v>
      </c>
    </row>
    <row r="2362" spans="1:22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5">
        <f t="shared" si="216"/>
        <v>42377.70694444445</v>
      </c>
      <c r="L2362" s="15">
        <f t="shared" si="217"/>
        <v>42407.70694444445</v>
      </c>
      <c r="M2362" s="13" t="str">
        <f t="shared" si="218"/>
        <v>Jan</v>
      </c>
      <c r="N2362" s="11">
        <f t="shared" si="219"/>
        <v>2016</v>
      </c>
      <c r="O2362" t="b">
        <v>0</v>
      </c>
      <c r="P2362">
        <v>1</v>
      </c>
      <c r="Q2362" t="b">
        <v>0</v>
      </c>
      <c r="R2362" t="s">
        <v>8272</v>
      </c>
      <c r="S2362" s="7">
        <f>E2362/D2362</f>
        <v>4.0000000000000002E-4</v>
      </c>
      <c r="T2362" s="8">
        <f>E2362/P2362</f>
        <v>2</v>
      </c>
      <c r="U2362" t="str">
        <f t="shared" si="220"/>
        <v>technology</v>
      </c>
      <c r="V2362" t="str">
        <f t="shared" si="221"/>
        <v>web</v>
      </c>
    </row>
    <row r="2363" spans="1:22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5">
        <f t="shared" si="216"/>
        <v>42466.858888888892</v>
      </c>
      <c r="L2363" s="15">
        <f t="shared" si="217"/>
        <v>42490.916666666672</v>
      </c>
      <c r="M2363" s="13" t="str">
        <f t="shared" si="218"/>
        <v>Apr</v>
      </c>
      <c r="N2363" s="11">
        <f t="shared" si="219"/>
        <v>2016</v>
      </c>
      <c r="O2363" t="b">
        <v>0</v>
      </c>
      <c r="P2363">
        <v>0</v>
      </c>
      <c r="Q2363" t="b">
        <v>0</v>
      </c>
      <c r="R2363" t="s">
        <v>8272</v>
      </c>
      <c r="S2363" s="7">
        <f>E2363/D2363</f>
        <v>0</v>
      </c>
      <c r="T2363" s="8" t="e">
        <f>E2363/P2363</f>
        <v>#DIV/0!</v>
      </c>
      <c r="U2363" t="str">
        <f t="shared" si="220"/>
        <v>technology</v>
      </c>
      <c r="V2363" t="str">
        <f t="shared" si="221"/>
        <v>web</v>
      </c>
    </row>
    <row r="2364" spans="1:22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5">
        <f t="shared" si="216"/>
        <v>41954.688310185185</v>
      </c>
      <c r="L2364" s="15">
        <f t="shared" si="217"/>
        <v>41984.688310185185</v>
      </c>
      <c r="M2364" s="13" t="str">
        <f t="shared" si="218"/>
        <v>Nov</v>
      </c>
      <c r="N2364" s="11">
        <f t="shared" si="219"/>
        <v>2014</v>
      </c>
      <c r="O2364" t="b">
        <v>0</v>
      </c>
      <c r="P2364">
        <v>2</v>
      </c>
      <c r="Q2364" t="b">
        <v>0</v>
      </c>
      <c r="R2364" t="s">
        <v>8272</v>
      </c>
      <c r="S2364" s="7">
        <f>E2364/D2364</f>
        <v>0.2857142857142857</v>
      </c>
      <c r="T2364" s="8">
        <f>E2364/P2364</f>
        <v>60</v>
      </c>
      <c r="U2364" t="str">
        <f t="shared" si="220"/>
        <v>technology</v>
      </c>
      <c r="V2364" t="str">
        <f t="shared" si="221"/>
        <v>web</v>
      </c>
    </row>
    <row r="2365" spans="1:22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5">
        <f t="shared" si="216"/>
        <v>42322.011574074073</v>
      </c>
      <c r="L2365" s="15">
        <f t="shared" si="217"/>
        <v>42367.011574074073</v>
      </c>
      <c r="M2365" s="13" t="str">
        <f t="shared" si="218"/>
        <v>Nov</v>
      </c>
      <c r="N2365" s="11">
        <f t="shared" si="219"/>
        <v>2015</v>
      </c>
      <c r="O2365" t="b">
        <v>0</v>
      </c>
      <c r="P2365">
        <v>0</v>
      </c>
      <c r="Q2365" t="b">
        <v>0</v>
      </c>
      <c r="R2365" t="s">
        <v>8272</v>
      </c>
      <c r="S2365" s="7">
        <f>E2365/D2365</f>
        <v>0</v>
      </c>
      <c r="T2365" s="8" t="e">
        <f>E2365/P2365</f>
        <v>#DIV/0!</v>
      </c>
      <c r="U2365" t="str">
        <f t="shared" si="220"/>
        <v>technology</v>
      </c>
      <c r="V2365" t="str">
        <f t="shared" si="221"/>
        <v>web</v>
      </c>
    </row>
    <row r="2366" spans="1:22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5">
        <f t="shared" si="216"/>
        <v>42248.934675925921</v>
      </c>
      <c r="L2366" s="15">
        <f t="shared" si="217"/>
        <v>42303.934675925921</v>
      </c>
      <c r="M2366" s="13" t="str">
        <f t="shared" si="218"/>
        <v>Sep</v>
      </c>
      <c r="N2366" s="11">
        <f t="shared" si="219"/>
        <v>2015</v>
      </c>
      <c r="O2366" t="b">
        <v>0</v>
      </c>
      <c r="P2366">
        <v>0</v>
      </c>
      <c r="Q2366" t="b">
        <v>0</v>
      </c>
      <c r="R2366" t="s">
        <v>8272</v>
      </c>
      <c r="S2366" s="7">
        <f>E2366/D2366</f>
        <v>0</v>
      </c>
      <c r="T2366" s="8" t="e">
        <f>E2366/P2366</f>
        <v>#DIV/0!</v>
      </c>
      <c r="U2366" t="str">
        <f t="shared" si="220"/>
        <v>technology</v>
      </c>
      <c r="V2366" t="str">
        <f t="shared" si="221"/>
        <v>web</v>
      </c>
    </row>
    <row r="2367" spans="1:22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5">
        <f t="shared" si="216"/>
        <v>42346.736400462964</v>
      </c>
      <c r="L2367" s="15">
        <f t="shared" si="217"/>
        <v>42386.958333333328</v>
      </c>
      <c r="M2367" s="13" t="str">
        <f t="shared" si="218"/>
        <v>Dec</v>
      </c>
      <c r="N2367" s="11">
        <f t="shared" si="219"/>
        <v>2015</v>
      </c>
      <c r="O2367" t="b">
        <v>0</v>
      </c>
      <c r="P2367">
        <v>0</v>
      </c>
      <c r="Q2367" t="b">
        <v>0</v>
      </c>
      <c r="R2367" t="s">
        <v>8272</v>
      </c>
      <c r="S2367" s="7">
        <f>E2367/D2367</f>
        <v>0</v>
      </c>
      <c r="T2367" s="8" t="e">
        <f>E2367/P2367</f>
        <v>#DIV/0!</v>
      </c>
      <c r="U2367" t="str">
        <f t="shared" si="220"/>
        <v>technology</v>
      </c>
      <c r="V2367" t="str">
        <f t="shared" si="221"/>
        <v>web</v>
      </c>
    </row>
    <row r="2368" spans="1:22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5">
        <f t="shared" si="216"/>
        <v>42268.531631944439</v>
      </c>
      <c r="L2368" s="15">
        <f t="shared" si="217"/>
        <v>42298.531631944439</v>
      </c>
      <c r="M2368" s="13" t="str">
        <f t="shared" si="218"/>
        <v>Sep</v>
      </c>
      <c r="N2368" s="11">
        <f t="shared" si="219"/>
        <v>2015</v>
      </c>
      <c r="O2368" t="b">
        <v>0</v>
      </c>
      <c r="P2368">
        <v>27</v>
      </c>
      <c r="Q2368" t="b">
        <v>0</v>
      </c>
      <c r="R2368" t="s">
        <v>8272</v>
      </c>
      <c r="S2368" s="7">
        <f>E2368/D2368</f>
        <v>0.1052</v>
      </c>
      <c r="T2368" s="8">
        <f>E2368/P2368</f>
        <v>97.407407407407405</v>
      </c>
      <c r="U2368" t="str">
        <f t="shared" si="220"/>
        <v>technology</v>
      </c>
      <c r="V2368" t="str">
        <f t="shared" si="221"/>
        <v>web</v>
      </c>
    </row>
    <row r="2369" spans="1:22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5">
        <f t="shared" si="216"/>
        <v>42425.970092592594</v>
      </c>
      <c r="L2369" s="15">
        <f t="shared" si="217"/>
        <v>42485.928425925929</v>
      </c>
      <c r="M2369" s="13" t="str">
        <f t="shared" si="218"/>
        <v>Feb</v>
      </c>
      <c r="N2369" s="11">
        <f t="shared" si="219"/>
        <v>2016</v>
      </c>
      <c r="O2369" t="b">
        <v>0</v>
      </c>
      <c r="P2369">
        <v>14</v>
      </c>
      <c r="Q2369" t="b">
        <v>0</v>
      </c>
      <c r="R2369" t="s">
        <v>8272</v>
      </c>
      <c r="S2369" s="7">
        <f>E2369/D2369</f>
        <v>1.34E-2</v>
      </c>
      <c r="T2369" s="8">
        <f>E2369/P2369</f>
        <v>47.857142857142854</v>
      </c>
      <c r="U2369" t="str">
        <f t="shared" si="220"/>
        <v>technology</v>
      </c>
      <c r="V2369" t="str">
        <f t="shared" si="221"/>
        <v>web</v>
      </c>
    </row>
    <row r="2370" spans="1:22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5">
        <f t="shared" si="216"/>
        <v>42063.721817129626</v>
      </c>
      <c r="L2370" s="15">
        <f t="shared" si="217"/>
        <v>42108.680150462969</v>
      </c>
      <c r="M2370" s="13" t="str">
        <f t="shared" si="218"/>
        <v>Feb</v>
      </c>
      <c r="N2370" s="11">
        <f t="shared" si="219"/>
        <v>2015</v>
      </c>
      <c r="O2370" t="b">
        <v>0</v>
      </c>
      <c r="P2370">
        <v>2</v>
      </c>
      <c r="Q2370" t="b">
        <v>0</v>
      </c>
      <c r="R2370" t="s">
        <v>8272</v>
      </c>
      <c r="S2370" s="7">
        <f>E2370/D2370</f>
        <v>2.5000000000000001E-3</v>
      </c>
      <c r="T2370" s="8">
        <f>E2370/P2370</f>
        <v>50</v>
      </c>
      <c r="U2370" t="str">
        <f t="shared" si="220"/>
        <v>technology</v>
      </c>
      <c r="V2370" t="str">
        <f t="shared" si="221"/>
        <v>web</v>
      </c>
    </row>
    <row r="2371" spans="1:22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5">
        <f t="shared" ref="K2371:K2434" si="222">(((J2371/60)/60)/24+DATE(1970,1,1))</f>
        <v>42380.812627314815</v>
      </c>
      <c r="L2371" s="15">
        <f t="shared" ref="L2371:L2434" si="223">(((I2371/60)/60)/24+DATE(1970,1,1))</f>
        <v>42410.812627314815</v>
      </c>
      <c r="M2371" s="13" t="str">
        <f t="shared" ref="M2371:M2434" si="224">TEXT(K2371,"mmm")</f>
        <v>Jan</v>
      </c>
      <c r="N2371" s="11">
        <f t="shared" ref="N2371:N2434" si="225">YEAR(K2371)</f>
        <v>2016</v>
      </c>
      <c r="O2371" t="b">
        <v>0</v>
      </c>
      <c r="P2371">
        <v>0</v>
      </c>
      <c r="Q2371" t="b">
        <v>0</v>
      </c>
      <c r="R2371" t="s">
        <v>8272</v>
      </c>
      <c r="S2371" s="7">
        <f>E2371/D2371</f>
        <v>0</v>
      </c>
      <c r="T2371" s="8" t="e">
        <f>E2371/P2371</f>
        <v>#DIV/0!</v>
      </c>
      <c r="U2371" t="str">
        <f t="shared" ref="U2371:U2434" si="226">LEFT(R2371,(FIND("/",R2371,1)-1))</f>
        <v>technology</v>
      </c>
      <c r="V2371" t="str">
        <f t="shared" ref="V2371:V2434" si="227">MID(R2371,FIND("/",R2371)+1,256)</f>
        <v>web</v>
      </c>
    </row>
    <row r="2372" spans="1:22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5">
        <f t="shared" si="222"/>
        <v>41961.18913194444</v>
      </c>
      <c r="L2372" s="15">
        <f t="shared" si="223"/>
        <v>41991.18913194444</v>
      </c>
      <c r="M2372" s="13" t="str">
        <f t="shared" si="224"/>
        <v>Nov</v>
      </c>
      <c r="N2372" s="11">
        <f t="shared" si="225"/>
        <v>2014</v>
      </c>
      <c r="O2372" t="b">
        <v>0</v>
      </c>
      <c r="P2372">
        <v>4</v>
      </c>
      <c r="Q2372" t="b">
        <v>0</v>
      </c>
      <c r="R2372" t="s">
        <v>8272</v>
      </c>
      <c r="S2372" s="7">
        <f>E2372/D2372</f>
        <v>3.2799999999999999E-3</v>
      </c>
      <c r="T2372" s="8">
        <f>E2372/P2372</f>
        <v>20.5</v>
      </c>
      <c r="U2372" t="str">
        <f t="shared" si="226"/>
        <v>technology</v>
      </c>
      <c r="V2372" t="str">
        <f t="shared" si="227"/>
        <v>web</v>
      </c>
    </row>
    <row r="2373" spans="1:22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5">
        <f t="shared" si="222"/>
        <v>42150.777731481481</v>
      </c>
      <c r="L2373" s="15">
        <f t="shared" si="223"/>
        <v>42180.777731481481</v>
      </c>
      <c r="M2373" s="13" t="str">
        <f t="shared" si="224"/>
        <v>May</v>
      </c>
      <c r="N2373" s="11">
        <f t="shared" si="225"/>
        <v>2015</v>
      </c>
      <c r="O2373" t="b">
        <v>0</v>
      </c>
      <c r="P2373">
        <v>0</v>
      </c>
      <c r="Q2373" t="b">
        <v>0</v>
      </c>
      <c r="R2373" t="s">
        <v>8272</v>
      </c>
      <c r="S2373" s="7">
        <f>E2373/D2373</f>
        <v>0</v>
      </c>
      <c r="T2373" s="8" t="e">
        <f>E2373/P2373</f>
        <v>#DIV/0!</v>
      </c>
      <c r="U2373" t="str">
        <f t="shared" si="226"/>
        <v>technology</v>
      </c>
      <c r="V2373" t="str">
        <f t="shared" si="227"/>
        <v>web</v>
      </c>
    </row>
    <row r="2374" spans="1:22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5">
        <f t="shared" si="222"/>
        <v>42088.069108796291</v>
      </c>
      <c r="L2374" s="15">
        <f t="shared" si="223"/>
        <v>42118.069108796291</v>
      </c>
      <c r="M2374" s="13" t="str">
        <f t="shared" si="224"/>
        <v>Mar</v>
      </c>
      <c r="N2374" s="11">
        <f t="shared" si="225"/>
        <v>2015</v>
      </c>
      <c r="O2374" t="b">
        <v>0</v>
      </c>
      <c r="P2374">
        <v>6</v>
      </c>
      <c r="Q2374" t="b">
        <v>0</v>
      </c>
      <c r="R2374" t="s">
        <v>8272</v>
      </c>
      <c r="S2374" s="7">
        <f>E2374/D2374</f>
        <v>3.272727272727273E-2</v>
      </c>
      <c r="T2374" s="8">
        <f>E2374/P2374</f>
        <v>30</v>
      </c>
      <c r="U2374" t="str">
        <f t="shared" si="226"/>
        <v>technology</v>
      </c>
      <c r="V2374" t="str">
        <f t="shared" si="227"/>
        <v>web</v>
      </c>
    </row>
    <row r="2375" spans="1:22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5">
        <f t="shared" si="222"/>
        <v>42215.662314814821</v>
      </c>
      <c r="L2375" s="15">
        <f t="shared" si="223"/>
        <v>42245.662314814821</v>
      </c>
      <c r="M2375" s="13" t="str">
        <f t="shared" si="224"/>
        <v>Jul</v>
      </c>
      <c r="N2375" s="11">
        <f t="shared" si="225"/>
        <v>2015</v>
      </c>
      <c r="O2375" t="b">
        <v>0</v>
      </c>
      <c r="P2375">
        <v>1</v>
      </c>
      <c r="Q2375" t="b">
        <v>0</v>
      </c>
      <c r="R2375" t="s">
        <v>8272</v>
      </c>
      <c r="S2375" s="7">
        <f>E2375/D2375</f>
        <v>5.8823529411764708E-5</v>
      </c>
      <c r="T2375" s="8">
        <f>E2375/P2375</f>
        <v>50</v>
      </c>
      <c r="U2375" t="str">
        <f t="shared" si="226"/>
        <v>technology</v>
      </c>
      <c r="V2375" t="str">
        <f t="shared" si="227"/>
        <v>web</v>
      </c>
    </row>
    <row r="2376" spans="1:22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5">
        <f t="shared" si="222"/>
        <v>42017.843287037031</v>
      </c>
      <c r="L2376" s="15">
        <f t="shared" si="223"/>
        <v>42047.843287037031</v>
      </c>
      <c r="M2376" s="13" t="str">
        <f t="shared" si="224"/>
        <v>Jan</v>
      </c>
      <c r="N2376" s="11">
        <f t="shared" si="225"/>
        <v>2015</v>
      </c>
      <c r="O2376" t="b">
        <v>0</v>
      </c>
      <c r="P2376">
        <v>1</v>
      </c>
      <c r="Q2376" t="b">
        <v>0</v>
      </c>
      <c r="R2376" t="s">
        <v>8272</v>
      </c>
      <c r="S2376" s="7">
        <f>E2376/D2376</f>
        <v>4.5454545454545455E-4</v>
      </c>
      <c r="T2376" s="8">
        <f>E2376/P2376</f>
        <v>10</v>
      </c>
      <c r="U2376" t="str">
        <f t="shared" si="226"/>
        <v>technology</v>
      </c>
      <c r="V2376" t="str">
        <f t="shared" si="227"/>
        <v>web</v>
      </c>
    </row>
    <row r="2377" spans="1:22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5">
        <f t="shared" si="222"/>
        <v>42592.836076388892</v>
      </c>
      <c r="L2377" s="15">
        <f t="shared" si="223"/>
        <v>42622.836076388892</v>
      </c>
      <c r="M2377" s="13" t="str">
        <f t="shared" si="224"/>
        <v>Aug</v>
      </c>
      <c r="N2377" s="11">
        <f t="shared" si="225"/>
        <v>2016</v>
      </c>
      <c r="O2377" t="b">
        <v>0</v>
      </c>
      <c r="P2377">
        <v>0</v>
      </c>
      <c r="Q2377" t="b">
        <v>0</v>
      </c>
      <c r="R2377" t="s">
        <v>8272</v>
      </c>
      <c r="S2377" s="7">
        <f>E2377/D2377</f>
        <v>0</v>
      </c>
      <c r="T2377" s="8" t="e">
        <f>E2377/P2377</f>
        <v>#DIV/0!</v>
      </c>
      <c r="U2377" t="str">
        <f t="shared" si="226"/>
        <v>technology</v>
      </c>
      <c r="V2377" t="str">
        <f t="shared" si="227"/>
        <v>web</v>
      </c>
    </row>
    <row r="2378" spans="1:22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5">
        <f t="shared" si="222"/>
        <v>42318.925532407404</v>
      </c>
      <c r="L2378" s="15">
        <f t="shared" si="223"/>
        <v>42348.925532407404</v>
      </c>
      <c r="M2378" s="13" t="str">
        <f t="shared" si="224"/>
        <v>Nov</v>
      </c>
      <c r="N2378" s="11">
        <f t="shared" si="225"/>
        <v>2015</v>
      </c>
      <c r="O2378" t="b">
        <v>0</v>
      </c>
      <c r="P2378">
        <v>4</v>
      </c>
      <c r="Q2378" t="b">
        <v>0</v>
      </c>
      <c r="R2378" t="s">
        <v>8272</v>
      </c>
      <c r="S2378" s="7">
        <f>E2378/D2378</f>
        <v>0.10877666666666666</v>
      </c>
      <c r="T2378" s="8">
        <f>E2378/P2378</f>
        <v>81.582499999999996</v>
      </c>
      <c r="U2378" t="str">
        <f t="shared" si="226"/>
        <v>technology</v>
      </c>
      <c r="V2378" t="str">
        <f t="shared" si="227"/>
        <v>web</v>
      </c>
    </row>
    <row r="2379" spans="1:22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5">
        <f t="shared" si="222"/>
        <v>42669.870173611111</v>
      </c>
      <c r="L2379" s="15">
        <f t="shared" si="223"/>
        <v>42699.911840277782</v>
      </c>
      <c r="M2379" s="13" t="str">
        <f t="shared" si="224"/>
        <v>Oct</v>
      </c>
      <c r="N2379" s="11">
        <f t="shared" si="225"/>
        <v>2016</v>
      </c>
      <c r="O2379" t="b">
        <v>0</v>
      </c>
      <c r="P2379">
        <v>0</v>
      </c>
      <c r="Q2379" t="b">
        <v>0</v>
      </c>
      <c r="R2379" t="s">
        <v>8272</v>
      </c>
      <c r="S2379" s="7">
        <f>E2379/D2379</f>
        <v>0</v>
      </c>
      <c r="T2379" s="8" t="e">
        <f>E2379/P2379</f>
        <v>#DIV/0!</v>
      </c>
      <c r="U2379" t="str">
        <f t="shared" si="226"/>
        <v>technology</v>
      </c>
      <c r="V2379" t="str">
        <f t="shared" si="227"/>
        <v>web</v>
      </c>
    </row>
    <row r="2380" spans="1:22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5">
        <f t="shared" si="222"/>
        <v>42213.013078703705</v>
      </c>
      <c r="L2380" s="15">
        <f t="shared" si="223"/>
        <v>42242.013078703705</v>
      </c>
      <c r="M2380" s="13" t="str">
        <f t="shared" si="224"/>
        <v>Jul</v>
      </c>
      <c r="N2380" s="11">
        <f t="shared" si="225"/>
        <v>2015</v>
      </c>
      <c r="O2380" t="b">
        <v>0</v>
      </c>
      <c r="P2380">
        <v>0</v>
      </c>
      <c r="Q2380" t="b">
        <v>0</v>
      </c>
      <c r="R2380" t="s">
        <v>8272</v>
      </c>
      <c r="S2380" s="7">
        <f>E2380/D2380</f>
        <v>0</v>
      </c>
      <c r="T2380" s="8" t="e">
        <f>E2380/P2380</f>
        <v>#DIV/0!</v>
      </c>
      <c r="U2380" t="str">
        <f t="shared" si="226"/>
        <v>technology</v>
      </c>
      <c r="V2380" t="str">
        <f t="shared" si="227"/>
        <v>web</v>
      </c>
    </row>
    <row r="2381" spans="1:22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5">
        <f t="shared" si="222"/>
        <v>42237.016388888893</v>
      </c>
      <c r="L2381" s="15">
        <f t="shared" si="223"/>
        <v>42282.016388888893</v>
      </c>
      <c r="M2381" s="13" t="str">
        <f t="shared" si="224"/>
        <v>Aug</v>
      </c>
      <c r="N2381" s="11">
        <f t="shared" si="225"/>
        <v>2015</v>
      </c>
      <c r="O2381" t="b">
        <v>0</v>
      </c>
      <c r="P2381">
        <v>0</v>
      </c>
      <c r="Q2381" t="b">
        <v>0</v>
      </c>
      <c r="R2381" t="s">
        <v>8272</v>
      </c>
      <c r="S2381" s="7">
        <f>E2381/D2381</f>
        <v>0</v>
      </c>
      <c r="T2381" s="8" t="e">
        <f>E2381/P2381</f>
        <v>#DIV/0!</v>
      </c>
      <c r="U2381" t="str">
        <f t="shared" si="226"/>
        <v>technology</v>
      </c>
      <c r="V2381" t="str">
        <f t="shared" si="227"/>
        <v>web</v>
      </c>
    </row>
    <row r="2382" spans="1:22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5">
        <f t="shared" si="222"/>
        <v>42248.793310185181</v>
      </c>
      <c r="L2382" s="15">
        <f t="shared" si="223"/>
        <v>42278.793310185181</v>
      </c>
      <c r="M2382" s="13" t="str">
        <f t="shared" si="224"/>
        <v>Sep</v>
      </c>
      <c r="N2382" s="11">
        <f t="shared" si="225"/>
        <v>2015</v>
      </c>
      <c r="O2382" t="b">
        <v>0</v>
      </c>
      <c r="P2382">
        <v>3</v>
      </c>
      <c r="Q2382" t="b">
        <v>0</v>
      </c>
      <c r="R2382" t="s">
        <v>8272</v>
      </c>
      <c r="S2382" s="7">
        <f>E2382/D2382</f>
        <v>3.6666666666666666E-3</v>
      </c>
      <c r="T2382" s="8">
        <f>E2382/P2382</f>
        <v>18.333333333333332</v>
      </c>
      <c r="U2382" t="str">
        <f t="shared" si="226"/>
        <v>technology</v>
      </c>
      <c r="V2382" t="str">
        <f t="shared" si="227"/>
        <v>web</v>
      </c>
    </row>
    <row r="2383" spans="1:22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5">
        <f t="shared" si="222"/>
        <v>42074.935740740737</v>
      </c>
      <c r="L2383" s="15">
        <f t="shared" si="223"/>
        <v>42104.935740740737</v>
      </c>
      <c r="M2383" s="13" t="str">
        <f t="shared" si="224"/>
        <v>Mar</v>
      </c>
      <c r="N2383" s="11">
        <f t="shared" si="225"/>
        <v>2015</v>
      </c>
      <c r="O2383" t="b">
        <v>0</v>
      </c>
      <c r="P2383">
        <v>7</v>
      </c>
      <c r="Q2383" t="b">
        <v>0</v>
      </c>
      <c r="R2383" t="s">
        <v>8272</v>
      </c>
      <c r="S2383" s="7">
        <f>E2383/D2383</f>
        <v>1.8193398957730169E-2</v>
      </c>
      <c r="T2383" s="8">
        <f>E2383/P2383</f>
        <v>224.42857142857142</v>
      </c>
      <c r="U2383" t="str">
        <f t="shared" si="226"/>
        <v>technology</v>
      </c>
      <c r="V2383" t="str">
        <f t="shared" si="227"/>
        <v>web</v>
      </c>
    </row>
    <row r="2384" spans="1:22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5">
        <f t="shared" si="222"/>
        <v>42195.187534722223</v>
      </c>
      <c r="L2384" s="15">
        <f t="shared" si="223"/>
        <v>42220.187534722223</v>
      </c>
      <c r="M2384" s="13" t="str">
        <f t="shared" si="224"/>
        <v>Jul</v>
      </c>
      <c r="N2384" s="11">
        <f t="shared" si="225"/>
        <v>2015</v>
      </c>
      <c r="O2384" t="b">
        <v>0</v>
      </c>
      <c r="P2384">
        <v>2</v>
      </c>
      <c r="Q2384" t="b">
        <v>0</v>
      </c>
      <c r="R2384" t="s">
        <v>8272</v>
      </c>
      <c r="S2384" s="7">
        <f>E2384/D2384</f>
        <v>2.5000000000000001E-2</v>
      </c>
      <c r="T2384" s="8">
        <f>E2384/P2384</f>
        <v>37.5</v>
      </c>
      <c r="U2384" t="str">
        <f t="shared" si="226"/>
        <v>technology</v>
      </c>
      <c r="V2384" t="str">
        <f t="shared" si="227"/>
        <v>web</v>
      </c>
    </row>
    <row r="2385" spans="1:22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5">
        <f t="shared" si="222"/>
        <v>42027.056793981479</v>
      </c>
      <c r="L2385" s="15">
        <f t="shared" si="223"/>
        <v>42057.056793981479</v>
      </c>
      <c r="M2385" s="13" t="str">
        <f t="shared" si="224"/>
        <v>Jan</v>
      </c>
      <c r="N2385" s="11">
        <f t="shared" si="225"/>
        <v>2015</v>
      </c>
      <c r="O2385" t="b">
        <v>0</v>
      </c>
      <c r="P2385">
        <v>3</v>
      </c>
      <c r="Q2385" t="b">
        <v>0</v>
      </c>
      <c r="R2385" t="s">
        <v>8272</v>
      </c>
      <c r="S2385" s="7">
        <f>E2385/D2385</f>
        <v>4.3499999999999997E-2</v>
      </c>
      <c r="T2385" s="8">
        <f>E2385/P2385</f>
        <v>145</v>
      </c>
      <c r="U2385" t="str">
        <f t="shared" si="226"/>
        <v>technology</v>
      </c>
      <c r="V2385" t="str">
        <f t="shared" si="227"/>
        <v>web</v>
      </c>
    </row>
    <row r="2386" spans="1:22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5">
        <f t="shared" si="222"/>
        <v>41927.067627314813</v>
      </c>
      <c r="L2386" s="15">
        <f t="shared" si="223"/>
        <v>41957.109293981484</v>
      </c>
      <c r="M2386" s="13" t="str">
        <f t="shared" si="224"/>
        <v>Oct</v>
      </c>
      <c r="N2386" s="11">
        <f t="shared" si="225"/>
        <v>2014</v>
      </c>
      <c r="O2386" t="b">
        <v>0</v>
      </c>
      <c r="P2386">
        <v>8</v>
      </c>
      <c r="Q2386" t="b">
        <v>0</v>
      </c>
      <c r="R2386" t="s">
        <v>8272</v>
      </c>
      <c r="S2386" s="7">
        <f>E2386/D2386</f>
        <v>8.0000000000000002E-3</v>
      </c>
      <c r="T2386" s="8">
        <f>E2386/P2386</f>
        <v>1</v>
      </c>
      <c r="U2386" t="str">
        <f t="shared" si="226"/>
        <v>technology</v>
      </c>
      <c r="V2386" t="str">
        <f t="shared" si="227"/>
        <v>web</v>
      </c>
    </row>
    <row r="2387" spans="1:22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5">
        <f t="shared" si="222"/>
        <v>42191.70175925926</v>
      </c>
      <c r="L2387" s="15">
        <f t="shared" si="223"/>
        <v>42221.70175925926</v>
      </c>
      <c r="M2387" s="13" t="str">
        <f t="shared" si="224"/>
        <v>Jul</v>
      </c>
      <c r="N2387" s="11">
        <f t="shared" si="225"/>
        <v>2015</v>
      </c>
      <c r="O2387" t="b">
        <v>0</v>
      </c>
      <c r="P2387">
        <v>7</v>
      </c>
      <c r="Q2387" t="b">
        <v>0</v>
      </c>
      <c r="R2387" t="s">
        <v>8272</v>
      </c>
      <c r="S2387" s="7">
        <f>E2387/D2387</f>
        <v>1.2123076923076924E-2</v>
      </c>
      <c r="T2387" s="8">
        <f>E2387/P2387</f>
        <v>112.57142857142857</v>
      </c>
      <c r="U2387" t="str">
        <f t="shared" si="226"/>
        <v>technology</v>
      </c>
      <c r="V2387" t="str">
        <f t="shared" si="227"/>
        <v>web</v>
      </c>
    </row>
    <row r="2388" spans="1:22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5">
        <f t="shared" si="222"/>
        <v>41954.838240740741</v>
      </c>
      <c r="L2388" s="15">
        <f t="shared" si="223"/>
        <v>42014.838240740741</v>
      </c>
      <c r="M2388" s="13" t="str">
        <f t="shared" si="224"/>
        <v>Nov</v>
      </c>
      <c r="N2388" s="11">
        <f t="shared" si="225"/>
        <v>2014</v>
      </c>
      <c r="O2388" t="b">
        <v>0</v>
      </c>
      <c r="P2388">
        <v>0</v>
      </c>
      <c r="Q2388" t="b">
        <v>0</v>
      </c>
      <c r="R2388" t="s">
        <v>8272</v>
      </c>
      <c r="S2388" s="7">
        <f>E2388/D2388</f>
        <v>0</v>
      </c>
      <c r="T2388" s="8" t="e">
        <f>E2388/P2388</f>
        <v>#DIV/0!</v>
      </c>
      <c r="U2388" t="str">
        <f t="shared" si="226"/>
        <v>technology</v>
      </c>
      <c r="V2388" t="str">
        <f t="shared" si="227"/>
        <v>web</v>
      </c>
    </row>
    <row r="2389" spans="1:22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5">
        <f t="shared" si="222"/>
        <v>42528.626620370371</v>
      </c>
      <c r="L2389" s="15">
        <f t="shared" si="223"/>
        <v>42573.626620370371</v>
      </c>
      <c r="M2389" s="13" t="str">
        <f t="shared" si="224"/>
        <v>Jun</v>
      </c>
      <c r="N2389" s="11">
        <f t="shared" si="225"/>
        <v>2016</v>
      </c>
      <c r="O2389" t="b">
        <v>0</v>
      </c>
      <c r="P2389">
        <v>3</v>
      </c>
      <c r="Q2389" t="b">
        <v>0</v>
      </c>
      <c r="R2389" t="s">
        <v>8272</v>
      </c>
      <c r="S2389" s="7">
        <f>E2389/D2389</f>
        <v>6.8399999999999997E-3</v>
      </c>
      <c r="T2389" s="8">
        <f>E2389/P2389</f>
        <v>342</v>
      </c>
      <c r="U2389" t="str">
        <f t="shared" si="226"/>
        <v>technology</v>
      </c>
      <c r="V2389" t="str">
        <f t="shared" si="227"/>
        <v>web</v>
      </c>
    </row>
    <row r="2390" spans="1:22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5">
        <f t="shared" si="222"/>
        <v>41989.853692129633</v>
      </c>
      <c r="L2390" s="15">
        <f t="shared" si="223"/>
        <v>42019.811805555553</v>
      </c>
      <c r="M2390" s="13" t="str">
        <f t="shared" si="224"/>
        <v>Dec</v>
      </c>
      <c r="N2390" s="11">
        <f t="shared" si="225"/>
        <v>2014</v>
      </c>
      <c r="O2390" t="b">
        <v>0</v>
      </c>
      <c r="P2390">
        <v>8</v>
      </c>
      <c r="Q2390" t="b">
        <v>0</v>
      </c>
      <c r="R2390" t="s">
        <v>8272</v>
      </c>
      <c r="S2390" s="7">
        <f>E2390/D2390</f>
        <v>1.2513513513513513E-2</v>
      </c>
      <c r="T2390" s="8">
        <f>E2390/P2390</f>
        <v>57.875</v>
      </c>
      <c r="U2390" t="str">
        <f t="shared" si="226"/>
        <v>technology</v>
      </c>
      <c r="V2390" t="str">
        <f t="shared" si="227"/>
        <v>web</v>
      </c>
    </row>
    <row r="2391" spans="1:22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5">
        <f t="shared" si="222"/>
        <v>42179.653379629628</v>
      </c>
      <c r="L2391" s="15">
        <f t="shared" si="223"/>
        <v>42210.915972222225</v>
      </c>
      <c r="M2391" s="13" t="str">
        <f t="shared" si="224"/>
        <v>Jun</v>
      </c>
      <c r="N2391" s="11">
        <f t="shared" si="225"/>
        <v>2015</v>
      </c>
      <c r="O2391" t="b">
        <v>0</v>
      </c>
      <c r="P2391">
        <v>1</v>
      </c>
      <c r="Q2391" t="b">
        <v>0</v>
      </c>
      <c r="R2391" t="s">
        <v>8272</v>
      </c>
      <c r="S2391" s="7">
        <f>E2391/D2391</f>
        <v>1.8749999999999999E-3</v>
      </c>
      <c r="T2391" s="8">
        <f>E2391/P2391</f>
        <v>30</v>
      </c>
      <c r="U2391" t="str">
        <f t="shared" si="226"/>
        <v>technology</v>
      </c>
      <c r="V2391" t="str">
        <f t="shared" si="227"/>
        <v>web</v>
      </c>
    </row>
    <row r="2392" spans="1:22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5">
        <f t="shared" si="222"/>
        <v>41968.262314814812</v>
      </c>
      <c r="L2392" s="15">
        <f t="shared" si="223"/>
        <v>42008.262314814812</v>
      </c>
      <c r="M2392" s="13" t="str">
        <f t="shared" si="224"/>
        <v>Nov</v>
      </c>
      <c r="N2392" s="11">
        <f t="shared" si="225"/>
        <v>2014</v>
      </c>
      <c r="O2392" t="b">
        <v>0</v>
      </c>
      <c r="P2392">
        <v>0</v>
      </c>
      <c r="Q2392" t="b">
        <v>0</v>
      </c>
      <c r="R2392" t="s">
        <v>8272</v>
      </c>
      <c r="S2392" s="7">
        <f>E2392/D2392</f>
        <v>0</v>
      </c>
      <c r="T2392" s="8" t="e">
        <f>E2392/P2392</f>
        <v>#DIV/0!</v>
      </c>
      <c r="U2392" t="str">
        <f t="shared" si="226"/>
        <v>technology</v>
      </c>
      <c r="V2392" t="str">
        <f t="shared" si="227"/>
        <v>web</v>
      </c>
    </row>
    <row r="2393" spans="1:22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5">
        <f t="shared" si="222"/>
        <v>42064.794490740736</v>
      </c>
      <c r="L2393" s="15">
        <f t="shared" si="223"/>
        <v>42094.752824074079</v>
      </c>
      <c r="M2393" s="13" t="str">
        <f t="shared" si="224"/>
        <v>Mar</v>
      </c>
      <c r="N2393" s="11">
        <f t="shared" si="225"/>
        <v>2015</v>
      </c>
      <c r="O2393" t="b">
        <v>0</v>
      </c>
      <c r="P2393">
        <v>1</v>
      </c>
      <c r="Q2393" t="b">
        <v>0</v>
      </c>
      <c r="R2393" t="s">
        <v>8272</v>
      </c>
      <c r="S2393" s="7">
        <f>E2393/D2393</f>
        <v>1.25E-3</v>
      </c>
      <c r="T2393" s="8">
        <f>E2393/P2393</f>
        <v>25</v>
      </c>
      <c r="U2393" t="str">
        <f t="shared" si="226"/>
        <v>technology</v>
      </c>
      <c r="V2393" t="str">
        <f t="shared" si="227"/>
        <v>web</v>
      </c>
    </row>
    <row r="2394" spans="1:22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5">
        <f t="shared" si="222"/>
        <v>42276.120636574073</v>
      </c>
      <c r="L2394" s="15">
        <f t="shared" si="223"/>
        <v>42306.120636574073</v>
      </c>
      <c r="M2394" s="13" t="str">
        <f t="shared" si="224"/>
        <v>Sep</v>
      </c>
      <c r="N2394" s="11">
        <f t="shared" si="225"/>
        <v>2015</v>
      </c>
      <c r="O2394" t="b">
        <v>0</v>
      </c>
      <c r="P2394">
        <v>0</v>
      </c>
      <c r="Q2394" t="b">
        <v>0</v>
      </c>
      <c r="R2394" t="s">
        <v>8272</v>
      </c>
      <c r="S2394" s="7">
        <f>E2394/D2394</f>
        <v>0</v>
      </c>
      <c r="T2394" s="8" t="e">
        <f>E2394/P2394</f>
        <v>#DIV/0!</v>
      </c>
      <c r="U2394" t="str">
        <f t="shared" si="226"/>
        <v>technology</v>
      </c>
      <c r="V2394" t="str">
        <f t="shared" si="227"/>
        <v>web</v>
      </c>
    </row>
    <row r="2395" spans="1:22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5">
        <f t="shared" si="222"/>
        <v>42194.648344907408</v>
      </c>
      <c r="L2395" s="15">
        <f t="shared" si="223"/>
        <v>42224.648344907408</v>
      </c>
      <c r="M2395" s="13" t="str">
        <f t="shared" si="224"/>
        <v>Jul</v>
      </c>
      <c r="N2395" s="11">
        <f t="shared" si="225"/>
        <v>2015</v>
      </c>
      <c r="O2395" t="b">
        <v>0</v>
      </c>
      <c r="P2395">
        <v>1</v>
      </c>
      <c r="Q2395" t="b">
        <v>0</v>
      </c>
      <c r="R2395" t="s">
        <v>8272</v>
      </c>
      <c r="S2395" s="7">
        <f>E2395/D2395</f>
        <v>5.0000000000000001E-4</v>
      </c>
      <c r="T2395" s="8">
        <f>E2395/P2395</f>
        <v>50</v>
      </c>
      <c r="U2395" t="str">
        <f t="shared" si="226"/>
        <v>technology</v>
      </c>
      <c r="V2395" t="str">
        <f t="shared" si="227"/>
        <v>web</v>
      </c>
    </row>
    <row r="2396" spans="1:22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5">
        <f t="shared" si="222"/>
        <v>42031.362187499995</v>
      </c>
      <c r="L2396" s="15">
        <f t="shared" si="223"/>
        <v>42061.362187499995</v>
      </c>
      <c r="M2396" s="13" t="str">
        <f t="shared" si="224"/>
        <v>Jan</v>
      </c>
      <c r="N2396" s="11">
        <f t="shared" si="225"/>
        <v>2015</v>
      </c>
      <c r="O2396" t="b">
        <v>0</v>
      </c>
      <c r="P2396">
        <v>2</v>
      </c>
      <c r="Q2396" t="b">
        <v>0</v>
      </c>
      <c r="R2396" t="s">
        <v>8272</v>
      </c>
      <c r="S2396" s="7">
        <f>E2396/D2396</f>
        <v>5.9999999999999995E-4</v>
      </c>
      <c r="T2396" s="8">
        <f>E2396/P2396</f>
        <v>1.5</v>
      </c>
      <c r="U2396" t="str">
        <f t="shared" si="226"/>
        <v>technology</v>
      </c>
      <c r="V2396" t="str">
        <f t="shared" si="227"/>
        <v>web</v>
      </c>
    </row>
    <row r="2397" spans="1:22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5">
        <f t="shared" si="222"/>
        <v>42717.121377314819</v>
      </c>
      <c r="L2397" s="15">
        <f t="shared" si="223"/>
        <v>42745.372916666667</v>
      </c>
      <c r="M2397" s="13" t="str">
        <f t="shared" si="224"/>
        <v>Dec</v>
      </c>
      <c r="N2397" s="11">
        <f t="shared" si="225"/>
        <v>2016</v>
      </c>
      <c r="O2397" t="b">
        <v>0</v>
      </c>
      <c r="P2397">
        <v>0</v>
      </c>
      <c r="Q2397" t="b">
        <v>0</v>
      </c>
      <c r="R2397" t="s">
        <v>8272</v>
      </c>
      <c r="S2397" s="7">
        <f>E2397/D2397</f>
        <v>0</v>
      </c>
      <c r="T2397" s="8" t="e">
        <f>E2397/P2397</f>
        <v>#DIV/0!</v>
      </c>
      <c r="U2397" t="str">
        <f t="shared" si="226"/>
        <v>technology</v>
      </c>
      <c r="V2397" t="str">
        <f t="shared" si="227"/>
        <v>web</v>
      </c>
    </row>
    <row r="2398" spans="1:22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5">
        <f t="shared" si="222"/>
        <v>42262.849050925928</v>
      </c>
      <c r="L2398" s="15">
        <f t="shared" si="223"/>
        <v>42292.849050925928</v>
      </c>
      <c r="M2398" s="13" t="str">
        <f t="shared" si="224"/>
        <v>Sep</v>
      </c>
      <c r="N2398" s="11">
        <f t="shared" si="225"/>
        <v>2015</v>
      </c>
      <c r="O2398" t="b">
        <v>0</v>
      </c>
      <c r="P2398">
        <v>1</v>
      </c>
      <c r="Q2398" t="b">
        <v>0</v>
      </c>
      <c r="R2398" t="s">
        <v>8272</v>
      </c>
      <c r="S2398" s="7">
        <f>E2398/D2398</f>
        <v>2E-3</v>
      </c>
      <c r="T2398" s="8">
        <f>E2398/P2398</f>
        <v>10</v>
      </c>
      <c r="U2398" t="str">
        <f t="shared" si="226"/>
        <v>technology</v>
      </c>
      <c r="V2398" t="str">
        <f t="shared" si="227"/>
        <v>web</v>
      </c>
    </row>
    <row r="2399" spans="1:22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5">
        <f t="shared" si="222"/>
        <v>41976.88490740741</v>
      </c>
      <c r="L2399" s="15">
        <f t="shared" si="223"/>
        <v>42006.88490740741</v>
      </c>
      <c r="M2399" s="13" t="str">
        <f t="shared" si="224"/>
        <v>Dec</v>
      </c>
      <c r="N2399" s="11">
        <f t="shared" si="225"/>
        <v>2014</v>
      </c>
      <c r="O2399" t="b">
        <v>0</v>
      </c>
      <c r="P2399">
        <v>0</v>
      </c>
      <c r="Q2399" t="b">
        <v>0</v>
      </c>
      <c r="R2399" t="s">
        <v>8272</v>
      </c>
      <c r="S2399" s="7">
        <f>E2399/D2399</f>
        <v>0</v>
      </c>
      <c r="T2399" s="8" t="e">
        <f>E2399/P2399</f>
        <v>#DIV/0!</v>
      </c>
      <c r="U2399" t="str">
        <f t="shared" si="226"/>
        <v>technology</v>
      </c>
      <c r="V2399" t="str">
        <f t="shared" si="227"/>
        <v>web</v>
      </c>
    </row>
    <row r="2400" spans="1:22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5">
        <f t="shared" si="222"/>
        <v>42157.916481481487</v>
      </c>
      <c r="L2400" s="15">
        <f t="shared" si="223"/>
        <v>42187.916481481487</v>
      </c>
      <c r="M2400" s="13" t="str">
        <f t="shared" si="224"/>
        <v>Jun</v>
      </c>
      <c r="N2400" s="11">
        <f t="shared" si="225"/>
        <v>2015</v>
      </c>
      <c r="O2400" t="b">
        <v>0</v>
      </c>
      <c r="P2400">
        <v>0</v>
      </c>
      <c r="Q2400" t="b">
        <v>0</v>
      </c>
      <c r="R2400" t="s">
        <v>8272</v>
      </c>
      <c r="S2400" s="7">
        <f>E2400/D2400</f>
        <v>0</v>
      </c>
      <c r="T2400" s="8" t="e">
        <f>E2400/P2400</f>
        <v>#DIV/0!</v>
      </c>
      <c r="U2400" t="str">
        <f t="shared" si="226"/>
        <v>technology</v>
      </c>
      <c r="V2400" t="str">
        <f t="shared" si="227"/>
        <v>web</v>
      </c>
    </row>
    <row r="2401" spans="1:22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5">
        <f t="shared" si="222"/>
        <v>41956.853078703702</v>
      </c>
      <c r="L2401" s="15">
        <f t="shared" si="223"/>
        <v>41991.853078703702</v>
      </c>
      <c r="M2401" s="13" t="str">
        <f t="shared" si="224"/>
        <v>Nov</v>
      </c>
      <c r="N2401" s="11">
        <f t="shared" si="225"/>
        <v>2014</v>
      </c>
      <c r="O2401" t="b">
        <v>0</v>
      </c>
      <c r="P2401">
        <v>0</v>
      </c>
      <c r="Q2401" t="b">
        <v>0</v>
      </c>
      <c r="R2401" t="s">
        <v>8272</v>
      </c>
      <c r="S2401" s="7">
        <f>E2401/D2401</f>
        <v>0</v>
      </c>
      <c r="T2401" s="8" t="e">
        <f>E2401/P2401</f>
        <v>#DIV/0!</v>
      </c>
      <c r="U2401" t="str">
        <f t="shared" si="226"/>
        <v>technology</v>
      </c>
      <c r="V2401" t="str">
        <f t="shared" si="227"/>
        <v>web</v>
      </c>
    </row>
    <row r="2402" spans="1:22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5">
        <f t="shared" si="222"/>
        <v>42444.268101851849</v>
      </c>
      <c r="L2402" s="15">
        <f t="shared" si="223"/>
        <v>42474.268101851849</v>
      </c>
      <c r="M2402" s="13" t="str">
        <f t="shared" si="224"/>
        <v>Mar</v>
      </c>
      <c r="N2402" s="11">
        <f t="shared" si="225"/>
        <v>2016</v>
      </c>
      <c r="O2402" t="b">
        <v>0</v>
      </c>
      <c r="P2402">
        <v>0</v>
      </c>
      <c r="Q2402" t="b">
        <v>0</v>
      </c>
      <c r="R2402" t="s">
        <v>8272</v>
      </c>
      <c r="S2402" s="7">
        <f>E2402/D2402</f>
        <v>0</v>
      </c>
      <c r="T2402" s="8" t="e">
        <f>E2402/P2402</f>
        <v>#DIV/0!</v>
      </c>
      <c r="U2402" t="str">
        <f t="shared" si="226"/>
        <v>technology</v>
      </c>
      <c r="V2402" t="str">
        <f t="shared" si="227"/>
        <v>web</v>
      </c>
    </row>
    <row r="2403" spans="1:22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5">
        <f t="shared" si="222"/>
        <v>42374.822870370372</v>
      </c>
      <c r="L2403" s="15">
        <f t="shared" si="223"/>
        <v>42434.822870370372</v>
      </c>
      <c r="M2403" s="13" t="str">
        <f t="shared" si="224"/>
        <v>Jan</v>
      </c>
      <c r="N2403" s="11">
        <f t="shared" si="225"/>
        <v>2016</v>
      </c>
      <c r="O2403" t="b">
        <v>0</v>
      </c>
      <c r="P2403">
        <v>9</v>
      </c>
      <c r="Q2403" t="b">
        <v>0</v>
      </c>
      <c r="R2403" t="s">
        <v>8284</v>
      </c>
      <c r="S2403" s="7">
        <f>E2403/D2403</f>
        <v>7.1785714285714283E-3</v>
      </c>
      <c r="T2403" s="8">
        <f>E2403/P2403</f>
        <v>22.333333333333332</v>
      </c>
      <c r="U2403" t="str">
        <f t="shared" si="226"/>
        <v>food</v>
      </c>
      <c r="V2403" t="str">
        <f t="shared" si="227"/>
        <v>food trucks</v>
      </c>
    </row>
    <row r="2404" spans="1:22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5">
        <f t="shared" si="222"/>
        <v>42107.679756944446</v>
      </c>
      <c r="L2404" s="15">
        <f t="shared" si="223"/>
        <v>42137.679756944446</v>
      </c>
      <c r="M2404" s="13" t="str">
        <f t="shared" si="224"/>
        <v>Apr</v>
      </c>
      <c r="N2404" s="11">
        <f t="shared" si="225"/>
        <v>2015</v>
      </c>
      <c r="O2404" t="b">
        <v>0</v>
      </c>
      <c r="P2404">
        <v>1</v>
      </c>
      <c r="Q2404" t="b">
        <v>0</v>
      </c>
      <c r="R2404" t="s">
        <v>8284</v>
      </c>
      <c r="S2404" s="7">
        <f>E2404/D2404</f>
        <v>4.3333333333333331E-3</v>
      </c>
      <c r="T2404" s="8">
        <f>E2404/P2404</f>
        <v>52</v>
      </c>
      <c r="U2404" t="str">
        <f t="shared" si="226"/>
        <v>food</v>
      </c>
      <c r="V2404" t="str">
        <f t="shared" si="227"/>
        <v>food trucks</v>
      </c>
    </row>
    <row r="2405" spans="1:22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5">
        <f t="shared" si="222"/>
        <v>42399.882615740738</v>
      </c>
      <c r="L2405" s="15">
        <f t="shared" si="223"/>
        <v>42459.840949074074</v>
      </c>
      <c r="M2405" s="13" t="str">
        <f t="shared" si="224"/>
        <v>Jan</v>
      </c>
      <c r="N2405" s="11">
        <f t="shared" si="225"/>
        <v>2016</v>
      </c>
      <c r="O2405" t="b">
        <v>0</v>
      </c>
      <c r="P2405">
        <v>12</v>
      </c>
      <c r="Q2405" t="b">
        <v>0</v>
      </c>
      <c r="R2405" t="s">
        <v>8284</v>
      </c>
      <c r="S2405" s="7">
        <f>E2405/D2405</f>
        <v>0.16833333333333333</v>
      </c>
      <c r="T2405" s="8">
        <f>E2405/P2405</f>
        <v>16.833333333333332</v>
      </c>
      <c r="U2405" t="str">
        <f t="shared" si="226"/>
        <v>food</v>
      </c>
      <c r="V2405" t="str">
        <f t="shared" si="227"/>
        <v>food trucks</v>
      </c>
    </row>
    <row r="2406" spans="1:22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5">
        <f t="shared" si="222"/>
        <v>42342.03943287037</v>
      </c>
      <c r="L2406" s="15">
        <f t="shared" si="223"/>
        <v>42372.03943287037</v>
      </c>
      <c r="M2406" s="13" t="str">
        <f t="shared" si="224"/>
        <v>Dec</v>
      </c>
      <c r="N2406" s="11">
        <f t="shared" si="225"/>
        <v>2015</v>
      </c>
      <c r="O2406" t="b">
        <v>0</v>
      </c>
      <c r="P2406">
        <v>0</v>
      </c>
      <c r="Q2406" t="b">
        <v>0</v>
      </c>
      <c r="R2406" t="s">
        <v>8284</v>
      </c>
      <c r="S2406" s="7">
        <f>E2406/D2406</f>
        <v>0</v>
      </c>
      <c r="T2406" s="8" t="e">
        <f>E2406/P2406</f>
        <v>#DIV/0!</v>
      </c>
      <c r="U2406" t="str">
        <f t="shared" si="226"/>
        <v>food</v>
      </c>
      <c r="V2406" t="str">
        <f t="shared" si="227"/>
        <v>food trucks</v>
      </c>
    </row>
    <row r="2407" spans="1:22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5">
        <f t="shared" si="222"/>
        <v>42595.585358796292</v>
      </c>
      <c r="L2407" s="15">
        <f t="shared" si="223"/>
        <v>42616.585358796292</v>
      </c>
      <c r="M2407" s="13" t="str">
        <f t="shared" si="224"/>
        <v>Aug</v>
      </c>
      <c r="N2407" s="11">
        <f t="shared" si="225"/>
        <v>2016</v>
      </c>
      <c r="O2407" t="b">
        <v>0</v>
      </c>
      <c r="P2407">
        <v>20</v>
      </c>
      <c r="Q2407" t="b">
        <v>0</v>
      </c>
      <c r="R2407" t="s">
        <v>8284</v>
      </c>
      <c r="S2407" s="7">
        <f>E2407/D2407</f>
        <v>0.22520000000000001</v>
      </c>
      <c r="T2407" s="8">
        <f>E2407/P2407</f>
        <v>56.3</v>
      </c>
      <c r="U2407" t="str">
        <f t="shared" si="226"/>
        <v>food</v>
      </c>
      <c r="V2407" t="str">
        <f t="shared" si="227"/>
        <v>food trucks</v>
      </c>
    </row>
    <row r="2408" spans="1:22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5">
        <f t="shared" si="222"/>
        <v>41983.110995370371</v>
      </c>
      <c r="L2408" s="15">
        <f t="shared" si="223"/>
        <v>42023.110995370371</v>
      </c>
      <c r="M2408" s="13" t="str">
        <f t="shared" si="224"/>
        <v>Dec</v>
      </c>
      <c r="N2408" s="11">
        <f t="shared" si="225"/>
        <v>2014</v>
      </c>
      <c r="O2408" t="b">
        <v>0</v>
      </c>
      <c r="P2408">
        <v>16</v>
      </c>
      <c r="Q2408" t="b">
        <v>0</v>
      </c>
      <c r="R2408" t="s">
        <v>8284</v>
      </c>
      <c r="S2408" s="7">
        <f>E2408/D2408</f>
        <v>0.41384615384615386</v>
      </c>
      <c r="T2408" s="8">
        <f>E2408/P2408</f>
        <v>84.0625</v>
      </c>
      <c r="U2408" t="str">
        <f t="shared" si="226"/>
        <v>food</v>
      </c>
      <c r="V2408" t="str">
        <f t="shared" si="227"/>
        <v>food trucks</v>
      </c>
    </row>
    <row r="2409" spans="1:22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5">
        <f t="shared" si="222"/>
        <v>42082.575555555552</v>
      </c>
      <c r="L2409" s="15">
        <f t="shared" si="223"/>
        <v>42105.25</v>
      </c>
      <c r="M2409" s="13" t="str">
        <f t="shared" si="224"/>
        <v>Mar</v>
      </c>
      <c r="N2409" s="11">
        <f t="shared" si="225"/>
        <v>2015</v>
      </c>
      <c r="O2409" t="b">
        <v>0</v>
      </c>
      <c r="P2409">
        <v>33</v>
      </c>
      <c r="Q2409" t="b">
        <v>0</v>
      </c>
      <c r="R2409" t="s">
        <v>8284</v>
      </c>
      <c r="S2409" s="7">
        <f>E2409/D2409</f>
        <v>0.25259090909090909</v>
      </c>
      <c r="T2409" s="8">
        <f>E2409/P2409</f>
        <v>168.39393939393941</v>
      </c>
      <c r="U2409" t="str">
        <f t="shared" si="226"/>
        <v>food</v>
      </c>
      <c r="V2409" t="str">
        <f t="shared" si="227"/>
        <v>food trucks</v>
      </c>
    </row>
    <row r="2410" spans="1:22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5">
        <f t="shared" si="222"/>
        <v>41919.140706018516</v>
      </c>
      <c r="L2410" s="15">
        <f t="shared" si="223"/>
        <v>41949.182372685187</v>
      </c>
      <c r="M2410" s="13" t="str">
        <f t="shared" si="224"/>
        <v>Oct</v>
      </c>
      <c r="N2410" s="11">
        <f t="shared" si="225"/>
        <v>2014</v>
      </c>
      <c r="O2410" t="b">
        <v>0</v>
      </c>
      <c r="P2410">
        <v>2</v>
      </c>
      <c r="Q2410" t="b">
        <v>0</v>
      </c>
      <c r="R2410" t="s">
        <v>8284</v>
      </c>
      <c r="S2410" s="7">
        <f>E2410/D2410</f>
        <v>2E-3</v>
      </c>
      <c r="T2410" s="8">
        <f>E2410/P2410</f>
        <v>15</v>
      </c>
      <c r="U2410" t="str">
        <f t="shared" si="226"/>
        <v>food</v>
      </c>
      <c r="V2410" t="str">
        <f t="shared" si="227"/>
        <v>food trucks</v>
      </c>
    </row>
    <row r="2411" spans="1:22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5">
        <f t="shared" si="222"/>
        <v>42204.875868055555</v>
      </c>
      <c r="L2411" s="15">
        <f t="shared" si="223"/>
        <v>42234.875868055555</v>
      </c>
      <c r="M2411" s="13" t="str">
        <f t="shared" si="224"/>
        <v>Jul</v>
      </c>
      <c r="N2411" s="11">
        <f t="shared" si="225"/>
        <v>2015</v>
      </c>
      <c r="O2411" t="b">
        <v>0</v>
      </c>
      <c r="P2411">
        <v>6</v>
      </c>
      <c r="Q2411" t="b">
        <v>0</v>
      </c>
      <c r="R2411" t="s">
        <v>8284</v>
      </c>
      <c r="S2411" s="7">
        <f>E2411/D2411</f>
        <v>1.84E-2</v>
      </c>
      <c r="T2411" s="8">
        <f>E2411/P2411</f>
        <v>76.666666666666671</v>
      </c>
      <c r="U2411" t="str">
        <f t="shared" si="226"/>
        <v>food</v>
      </c>
      <c r="V2411" t="str">
        <f t="shared" si="227"/>
        <v>food trucks</v>
      </c>
    </row>
    <row r="2412" spans="1:22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5">
        <f t="shared" si="222"/>
        <v>42224.408275462964</v>
      </c>
      <c r="L2412" s="15">
        <f t="shared" si="223"/>
        <v>42254.408275462964</v>
      </c>
      <c r="M2412" s="13" t="str">
        <f t="shared" si="224"/>
        <v>Aug</v>
      </c>
      <c r="N2412" s="11">
        <f t="shared" si="225"/>
        <v>2015</v>
      </c>
      <c r="O2412" t="b">
        <v>0</v>
      </c>
      <c r="P2412">
        <v>0</v>
      </c>
      <c r="Q2412" t="b">
        <v>0</v>
      </c>
      <c r="R2412" t="s">
        <v>8284</v>
      </c>
      <c r="S2412" s="7">
        <f>E2412/D2412</f>
        <v>0</v>
      </c>
      <c r="T2412" s="8" t="e">
        <f>E2412/P2412</f>
        <v>#DIV/0!</v>
      </c>
      <c r="U2412" t="str">
        <f t="shared" si="226"/>
        <v>food</v>
      </c>
      <c r="V2412" t="str">
        <f t="shared" si="227"/>
        <v>food trucks</v>
      </c>
    </row>
    <row r="2413" spans="1:22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5">
        <f t="shared" si="222"/>
        <v>42211.732430555552</v>
      </c>
      <c r="L2413" s="15">
        <f t="shared" si="223"/>
        <v>42241.732430555552</v>
      </c>
      <c r="M2413" s="13" t="str">
        <f t="shared" si="224"/>
        <v>Jul</v>
      </c>
      <c r="N2413" s="11">
        <f t="shared" si="225"/>
        <v>2015</v>
      </c>
      <c r="O2413" t="b">
        <v>0</v>
      </c>
      <c r="P2413">
        <v>3</v>
      </c>
      <c r="Q2413" t="b">
        <v>0</v>
      </c>
      <c r="R2413" t="s">
        <v>8284</v>
      </c>
      <c r="S2413" s="7">
        <f>E2413/D2413</f>
        <v>6.0400000000000002E-3</v>
      </c>
      <c r="T2413" s="8">
        <f>E2413/P2413</f>
        <v>50.333333333333336</v>
      </c>
      <c r="U2413" t="str">
        <f t="shared" si="226"/>
        <v>food</v>
      </c>
      <c r="V2413" t="str">
        <f t="shared" si="227"/>
        <v>food trucks</v>
      </c>
    </row>
    <row r="2414" spans="1:22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5">
        <f t="shared" si="222"/>
        <v>42655.736956018518</v>
      </c>
      <c r="L2414" s="15">
        <f t="shared" si="223"/>
        <v>42700.778622685189</v>
      </c>
      <c r="M2414" s="13" t="str">
        <f t="shared" si="224"/>
        <v>Oct</v>
      </c>
      <c r="N2414" s="11">
        <f t="shared" si="225"/>
        <v>2016</v>
      </c>
      <c r="O2414" t="b">
        <v>0</v>
      </c>
      <c r="P2414">
        <v>0</v>
      </c>
      <c r="Q2414" t="b">
        <v>0</v>
      </c>
      <c r="R2414" t="s">
        <v>8284</v>
      </c>
      <c r="S2414" s="7">
        <f>E2414/D2414</f>
        <v>0</v>
      </c>
      <c r="T2414" s="8" t="e">
        <f>E2414/P2414</f>
        <v>#DIV/0!</v>
      </c>
      <c r="U2414" t="str">
        <f t="shared" si="226"/>
        <v>food</v>
      </c>
      <c r="V2414" t="str">
        <f t="shared" si="227"/>
        <v>food trucks</v>
      </c>
    </row>
    <row r="2415" spans="1:22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5">
        <f t="shared" si="222"/>
        <v>41760.10974537037</v>
      </c>
      <c r="L2415" s="15">
        <f t="shared" si="223"/>
        <v>41790.979166666664</v>
      </c>
      <c r="M2415" s="13" t="str">
        <f t="shared" si="224"/>
        <v>May</v>
      </c>
      <c r="N2415" s="11">
        <f t="shared" si="225"/>
        <v>2014</v>
      </c>
      <c r="O2415" t="b">
        <v>0</v>
      </c>
      <c r="P2415">
        <v>3</v>
      </c>
      <c r="Q2415" t="b">
        <v>0</v>
      </c>
      <c r="R2415" t="s">
        <v>8284</v>
      </c>
      <c r="S2415" s="7">
        <f>E2415/D2415</f>
        <v>8.3333333333333332E-3</v>
      </c>
      <c r="T2415" s="8">
        <f>E2415/P2415</f>
        <v>8.3333333333333339</v>
      </c>
      <c r="U2415" t="str">
        <f t="shared" si="226"/>
        <v>food</v>
      </c>
      <c r="V2415" t="str">
        <f t="shared" si="227"/>
        <v>food trucks</v>
      </c>
    </row>
    <row r="2416" spans="1:22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5">
        <f t="shared" si="222"/>
        <v>42198.695138888885</v>
      </c>
      <c r="L2416" s="15">
        <f t="shared" si="223"/>
        <v>42238.165972222225</v>
      </c>
      <c r="M2416" s="13" t="str">
        <f t="shared" si="224"/>
        <v>Jul</v>
      </c>
      <c r="N2416" s="11">
        <f t="shared" si="225"/>
        <v>2015</v>
      </c>
      <c r="O2416" t="b">
        <v>0</v>
      </c>
      <c r="P2416">
        <v>13</v>
      </c>
      <c r="Q2416" t="b">
        <v>0</v>
      </c>
      <c r="R2416" t="s">
        <v>8284</v>
      </c>
      <c r="S2416" s="7">
        <f>E2416/D2416</f>
        <v>3.0666666666666665E-2</v>
      </c>
      <c r="T2416" s="8">
        <f>E2416/P2416</f>
        <v>35.384615384615387</v>
      </c>
      <c r="U2416" t="str">
        <f t="shared" si="226"/>
        <v>food</v>
      </c>
      <c r="V2416" t="str">
        <f t="shared" si="227"/>
        <v>food trucks</v>
      </c>
    </row>
    <row r="2417" spans="1:22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5">
        <f t="shared" si="222"/>
        <v>42536.862800925926</v>
      </c>
      <c r="L2417" s="15">
        <f t="shared" si="223"/>
        <v>42566.862800925926</v>
      </c>
      <c r="M2417" s="13" t="str">
        <f t="shared" si="224"/>
        <v>Jun</v>
      </c>
      <c r="N2417" s="11">
        <f t="shared" si="225"/>
        <v>2016</v>
      </c>
      <c r="O2417" t="b">
        <v>0</v>
      </c>
      <c r="P2417">
        <v>6</v>
      </c>
      <c r="Q2417" t="b">
        <v>0</v>
      </c>
      <c r="R2417" t="s">
        <v>8284</v>
      </c>
      <c r="S2417" s="7">
        <f>E2417/D2417</f>
        <v>5.5833333333333334E-3</v>
      </c>
      <c r="T2417" s="8">
        <f>E2417/P2417</f>
        <v>55.833333333333336</v>
      </c>
      <c r="U2417" t="str">
        <f t="shared" si="226"/>
        <v>food</v>
      </c>
      <c r="V2417" t="str">
        <f t="shared" si="227"/>
        <v>food trucks</v>
      </c>
    </row>
    <row r="2418" spans="1:22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5">
        <f t="shared" si="222"/>
        <v>42019.737766203703</v>
      </c>
      <c r="L2418" s="15">
        <f t="shared" si="223"/>
        <v>42077.625</v>
      </c>
      <c r="M2418" s="13" t="str">
        <f t="shared" si="224"/>
        <v>Jan</v>
      </c>
      <c r="N2418" s="11">
        <f t="shared" si="225"/>
        <v>2015</v>
      </c>
      <c r="O2418" t="b">
        <v>0</v>
      </c>
      <c r="P2418">
        <v>1</v>
      </c>
      <c r="Q2418" t="b">
        <v>0</v>
      </c>
      <c r="R2418" t="s">
        <v>8284</v>
      </c>
      <c r="S2418" s="7">
        <f>E2418/D2418</f>
        <v>2.5000000000000001E-4</v>
      </c>
      <c r="T2418" s="8">
        <f>E2418/P2418</f>
        <v>5</v>
      </c>
      <c r="U2418" t="str">
        <f t="shared" si="226"/>
        <v>food</v>
      </c>
      <c r="V2418" t="str">
        <f t="shared" si="227"/>
        <v>food trucks</v>
      </c>
    </row>
    <row r="2419" spans="1:22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5">
        <f t="shared" si="222"/>
        <v>41831.884108796294</v>
      </c>
      <c r="L2419" s="15">
        <f t="shared" si="223"/>
        <v>41861.884108796294</v>
      </c>
      <c r="M2419" s="13" t="str">
        <f t="shared" si="224"/>
        <v>Jul</v>
      </c>
      <c r="N2419" s="11">
        <f t="shared" si="225"/>
        <v>2014</v>
      </c>
      <c r="O2419" t="b">
        <v>0</v>
      </c>
      <c r="P2419">
        <v>0</v>
      </c>
      <c r="Q2419" t="b">
        <v>0</v>
      </c>
      <c r="R2419" t="s">
        <v>8284</v>
      </c>
      <c r="S2419" s="7">
        <f>E2419/D2419</f>
        <v>0</v>
      </c>
      <c r="T2419" s="8" t="e">
        <f>E2419/P2419</f>
        <v>#DIV/0!</v>
      </c>
      <c r="U2419" t="str">
        <f t="shared" si="226"/>
        <v>food</v>
      </c>
      <c r="V2419" t="str">
        <f t="shared" si="227"/>
        <v>food trucks</v>
      </c>
    </row>
    <row r="2420" spans="1:2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5">
        <f t="shared" si="222"/>
        <v>42027.856990740736</v>
      </c>
      <c r="L2420" s="15">
        <f t="shared" si="223"/>
        <v>42087.815324074079</v>
      </c>
      <c r="M2420" s="13" t="str">
        <f t="shared" si="224"/>
        <v>Jan</v>
      </c>
      <c r="N2420" s="11">
        <f t="shared" si="225"/>
        <v>2015</v>
      </c>
      <c r="O2420" t="b">
        <v>0</v>
      </c>
      <c r="P2420">
        <v>5</v>
      </c>
      <c r="Q2420" t="b">
        <v>0</v>
      </c>
      <c r="R2420" t="s">
        <v>8284</v>
      </c>
      <c r="S2420" s="7">
        <f>E2420/D2420</f>
        <v>2.0000000000000001E-4</v>
      </c>
      <c r="T2420" s="8">
        <f>E2420/P2420</f>
        <v>1</v>
      </c>
      <c r="U2420" t="str">
        <f t="shared" si="226"/>
        <v>food</v>
      </c>
      <c r="V2420" t="str">
        <f t="shared" si="227"/>
        <v>food trucks</v>
      </c>
    </row>
    <row r="2421" spans="1:22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5">
        <f t="shared" si="222"/>
        <v>41993.738298611104</v>
      </c>
      <c r="L2421" s="15">
        <f t="shared" si="223"/>
        <v>42053.738298611104</v>
      </c>
      <c r="M2421" s="13" t="str">
        <f t="shared" si="224"/>
        <v>Dec</v>
      </c>
      <c r="N2421" s="11">
        <f t="shared" si="225"/>
        <v>2014</v>
      </c>
      <c r="O2421" t="b">
        <v>0</v>
      </c>
      <c r="P2421">
        <v>0</v>
      </c>
      <c r="Q2421" t="b">
        <v>0</v>
      </c>
      <c r="R2421" t="s">
        <v>8284</v>
      </c>
      <c r="S2421" s="7">
        <f>E2421/D2421</f>
        <v>0</v>
      </c>
      <c r="T2421" s="8" t="e">
        <f>E2421/P2421</f>
        <v>#DIV/0!</v>
      </c>
      <c r="U2421" t="str">
        <f t="shared" si="226"/>
        <v>food</v>
      </c>
      <c r="V2421" t="str">
        <f t="shared" si="227"/>
        <v>food trucks</v>
      </c>
    </row>
    <row r="2422" spans="1:22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5">
        <f t="shared" si="222"/>
        <v>41893.028877314813</v>
      </c>
      <c r="L2422" s="15">
        <f t="shared" si="223"/>
        <v>41953.070543981477</v>
      </c>
      <c r="M2422" s="13" t="str">
        <f t="shared" si="224"/>
        <v>Sep</v>
      </c>
      <c r="N2422" s="11">
        <f t="shared" si="225"/>
        <v>2014</v>
      </c>
      <c r="O2422" t="b">
        <v>0</v>
      </c>
      <c r="P2422">
        <v>36</v>
      </c>
      <c r="Q2422" t="b">
        <v>0</v>
      </c>
      <c r="R2422" t="s">
        <v>8284</v>
      </c>
      <c r="S2422" s="7">
        <f>E2422/D2422</f>
        <v>0.14825133372851215</v>
      </c>
      <c r="T2422" s="8">
        <f>E2422/P2422</f>
        <v>69.472222222222229</v>
      </c>
      <c r="U2422" t="str">
        <f t="shared" si="226"/>
        <v>food</v>
      </c>
      <c r="V2422" t="str">
        <f t="shared" si="227"/>
        <v>food trucks</v>
      </c>
    </row>
    <row r="2423" spans="1:22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5">
        <f t="shared" si="222"/>
        <v>42026.687453703707</v>
      </c>
      <c r="L2423" s="15">
        <f t="shared" si="223"/>
        <v>42056.687453703707</v>
      </c>
      <c r="M2423" s="13" t="str">
        <f t="shared" si="224"/>
        <v>Jan</v>
      </c>
      <c r="N2423" s="11">
        <f t="shared" si="225"/>
        <v>2015</v>
      </c>
      <c r="O2423" t="b">
        <v>0</v>
      </c>
      <c r="P2423">
        <v>1</v>
      </c>
      <c r="Q2423" t="b">
        <v>0</v>
      </c>
      <c r="R2423" t="s">
        <v>8284</v>
      </c>
      <c r="S2423" s="7">
        <f>E2423/D2423</f>
        <v>1.6666666666666666E-4</v>
      </c>
      <c r="T2423" s="8">
        <f>E2423/P2423</f>
        <v>1</v>
      </c>
      <c r="U2423" t="str">
        <f t="shared" si="226"/>
        <v>food</v>
      </c>
      <c r="V2423" t="str">
        <f t="shared" si="227"/>
        <v>food trucks</v>
      </c>
    </row>
    <row r="2424" spans="1:22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5">
        <f t="shared" si="222"/>
        <v>42044.724953703699</v>
      </c>
      <c r="L2424" s="15">
        <f t="shared" si="223"/>
        <v>42074.683287037042</v>
      </c>
      <c r="M2424" s="13" t="str">
        <f t="shared" si="224"/>
        <v>Feb</v>
      </c>
      <c r="N2424" s="11">
        <f t="shared" si="225"/>
        <v>2015</v>
      </c>
      <c r="O2424" t="b">
        <v>0</v>
      </c>
      <c r="P2424">
        <v>1</v>
      </c>
      <c r="Q2424" t="b">
        <v>0</v>
      </c>
      <c r="R2424" t="s">
        <v>8284</v>
      </c>
      <c r="S2424" s="7">
        <f>E2424/D2424</f>
        <v>2E-3</v>
      </c>
      <c r="T2424" s="8">
        <f>E2424/P2424</f>
        <v>1</v>
      </c>
      <c r="U2424" t="str">
        <f t="shared" si="226"/>
        <v>food</v>
      </c>
      <c r="V2424" t="str">
        <f t="shared" si="227"/>
        <v>food trucks</v>
      </c>
    </row>
    <row r="2425" spans="1:22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5">
        <f t="shared" si="222"/>
        <v>41974.704745370371</v>
      </c>
      <c r="L2425" s="15">
        <f t="shared" si="223"/>
        <v>42004.704745370371</v>
      </c>
      <c r="M2425" s="13" t="str">
        <f t="shared" si="224"/>
        <v>Dec</v>
      </c>
      <c r="N2425" s="11">
        <f t="shared" si="225"/>
        <v>2014</v>
      </c>
      <c r="O2425" t="b">
        <v>0</v>
      </c>
      <c r="P2425">
        <v>1</v>
      </c>
      <c r="Q2425" t="b">
        <v>0</v>
      </c>
      <c r="R2425" t="s">
        <v>8284</v>
      </c>
      <c r="S2425" s="7">
        <f>E2425/D2425</f>
        <v>1.3333333333333334E-4</v>
      </c>
      <c r="T2425" s="8">
        <f>E2425/P2425</f>
        <v>8</v>
      </c>
      <c r="U2425" t="str">
        <f t="shared" si="226"/>
        <v>food</v>
      </c>
      <c r="V2425" t="str">
        <f t="shared" si="227"/>
        <v>food trucks</v>
      </c>
    </row>
    <row r="2426" spans="1:22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5">
        <f t="shared" si="222"/>
        <v>41909.892453703702</v>
      </c>
      <c r="L2426" s="15">
        <f t="shared" si="223"/>
        <v>41939.892453703702</v>
      </c>
      <c r="M2426" s="13" t="str">
        <f t="shared" si="224"/>
        <v>Sep</v>
      </c>
      <c r="N2426" s="11">
        <f t="shared" si="225"/>
        <v>2014</v>
      </c>
      <c r="O2426" t="b">
        <v>0</v>
      </c>
      <c r="P2426">
        <v>9</v>
      </c>
      <c r="Q2426" t="b">
        <v>0</v>
      </c>
      <c r="R2426" t="s">
        <v>8284</v>
      </c>
      <c r="S2426" s="7">
        <f>E2426/D2426</f>
        <v>1.24E-2</v>
      </c>
      <c r="T2426" s="8">
        <f>E2426/P2426</f>
        <v>34.444444444444443</v>
      </c>
      <c r="U2426" t="str">
        <f t="shared" si="226"/>
        <v>food</v>
      </c>
      <c r="V2426" t="str">
        <f t="shared" si="227"/>
        <v>food trucks</v>
      </c>
    </row>
    <row r="2427" spans="1:22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5">
        <f t="shared" si="222"/>
        <v>42502.913761574076</v>
      </c>
      <c r="L2427" s="15">
        <f t="shared" si="223"/>
        <v>42517.919444444444</v>
      </c>
      <c r="M2427" s="13" t="str">
        <f t="shared" si="224"/>
        <v>May</v>
      </c>
      <c r="N2427" s="11">
        <f t="shared" si="225"/>
        <v>2016</v>
      </c>
      <c r="O2427" t="b">
        <v>0</v>
      </c>
      <c r="P2427">
        <v>1</v>
      </c>
      <c r="Q2427" t="b">
        <v>0</v>
      </c>
      <c r="R2427" t="s">
        <v>8284</v>
      </c>
      <c r="S2427" s="7">
        <f>E2427/D2427</f>
        <v>2.8571428571428574E-4</v>
      </c>
      <c r="T2427" s="8">
        <f>E2427/P2427</f>
        <v>1</v>
      </c>
      <c r="U2427" t="str">
        <f t="shared" si="226"/>
        <v>food</v>
      </c>
      <c r="V2427" t="str">
        <f t="shared" si="227"/>
        <v>food trucks</v>
      </c>
    </row>
    <row r="2428" spans="1:22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5">
        <f t="shared" si="222"/>
        <v>42164.170046296291</v>
      </c>
      <c r="L2428" s="15">
        <f t="shared" si="223"/>
        <v>42224.170046296291</v>
      </c>
      <c r="M2428" s="13" t="str">
        <f t="shared" si="224"/>
        <v>Jun</v>
      </c>
      <c r="N2428" s="11">
        <f t="shared" si="225"/>
        <v>2015</v>
      </c>
      <c r="O2428" t="b">
        <v>0</v>
      </c>
      <c r="P2428">
        <v>0</v>
      </c>
      <c r="Q2428" t="b">
        <v>0</v>
      </c>
      <c r="R2428" t="s">
        <v>8284</v>
      </c>
      <c r="S2428" s="7">
        <f>E2428/D2428</f>
        <v>0</v>
      </c>
      <c r="T2428" s="8" t="e">
        <f>E2428/P2428</f>
        <v>#DIV/0!</v>
      </c>
      <c r="U2428" t="str">
        <f t="shared" si="226"/>
        <v>food</v>
      </c>
      <c r="V2428" t="str">
        <f t="shared" si="227"/>
        <v>food trucks</v>
      </c>
    </row>
    <row r="2429" spans="1:22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5">
        <f t="shared" si="222"/>
        <v>42412.318668981476</v>
      </c>
      <c r="L2429" s="15">
        <f t="shared" si="223"/>
        <v>42452.277002314819</v>
      </c>
      <c r="M2429" s="13" t="str">
        <f t="shared" si="224"/>
        <v>Feb</v>
      </c>
      <c r="N2429" s="11">
        <f t="shared" si="225"/>
        <v>2016</v>
      </c>
      <c r="O2429" t="b">
        <v>0</v>
      </c>
      <c r="P2429">
        <v>1</v>
      </c>
      <c r="Q2429" t="b">
        <v>0</v>
      </c>
      <c r="R2429" t="s">
        <v>8284</v>
      </c>
      <c r="S2429" s="7">
        <f>E2429/D2429</f>
        <v>2.0000000000000002E-5</v>
      </c>
      <c r="T2429" s="8">
        <f>E2429/P2429</f>
        <v>1</v>
      </c>
      <c r="U2429" t="str">
        <f t="shared" si="226"/>
        <v>food</v>
      </c>
      <c r="V2429" t="str">
        <f t="shared" si="227"/>
        <v>food trucks</v>
      </c>
    </row>
    <row r="2430" spans="1:22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5">
        <f t="shared" si="222"/>
        <v>42045.784155092595</v>
      </c>
      <c r="L2430" s="15">
        <f t="shared" si="223"/>
        <v>42075.742488425924</v>
      </c>
      <c r="M2430" s="13" t="str">
        <f t="shared" si="224"/>
        <v>Feb</v>
      </c>
      <c r="N2430" s="11">
        <f t="shared" si="225"/>
        <v>2015</v>
      </c>
      <c r="O2430" t="b">
        <v>0</v>
      </c>
      <c r="P2430">
        <v>1</v>
      </c>
      <c r="Q2430" t="b">
        <v>0</v>
      </c>
      <c r="R2430" t="s">
        <v>8284</v>
      </c>
      <c r="S2430" s="7">
        <f>E2430/D2430</f>
        <v>2.8571428571428571E-5</v>
      </c>
      <c r="T2430" s="8">
        <f>E2430/P2430</f>
        <v>1</v>
      </c>
      <c r="U2430" t="str">
        <f t="shared" si="226"/>
        <v>food</v>
      </c>
      <c r="V2430" t="str">
        <f t="shared" si="227"/>
        <v>food trucks</v>
      </c>
    </row>
    <row r="2431" spans="1:22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5">
        <f t="shared" si="222"/>
        <v>42734.879236111112</v>
      </c>
      <c r="L2431" s="15">
        <f t="shared" si="223"/>
        <v>42771.697222222225</v>
      </c>
      <c r="M2431" s="13" t="str">
        <f t="shared" si="224"/>
        <v>Dec</v>
      </c>
      <c r="N2431" s="11">
        <f t="shared" si="225"/>
        <v>2016</v>
      </c>
      <c r="O2431" t="b">
        <v>0</v>
      </c>
      <c r="P2431">
        <v>4</v>
      </c>
      <c r="Q2431" t="b">
        <v>0</v>
      </c>
      <c r="R2431" t="s">
        <v>8284</v>
      </c>
      <c r="S2431" s="7">
        <f>E2431/D2431</f>
        <v>1.4321428571428572E-2</v>
      </c>
      <c r="T2431" s="8">
        <f>E2431/P2431</f>
        <v>501.25</v>
      </c>
      <c r="U2431" t="str">
        <f t="shared" si="226"/>
        <v>food</v>
      </c>
      <c r="V2431" t="str">
        <f t="shared" si="227"/>
        <v>food trucks</v>
      </c>
    </row>
    <row r="2432" spans="1:22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5">
        <f t="shared" si="222"/>
        <v>42382.130833333329</v>
      </c>
      <c r="L2432" s="15">
        <f t="shared" si="223"/>
        <v>42412.130833333329</v>
      </c>
      <c r="M2432" s="13" t="str">
        <f t="shared" si="224"/>
        <v>Jan</v>
      </c>
      <c r="N2432" s="11">
        <f t="shared" si="225"/>
        <v>2016</v>
      </c>
      <c r="O2432" t="b">
        <v>0</v>
      </c>
      <c r="P2432">
        <v>2</v>
      </c>
      <c r="Q2432" t="b">
        <v>0</v>
      </c>
      <c r="R2432" t="s">
        <v>8284</v>
      </c>
      <c r="S2432" s="7">
        <f>E2432/D2432</f>
        <v>7.0000000000000001E-3</v>
      </c>
      <c r="T2432" s="8">
        <f>E2432/P2432</f>
        <v>10.5</v>
      </c>
      <c r="U2432" t="str">
        <f t="shared" si="226"/>
        <v>food</v>
      </c>
      <c r="V2432" t="str">
        <f t="shared" si="227"/>
        <v>food trucks</v>
      </c>
    </row>
    <row r="2433" spans="1:22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5">
        <f t="shared" si="222"/>
        <v>42489.099687499998</v>
      </c>
      <c r="L2433" s="15">
        <f t="shared" si="223"/>
        <v>42549.099687499998</v>
      </c>
      <c r="M2433" s="13" t="str">
        <f t="shared" si="224"/>
        <v>Apr</v>
      </c>
      <c r="N2433" s="11">
        <f t="shared" si="225"/>
        <v>2016</v>
      </c>
      <c r="O2433" t="b">
        <v>0</v>
      </c>
      <c r="P2433">
        <v>2</v>
      </c>
      <c r="Q2433" t="b">
        <v>0</v>
      </c>
      <c r="R2433" t="s">
        <v>8284</v>
      </c>
      <c r="S2433" s="7">
        <f>E2433/D2433</f>
        <v>2.0000000000000002E-5</v>
      </c>
      <c r="T2433" s="8">
        <f>E2433/P2433</f>
        <v>1</v>
      </c>
      <c r="U2433" t="str">
        <f t="shared" si="226"/>
        <v>food</v>
      </c>
      <c r="V2433" t="str">
        <f t="shared" si="227"/>
        <v>food trucks</v>
      </c>
    </row>
    <row r="2434" spans="1:22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5">
        <f t="shared" si="222"/>
        <v>42041.218715277777</v>
      </c>
      <c r="L2434" s="15">
        <f t="shared" si="223"/>
        <v>42071.218715277777</v>
      </c>
      <c r="M2434" s="13" t="str">
        <f t="shared" si="224"/>
        <v>Feb</v>
      </c>
      <c r="N2434" s="11">
        <f t="shared" si="225"/>
        <v>2015</v>
      </c>
      <c r="O2434" t="b">
        <v>0</v>
      </c>
      <c r="P2434">
        <v>2</v>
      </c>
      <c r="Q2434" t="b">
        <v>0</v>
      </c>
      <c r="R2434" t="s">
        <v>8284</v>
      </c>
      <c r="S2434" s="7">
        <f>E2434/D2434</f>
        <v>1.4285714285714287E-4</v>
      </c>
      <c r="T2434" s="8">
        <f>E2434/P2434</f>
        <v>1</v>
      </c>
      <c r="U2434" t="str">
        <f t="shared" si="226"/>
        <v>food</v>
      </c>
      <c r="V2434" t="str">
        <f t="shared" si="227"/>
        <v>food trucks</v>
      </c>
    </row>
    <row r="2435" spans="1:22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5">
        <f t="shared" ref="K2435:K2498" si="228">(((J2435/60)/60)/24+DATE(1970,1,1))</f>
        <v>42397.89980324074</v>
      </c>
      <c r="L2435" s="15">
        <f t="shared" ref="L2435:L2498" si="229">(((I2435/60)/60)/24+DATE(1970,1,1))</f>
        <v>42427.89980324074</v>
      </c>
      <c r="M2435" s="13" t="str">
        <f t="shared" ref="M2435:M2498" si="230">TEXT(K2435,"mmm")</f>
        <v>Jan</v>
      </c>
      <c r="N2435" s="11">
        <f t="shared" ref="N2435:N2498" si="231">YEAR(K2435)</f>
        <v>2016</v>
      </c>
      <c r="O2435" t="b">
        <v>0</v>
      </c>
      <c r="P2435">
        <v>0</v>
      </c>
      <c r="Q2435" t="b">
        <v>0</v>
      </c>
      <c r="R2435" t="s">
        <v>8284</v>
      </c>
      <c r="S2435" s="7">
        <f>E2435/D2435</f>
        <v>0</v>
      </c>
      <c r="T2435" s="8" t="e">
        <f>E2435/P2435</f>
        <v>#DIV/0!</v>
      </c>
      <c r="U2435" t="str">
        <f t="shared" ref="U2435:U2498" si="232">LEFT(R2435,(FIND("/",R2435,1)-1))</f>
        <v>food</v>
      </c>
      <c r="V2435" t="str">
        <f t="shared" ref="V2435:V2498" si="233">MID(R2435,FIND("/",R2435)+1,256)</f>
        <v>food trucks</v>
      </c>
    </row>
    <row r="2436" spans="1:22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5">
        <f t="shared" si="228"/>
        <v>42180.18604166666</v>
      </c>
      <c r="L2436" s="15">
        <f t="shared" si="229"/>
        <v>42220.18604166666</v>
      </c>
      <c r="M2436" s="13" t="str">
        <f t="shared" si="230"/>
        <v>Jun</v>
      </c>
      <c r="N2436" s="11">
        <f t="shared" si="231"/>
        <v>2015</v>
      </c>
      <c r="O2436" t="b">
        <v>0</v>
      </c>
      <c r="P2436">
        <v>2</v>
      </c>
      <c r="Q2436" t="b">
        <v>0</v>
      </c>
      <c r="R2436" t="s">
        <v>8284</v>
      </c>
      <c r="S2436" s="7">
        <f>E2436/D2436</f>
        <v>1.2999999999999999E-3</v>
      </c>
      <c r="T2436" s="8">
        <f>E2436/P2436</f>
        <v>13</v>
      </c>
      <c r="U2436" t="str">
        <f t="shared" si="232"/>
        <v>food</v>
      </c>
      <c r="V2436" t="str">
        <f t="shared" si="233"/>
        <v>food trucks</v>
      </c>
    </row>
    <row r="2437" spans="1:22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5">
        <f t="shared" si="228"/>
        <v>42252.277615740735</v>
      </c>
      <c r="L2437" s="15">
        <f t="shared" si="229"/>
        <v>42282.277615740735</v>
      </c>
      <c r="M2437" s="13" t="str">
        <f t="shared" si="230"/>
        <v>Sep</v>
      </c>
      <c r="N2437" s="11">
        <f t="shared" si="231"/>
        <v>2015</v>
      </c>
      <c r="O2437" t="b">
        <v>0</v>
      </c>
      <c r="P2437">
        <v>4</v>
      </c>
      <c r="Q2437" t="b">
        <v>0</v>
      </c>
      <c r="R2437" t="s">
        <v>8284</v>
      </c>
      <c r="S2437" s="7">
        <f>E2437/D2437</f>
        <v>4.8960000000000002E-3</v>
      </c>
      <c r="T2437" s="8">
        <f>E2437/P2437</f>
        <v>306</v>
      </c>
      <c r="U2437" t="str">
        <f t="shared" si="232"/>
        <v>food</v>
      </c>
      <c r="V2437" t="str">
        <f t="shared" si="233"/>
        <v>food trucks</v>
      </c>
    </row>
    <row r="2438" spans="1:22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5">
        <f t="shared" si="228"/>
        <v>42338.615393518514</v>
      </c>
      <c r="L2438" s="15">
        <f t="shared" si="229"/>
        <v>42398.615393518514</v>
      </c>
      <c r="M2438" s="13" t="str">
        <f t="shared" si="230"/>
        <v>Nov</v>
      </c>
      <c r="N2438" s="11">
        <f t="shared" si="231"/>
        <v>2015</v>
      </c>
      <c r="O2438" t="b">
        <v>0</v>
      </c>
      <c r="P2438">
        <v>2</v>
      </c>
      <c r="Q2438" t="b">
        <v>0</v>
      </c>
      <c r="R2438" t="s">
        <v>8284</v>
      </c>
      <c r="S2438" s="7">
        <f>E2438/D2438</f>
        <v>3.8461538461538462E-4</v>
      </c>
      <c r="T2438" s="8">
        <f>E2438/P2438</f>
        <v>22.5</v>
      </c>
      <c r="U2438" t="str">
        <f t="shared" si="232"/>
        <v>food</v>
      </c>
      <c r="V2438" t="str">
        <f t="shared" si="233"/>
        <v>food trucks</v>
      </c>
    </row>
    <row r="2439" spans="1:22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5">
        <f t="shared" si="228"/>
        <v>42031.965138888889</v>
      </c>
      <c r="L2439" s="15">
        <f t="shared" si="229"/>
        <v>42080.75</v>
      </c>
      <c r="M2439" s="13" t="str">
        <f t="shared" si="230"/>
        <v>Jan</v>
      </c>
      <c r="N2439" s="11">
        <f t="shared" si="231"/>
        <v>2015</v>
      </c>
      <c r="O2439" t="b">
        <v>0</v>
      </c>
      <c r="P2439">
        <v>0</v>
      </c>
      <c r="Q2439" t="b">
        <v>0</v>
      </c>
      <c r="R2439" t="s">
        <v>8284</v>
      </c>
      <c r="S2439" s="7">
        <f>E2439/D2439</f>
        <v>0</v>
      </c>
      <c r="T2439" s="8" t="e">
        <f>E2439/P2439</f>
        <v>#DIV/0!</v>
      </c>
      <c r="U2439" t="str">
        <f t="shared" si="232"/>
        <v>food</v>
      </c>
      <c r="V2439" t="str">
        <f t="shared" si="233"/>
        <v>food trucks</v>
      </c>
    </row>
    <row r="2440" spans="1:22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5">
        <f t="shared" si="228"/>
        <v>42285.91506944444</v>
      </c>
      <c r="L2440" s="15">
        <f t="shared" si="229"/>
        <v>42345.956736111111</v>
      </c>
      <c r="M2440" s="13" t="str">
        <f t="shared" si="230"/>
        <v>Oct</v>
      </c>
      <c r="N2440" s="11">
        <f t="shared" si="231"/>
        <v>2015</v>
      </c>
      <c r="O2440" t="b">
        <v>0</v>
      </c>
      <c r="P2440">
        <v>1</v>
      </c>
      <c r="Q2440" t="b">
        <v>0</v>
      </c>
      <c r="R2440" t="s">
        <v>8284</v>
      </c>
      <c r="S2440" s="7">
        <f>E2440/D2440</f>
        <v>3.3333333333333335E-3</v>
      </c>
      <c r="T2440" s="8">
        <f>E2440/P2440</f>
        <v>50</v>
      </c>
      <c r="U2440" t="str">
        <f t="shared" si="232"/>
        <v>food</v>
      </c>
      <c r="V2440" t="str">
        <f t="shared" si="233"/>
        <v>food trucks</v>
      </c>
    </row>
    <row r="2441" spans="1:22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5">
        <f t="shared" si="228"/>
        <v>42265.818622685183</v>
      </c>
      <c r="L2441" s="15">
        <f t="shared" si="229"/>
        <v>42295.818622685183</v>
      </c>
      <c r="M2441" s="13" t="str">
        <f t="shared" si="230"/>
        <v>Sep</v>
      </c>
      <c r="N2441" s="11">
        <f t="shared" si="231"/>
        <v>2015</v>
      </c>
      <c r="O2441" t="b">
        <v>0</v>
      </c>
      <c r="P2441">
        <v>0</v>
      </c>
      <c r="Q2441" t="b">
        <v>0</v>
      </c>
      <c r="R2441" t="s">
        <v>8284</v>
      </c>
      <c r="S2441" s="7">
        <f>E2441/D2441</f>
        <v>0</v>
      </c>
      <c r="T2441" s="8" t="e">
        <f>E2441/P2441</f>
        <v>#DIV/0!</v>
      </c>
      <c r="U2441" t="str">
        <f t="shared" si="232"/>
        <v>food</v>
      </c>
      <c r="V2441" t="str">
        <f t="shared" si="233"/>
        <v>food trucks</v>
      </c>
    </row>
    <row r="2442" spans="1:22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5">
        <f t="shared" si="228"/>
        <v>42383.899456018517</v>
      </c>
      <c r="L2442" s="15">
        <f t="shared" si="229"/>
        <v>42413.899456018517</v>
      </c>
      <c r="M2442" s="13" t="str">
        <f t="shared" si="230"/>
        <v>Jan</v>
      </c>
      <c r="N2442" s="11">
        <f t="shared" si="231"/>
        <v>2016</v>
      </c>
      <c r="O2442" t="b">
        <v>0</v>
      </c>
      <c r="P2442">
        <v>2</v>
      </c>
      <c r="Q2442" t="b">
        <v>0</v>
      </c>
      <c r="R2442" t="s">
        <v>8284</v>
      </c>
      <c r="S2442" s="7">
        <f>E2442/D2442</f>
        <v>2E-3</v>
      </c>
      <c r="T2442" s="8">
        <f>E2442/P2442</f>
        <v>5</v>
      </c>
      <c r="U2442" t="str">
        <f t="shared" si="232"/>
        <v>food</v>
      </c>
      <c r="V2442" t="str">
        <f t="shared" si="233"/>
        <v>food trucks</v>
      </c>
    </row>
    <row r="2443" spans="1:22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5">
        <f t="shared" si="228"/>
        <v>42187.125625000001</v>
      </c>
      <c r="L2443" s="15">
        <f t="shared" si="229"/>
        <v>42208.207638888889</v>
      </c>
      <c r="M2443" s="13" t="str">
        <f t="shared" si="230"/>
        <v>Jul</v>
      </c>
      <c r="N2443" s="11">
        <f t="shared" si="231"/>
        <v>2015</v>
      </c>
      <c r="O2443" t="b">
        <v>0</v>
      </c>
      <c r="P2443">
        <v>109</v>
      </c>
      <c r="Q2443" t="b">
        <v>1</v>
      </c>
      <c r="R2443" t="s">
        <v>8298</v>
      </c>
      <c r="S2443" s="7">
        <f>E2443/D2443</f>
        <v>1.0788</v>
      </c>
      <c r="T2443" s="8">
        <f>E2443/P2443</f>
        <v>74.22935779816514</v>
      </c>
      <c r="U2443" t="str">
        <f t="shared" si="232"/>
        <v>food</v>
      </c>
      <c r="V2443" t="str">
        <f t="shared" si="233"/>
        <v>small batch</v>
      </c>
    </row>
    <row r="2444" spans="1:22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5">
        <f t="shared" si="228"/>
        <v>42052.666990740734</v>
      </c>
      <c r="L2444" s="15">
        <f t="shared" si="229"/>
        <v>42082.625324074077</v>
      </c>
      <c r="M2444" s="13" t="str">
        <f t="shared" si="230"/>
        <v>Feb</v>
      </c>
      <c r="N2444" s="11">
        <f t="shared" si="231"/>
        <v>2015</v>
      </c>
      <c r="O2444" t="b">
        <v>0</v>
      </c>
      <c r="P2444">
        <v>372</v>
      </c>
      <c r="Q2444" t="b">
        <v>1</v>
      </c>
      <c r="R2444" t="s">
        <v>8298</v>
      </c>
      <c r="S2444" s="7">
        <f>E2444/D2444</f>
        <v>1.2594166666666666</v>
      </c>
      <c r="T2444" s="8">
        <f>E2444/P2444</f>
        <v>81.252688172043008</v>
      </c>
      <c r="U2444" t="str">
        <f t="shared" si="232"/>
        <v>food</v>
      </c>
      <c r="V2444" t="str">
        <f t="shared" si="233"/>
        <v>small batch</v>
      </c>
    </row>
    <row r="2445" spans="1:22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5">
        <f t="shared" si="228"/>
        <v>41836.625254629631</v>
      </c>
      <c r="L2445" s="15">
        <f t="shared" si="229"/>
        <v>41866.625254629631</v>
      </c>
      <c r="M2445" s="13" t="str">
        <f t="shared" si="230"/>
        <v>Jul</v>
      </c>
      <c r="N2445" s="11">
        <f t="shared" si="231"/>
        <v>2014</v>
      </c>
      <c r="O2445" t="b">
        <v>0</v>
      </c>
      <c r="P2445">
        <v>311</v>
      </c>
      <c r="Q2445" t="b">
        <v>1</v>
      </c>
      <c r="R2445" t="s">
        <v>8298</v>
      </c>
      <c r="S2445" s="7">
        <f>E2445/D2445</f>
        <v>2.0251494999999999</v>
      </c>
      <c r="T2445" s="8">
        <f>E2445/P2445</f>
        <v>130.23469453376205</v>
      </c>
      <c r="U2445" t="str">
        <f t="shared" si="232"/>
        <v>food</v>
      </c>
      <c r="V2445" t="str">
        <f t="shared" si="233"/>
        <v>small batch</v>
      </c>
    </row>
    <row r="2446" spans="1:22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5">
        <f t="shared" si="228"/>
        <v>42485.754525462966</v>
      </c>
      <c r="L2446" s="15">
        <f t="shared" si="229"/>
        <v>42515.754525462966</v>
      </c>
      <c r="M2446" s="13" t="str">
        <f t="shared" si="230"/>
        <v>Apr</v>
      </c>
      <c r="N2446" s="11">
        <f t="shared" si="231"/>
        <v>2016</v>
      </c>
      <c r="O2446" t="b">
        <v>0</v>
      </c>
      <c r="P2446">
        <v>61</v>
      </c>
      <c r="Q2446" t="b">
        <v>1</v>
      </c>
      <c r="R2446" t="s">
        <v>8298</v>
      </c>
      <c r="S2446" s="7">
        <f>E2446/D2446</f>
        <v>1.0860000000000001</v>
      </c>
      <c r="T2446" s="8">
        <f>E2446/P2446</f>
        <v>53.409836065573771</v>
      </c>
      <c r="U2446" t="str">
        <f t="shared" si="232"/>
        <v>food</v>
      </c>
      <c r="V2446" t="str">
        <f t="shared" si="233"/>
        <v>small batch</v>
      </c>
    </row>
    <row r="2447" spans="1:22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5">
        <f t="shared" si="228"/>
        <v>42243.190057870372</v>
      </c>
      <c r="L2447" s="15">
        <f t="shared" si="229"/>
        <v>42273.190057870372</v>
      </c>
      <c r="M2447" s="13" t="str">
        <f t="shared" si="230"/>
        <v>Aug</v>
      </c>
      <c r="N2447" s="11">
        <f t="shared" si="231"/>
        <v>2015</v>
      </c>
      <c r="O2447" t="b">
        <v>0</v>
      </c>
      <c r="P2447">
        <v>115</v>
      </c>
      <c r="Q2447" t="b">
        <v>1</v>
      </c>
      <c r="R2447" t="s">
        <v>8298</v>
      </c>
      <c r="S2447" s="7">
        <f>E2447/D2447</f>
        <v>1.728</v>
      </c>
      <c r="T2447" s="8">
        <f>E2447/P2447</f>
        <v>75.130434782608702</v>
      </c>
      <c r="U2447" t="str">
        <f t="shared" si="232"/>
        <v>food</v>
      </c>
      <c r="V2447" t="str">
        <f t="shared" si="233"/>
        <v>small batch</v>
      </c>
    </row>
    <row r="2448" spans="1:22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5">
        <f t="shared" si="228"/>
        <v>42670.602673611109</v>
      </c>
      <c r="L2448" s="15">
        <f t="shared" si="229"/>
        <v>42700.64434027778</v>
      </c>
      <c r="M2448" s="13" t="str">
        <f t="shared" si="230"/>
        <v>Oct</v>
      </c>
      <c r="N2448" s="11">
        <f t="shared" si="231"/>
        <v>2016</v>
      </c>
      <c r="O2448" t="b">
        <v>0</v>
      </c>
      <c r="P2448">
        <v>111</v>
      </c>
      <c r="Q2448" t="b">
        <v>1</v>
      </c>
      <c r="R2448" t="s">
        <v>8298</v>
      </c>
      <c r="S2448" s="7">
        <f>E2448/D2448</f>
        <v>1.6798</v>
      </c>
      <c r="T2448" s="8">
        <f>E2448/P2448</f>
        <v>75.666666666666671</v>
      </c>
      <c r="U2448" t="str">
        <f t="shared" si="232"/>
        <v>food</v>
      </c>
      <c r="V2448" t="str">
        <f t="shared" si="233"/>
        <v>small batch</v>
      </c>
    </row>
    <row r="2449" spans="1:22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5">
        <f t="shared" si="228"/>
        <v>42654.469826388886</v>
      </c>
      <c r="L2449" s="15">
        <f t="shared" si="229"/>
        <v>42686.166666666672</v>
      </c>
      <c r="M2449" s="13" t="str">
        <f t="shared" si="230"/>
        <v>Oct</v>
      </c>
      <c r="N2449" s="11">
        <f t="shared" si="231"/>
        <v>2016</v>
      </c>
      <c r="O2449" t="b">
        <v>0</v>
      </c>
      <c r="P2449">
        <v>337</v>
      </c>
      <c r="Q2449" t="b">
        <v>1</v>
      </c>
      <c r="R2449" t="s">
        <v>8298</v>
      </c>
      <c r="S2449" s="7">
        <f>E2449/D2449</f>
        <v>4.2720000000000002</v>
      </c>
      <c r="T2449" s="8">
        <f>E2449/P2449</f>
        <v>31.691394658753708</v>
      </c>
      <c r="U2449" t="str">
        <f t="shared" si="232"/>
        <v>food</v>
      </c>
      <c r="V2449" t="str">
        <f t="shared" si="233"/>
        <v>small batch</v>
      </c>
    </row>
    <row r="2450" spans="1:22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5">
        <f t="shared" si="228"/>
        <v>42607.316122685181</v>
      </c>
      <c r="L2450" s="15">
        <f t="shared" si="229"/>
        <v>42613.233333333337</v>
      </c>
      <c r="M2450" s="13" t="str">
        <f t="shared" si="230"/>
        <v>Aug</v>
      </c>
      <c r="N2450" s="11">
        <f t="shared" si="231"/>
        <v>2016</v>
      </c>
      <c r="O2450" t="b">
        <v>0</v>
      </c>
      <c r="P2450">
        <v>9</v>
      </c>
      <c r="Q2450" t="b">
        <v>1</v>
      </c>
      <c r="R2450" t="s">
        <v>8298</v>
      </c>
      <c r="S2450" s="7">
        <f>E2450/D2450</f>
        <v>1.075</v>
      </c>
      <c r="T2450" s="8">
        <f>E2450/P2450</f>
        <v>47.777777777777779</v>
      </c>
      <c r="U2450" t="str">
        <f t="shared" si="232"/>
        <v>food</v>
      </c>
      <c r="V2450" t="str">
        <f t="shared" si="233"/>
        <v>small batch</v>
      </c>
    </row>
    <row r="2451" spans="1:22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5">
        <f t="shared" si="228"/>
        <v>41943.142534722225</v>
      </c>
      <c r="L2451" s="15">
        <f t="shared" si="229"/>
        <v>41973.184201388889</v>
      </c>
      <c r="M2451" s="13" t="str">
        <f t="shared" si="230"/>
        <v>Oct</v>
      </c>
      <c r="N2451" s="11">
        <f t="shared" si="231"/>
        <v>2014</v>
      </c>
      <c r="O2451" t="b">
        <v>0</v>
      </c>
      <c r="P2451">
        <v>120</v>
      </c>
      <c r="Q2451" t="b">
        <v>1</v>
      </c>
      <c r="R2451" t="s">
        <v>8298</v>
      </c>
      <c r="S2451" s="7">
        <f>E2451/D2451</f>
        <v>1.08</v>
      </c>
      <c r="T2451" s="8">
        <f>E2451/P2451</f>
        <v>90</v>
      </c>
      <c r="U2451" t="str">
        <f t="shared" si="232"/>
        <v>food</v>
      </c>
      <c r="V2451" t="str">
        <f t="shared" si="233"/>
        <v>small batch</v>
      </c>
    </row>
    <row r="2452" spans="1:22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5">
        <f t="shared" si="228"/>
        <v>41902.07240740741</v>
      </c>
      <c r="L2452" s="15">
        <f t="shared" si="229"/>
        <v>41940.132638888892</v>
      </c>
      <c r="M2452" s="13" t="str">
        <f t="shared" si="230"/>
        <v>Sep</v>
      </c>
      <c r="N2452" s="11">
        <f t="shared" si="231"/>
        <v>2014</v>
      </c>
      <c r="O2452" t="b">
        <v>0</v>
      </c>
      <c r="P2452">
        <v>102</v>
      </c>
      <c r="Q2452" t="b">
        <v>1</v>
      </c>
      <c r="R2452" t="s">
        <v>8298</v>
      </c>
      <c r="S2452" s="7">
        <f>E2452/D2452</f>
        <v>1.0153353333333335</v>
      </c>
      <c r="T2452" s="8">
        <f>E2452/P2452</f>
        <v>149.31401960784314</v>
      </c>
      <c r="U2452" t="str">
        <f t="shared" si="232"/>
        <v>food</v>
      </c>
      <c r="V2452" t="str">
        <f t="shared" si="233"/>
        <v>small batch</v>
      </c>
    </row>
    <row r="2453" spans="1:22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5">
        <f t="shared" si="228"/>
        <v>42779.908449074079</v>
      </c>
      <c r="L2453" s="15">
        <f t="shared" si="229"/>
        <v>42799.908449074079</v>
      </c>
      <c r="M2453" s="13" t="str">
        <f t="shared" si="230"/>
        <v>Feb</v>
      </c>
      <c r="N2453" s="11">
        <f t="shared" si="231"/>
        <v>2017</v>
      </c>
      <c r="O2453" t="b">
        <v>0</v>
      </c>
      <c r="P2453">
        <v>186</v>
      </c>
      <c r="Q2453" t="b">
        <v>1</v>
      </c>
      <c r="R2453" t="s">
        <v>8298</v>
      </c>
      <c r="S2453" s="7">
        <f>E2453/D2453</f>
        <v>1.1545000000000001</v>
      </c>
      <c r="T2453" s="8">
        <f>E2453/P2453</f>
        <v>62.06989247311828</v>
      </c>
      <c r="U2453" t="str">
        <f t="shared" si="232"/>
        <v>food</v>
      </c>
      <c r="V2453" t="str">
        <f t="shared" si="233"/>
        <v>small batch</v>
      </c>
    </row>
    <row r="2454" spans="1:22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5">
        <f t="shared" si="228"/>
        <v>42338.84375</v>
      </c>
      <c r="L2454" s="15">
        <f t="shared" si="229"/>
        <v>42367.958333333328</v>
      </c>
      <c r="M2454" s="13" t="str">
        <f t="shared" si="230"/>
        <v>Nov</v>
      </c>
      <c r="N2454" s="11">
        <f t="shared" si="231"/>
        <v>2015</v>
      </c>
      <c r="O2454" t="b">
        <v>0</v>
      </c>
      <c r="P2454">
        <v>15</v>
      </c>
      <c r="Q2454" t="b">
        <v>1</v>
      </c>
      <c r="R2454" t="s">
        <v>8298</v>
      </c>
      <c r="S2454" s="7">
        <f>E2454/D2454</f>
        <v>1.335</v>
      </c>
      <c r="T2454" s="8">
        <f>E2454/P2454</f>
        <v>53.4</v>
      </c>
      <c r="U2454" t="str">
        <f t="shared" si="232"/>
        <v>food</v>
      </c>
      <c r="V2454" t="str">
        <f t="shared" si="233"/>
        <v>small batch</v>
      </c>
    </row>
    <row r="2455" spans="1:22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5">
        <f t="shared" si="228"/>
        <v>42738.692233796297</v>
      </c>
      <c r="L2455" s="15">
        <f t="shared" si="229"/>
        <v>42768.692233796297</v>
      </c>
      <c r="M2455" s="13" t="str">
        <f t="shared" si="230"/>
        <v>Jan</v>
      </c>
      <c r="N2455" s="11">
        <f t="shared" si="231"/>
        <v>2017</v>
      </c>
      <c r="O2455" t="b">
        <v>0</v>
      </c>
      <c r="P2455">
        <v>67</v>
      </c>
      <c r="Q2455" t="b">
        <v>1</v>
      </c>
      <c r="R2455" t="s">
        <v>8298</v>
      </c>
      <c r="S2455" s="7">
        <f>E2455/D2455</f>
        <v>1.5469999999999999</v>
      </c>
      <c r="T2455" s="8">
        <f>E2455/P2455</f>
        <v>69.268656716417908</v>
      </c>
      <c r="U2455" t="str">
        <f t="shared" si="232"/>
        <v>food</v>
      </c>
      <c r="V2455" t="str">
        <f t="shared" si="233"/>
        <v>small batch</v>
      </c>
    </row>
    <row r="2456" spans="1:22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5">
        <f t="shared" si="228"/>
        <v>42770.201481481476</v>
      </c>
      <c r="L2456" s="15">
        <f t="shared" si="229"/>
        <v>42805.201481481476</v>
      </c>
      <c r="M2456" s="13" t="str">
        <f t="shared" si="230"/>
        <v>Feb</v>
      </c>
      <c r="N2456" s="11">
        <f t="shared" si="231"/>
        <v>2017</v>
      </c>
      <c r="O2456" t="b">
        <v>0</v>
      </c>
      <c r="P2456">
        <v>130</v>
      </c>
      <c r="Q2456" t="b">
        <v>1</v>
      </c>
      <c r="R2456" t="s">
        <v>8298</v>
      </c>
      <c r="S2456" s="7">
        <f>E2456/D2456</f>
        <v>1.0084571428571429</v>
      </c>
      <c r="T2456" s="8">
        <f>E2456/P2456</f>
        <v>271.50769230769231</v>
      </c>
      <c r="U2456" t="str">
        <f t="shared" si="232"/>
        <v>food</v>
      </c>
      <c r="V2456" t="str">
        <f t="shared" si="233"/>
        <v>small batch</v>
      </c>
    </row>
    <row r="2457" spans="1:22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5">
        <f t="shared" si="228"/>
        <v>42452.781828703708</v>
      </c>
      <c r="L2457" s="15">
        <f t="shared" si="229"/>
        <v>42480.781828703708</v>
      </c>
      <c r="M2457" s="13" t="str">
        <f t="shared" si="230"/>
        <v>Mar</v>
      </c>
      <c r="N2457" s="11">
        <f t="shared" si="231"/>
        <v>2016</v>
      </c>
      <c r="O2457" t="b">
        <v>0</v>
      </c>
      <c r="P2457">
        <v>16</v>
      </c>
      <c r="Q2457" t="b">
        <v>1</v>
      </c>
      <c r="R2457" t="s">
        <v>8298</v>
      </c>
      <c r="S2457" s="7">
        <f>E2457/D2457</f>
        <v>1.82</v>
      </c>
      <c r="T2457" s="8">
        <f>E2457/P2457</f>
        <v>34.125</v>
      </c>
      <c r="U2457" t="str">
        <f t="shared" si="232"/>
        <v>food</v>
      </c>
      <c r="V2457" t="str">
        <f t="shared" si="233"/>
        <v>small batch</v>
      </c>
    </row>
    <row r="2458" spans="1:22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5">
        <f t="shared" si="228"/>
        <v>42761.961099537039</v>
      </c>
      <c r="L2458" s="15">
        <f t="shared" si="229"/>
        <v>42791.961099537039</v>
      </c>
      <c r="M2458" s="13" t="str">
        <f t="shared" si="230"/>
        <v>Jan</v>
      </c>
      <c r="N2458" s="11">
        <f t="shared" si="231"/>
        <v>2017</v>
      </c>
      <c r="O2458" t="b">
        <v>0</v>
      </c>
      <c r="P2458">
        <v>67</v>
      </c>
      <c r="Q2458" t="b">
        <v>1</v>
      </c>
      <c r="R2458" t="s">
        <v>8298</v>
      </c>
      <c r="S2458" s="7">
        <f>E2458/D2458</f>
        <v>1.8086666666666666</v>
      </c>
      <c r="T2458" s="8">
        <f>E2458/P2458</f>
        <v>40.492537313432834</v>
      </c>
      <c r="U2458" t="str">
        <f t="shared" si="232"/>
        <v>food</v>
      </c>
      <c r="V2458" t="str">
        <f t="shared" si="233"/>
        <v>small batch</v>
      </c>
    </row>
    <row r="2459" spans="1:22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5">
        <f t="shared" si="228"/>
        <v>42423.602500000001</v>
      </c>
      <c r="L2459" s="15">
        <f t="shared" si="229"/>
        <v>42453.560833333337</v>
      </c>
      <c r="M2459" s="13" t="str">
        <f t="shared" si="230"/>
        <v>Feb</v>
      </c>
      <c r="N2459" s="11">
        <f t="shared" si="231"/>
        <v>2016</v>
      </c>
      <c r="O2459" t="b">
        <v>0</v>
      </c>
      <c r="P2459">
        <v>124</v>
      </c>
      <c r="Q2459" t="b">
        <v>1</v>
      </c>
      <c r="R2459" t="s">
        <v>8298</v>
      </c>
      <c r="S2459" s="7">
        <f>E2459/D2459</f>
        <v>1.0230434782608695</v>
      </c>
      <c r="T2459" s="8">
        <f>E2459/P2459</f>
        <v>189.75806451612902</v>
      </c>
      <c r="U2459" t="str">
        <f t="shared" si="232"/>
        <v>food</v>
      </c>
      <c r="V2459" t="str">
        <f t="shared" si="233"/>
        <v>small batch</v>
      </c>
    </row>
    <row r="2460" spans="1:22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5">
        <f t="shared" si="228"/>
        <v>42495.871736111112</v>
      </c>
      <c r="L2460" s="15">
        <f t="shared" si="229"/>
        <v>42530.791666666672</v>
      </c>
      <c r="M2460" s="13" t="str">
        <f t="shared" si="230"/>
        <v>May</v>
      </c>
      <c r="N2460" s="11">
        <f t="shared" si="231"/>
        <v>2016</v>
      </c>
      <c r="O2460" t="b">
        <v>0</v>
      </c>
      <c r="P2460">
        <v>80</v>
      </c>
      <c r="Q2460" t="b">
        <v>1</v>
      </c>
      <c r="R2460" t="s">
        <v>8298</v>
      </c>
      <c r="S2460" s="7">
        <f>E2460/D2460</f>
        <v>1.1017999999999999</v>
      </c>
      <c r="T2460" s="8">
        <f>E2460/P2460</f>
        <v>68.862499999999997</v>
      </c>
      <c r="U2460" t="str">
        <f t="shared" si="232"/>
        <v>food</v>
      </c>
      <c r="V2460" t="str">
        <f t="shared" si="233"/>
        <v>small batch</v>
      </c>
    </row>
    <row r="2461" spans="1:22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5">
        <f t="shared" si="228"/>
        <v>42407.637557870374</v>
      </c>
      <c r="L2461" s="15">
        <f t="shared" si="229"/>
        <v>42452.595891203702</v>
      </c>
      <c r="M2461" s="13" t="str">
        <f t="shared" si="230"/>
        <v>Feb</v>
      </c>
      <c r="N2461" s="11">
        <f t="shared" si="231"/>
        <v>2016</v>
      </c>
      <c r="O2461" t="b">
        <v>0</v>
      </c>
      <c r="P2461">
        <v>282</v>
      </c>
      <c r="Q2461" t="b">
        <v>1</v>
      </c>
      <c r="R2461" t="s">
        <v>8298</v>
      </c>
      <c r="S2461" s="7">
        <f>E2461/D2461</f>
        <v>1.0225</v>
      </c>
      <c r="T2461" s="8">
        <f>E2461/P2461</f>
        <v>108.77659574468085</v>
      </c>
      <c r="U2461" t="str">
        <f t="shared" si="232"/>
        <v>food</v>
      </c>
      <c r="V2461" t="str">
        <f t="shared" si="233"/>
        <v>small batch</v>
      </c>
    </row>
    <row r="2462" spans="1:22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5">
        <f t="shared" si="228"/>
        <v>42704.187118055561</v>
      </c>
      <c r="L2462" s="15">
        <f t="shared" si="229"/>
        <v>42738.178472222222</v>
      </c>
      <c r="M2462" s="13" t="str">
        <f t="shared" si="230"/>
        <v>Nov</v>
      </c>
      <c r="N2462" s="11">
        <f t="shared" si="231"/>
        <v>2016</v>
      </c>
      <c r="O2462" t="b">
        <v>0</v>
      </c>
      <c r="P2462">
        <v>68</v>
      </c>
      <c r="Q2462" t="b">
        <v>1</v>
      </c>
      <c r="R2462" t="s">
        <v>8298</v>
      </c>
      <c r="S2462" s="7">
        <f>E2462/D2462</f>
        <v>1.0078823529411765</v>
      </c>
      <c r="T2462" s="8">
        <f>E2462/P2462</f>
        <v>125.98529411764706</v>
      </c>
      <c r="U2462" t="str">
        <f t="shared" si="232"/>
        <v>food</v>
      </c>
      <c r="V2462" t="str">
        <f t="shared" si="233"/>
        <v>small batch</v>
      </c>
    </row>
    <row r="2463" spans="1:22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5">
        <f t="shared" si="228"/>
        <v>40784.012696759259</v>
      </c>
      <c r="L2463" s="15">
        <f t="shared" si="229"/>
        <v>40817.125</v>
      </c>
      <c r="M2463" s="13" t="str">
        <f t="shared" si="230"/>
        <v>Aug</v>
      </c>
      <c r="N2463" s="11">
        <f t="shared" si="231"/>
        <v>2011</v>
      </c>
      <c r="O2463" t="b">
        <v>0</v>
      </c>
      <c r="P2463">
        <v>86</v>
      </c>
      <c r="Q2463" t="b">
        <v>1</v>
      </c>
      <c r="R2463" t="s">
        <v>8279</v>
      </c>
      <c r="S2463" s="7">
        <f>E2463/D2463</f>
        <v>1.038</v>
      </c>
      <c r="T2463" s="8">
        <f>E2463/P2463</f>
        <v>90.523255813953483</v>
      </c>
      <c r="U2463" t="str">
        <f t="shared" si="232"/>
        <v>music</v>
      </c>
      <c r="V2463" t="str">
        <f t="shared" si="233"/>
        <v>indie rock</v>
      </c>
    </row>
    <row r="2464" spans="1:22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5">
        <f t="shared" si="228"/>
        <v>41089.186296296299</v>
      </c>
      <c r="L2464" s="15">
        <f t="shared" si="229"/>
        <v>41109.186296296299</v>
      </c>
      <c r="M2464" s="13" t="str">
        <f t="shared" si="230"/>
        <v>Jun</v>
      </c>
      <c r="N2464" s="11">
        <f t="shared" si="231"/>
        <v>2012</v>
      </c>
      <c r="O2464" t="b">
        <v>0</v>
      </c>
      <c r="P2464">
        <v>115</v>
      </c>
      <c r="Q2464" t="b">
        <v>1</v>
      </c>
      <c r="R2464" t="s">
        <v>8279</v>
      </c>
      <c r="S2464" s="7">
        <f>E2464/D2464</f>
        <v>1.1070833333333334</v>
      </c>
      <c r="T2464" s="8">
        <f>E2464/P2464</f>
        <v>28.880434782608695</v>
      </c>
      <c r="U2464" t="str">
        <f t="shared" si="232"/>
        <v>music</v>
      </c>
      <c r="V2464" t="str">
        <f t="shared" si="233"/>
        <v>indie rock</v>
      </c>
    </row>
    <row r="2465" spans="1:2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5">
        <f t="shared" si="228"/>
        <v>41341.111400462964</v>
      </c>
      <c r="L2465" s="15">
        <f t="shared" si="229"/>
        <v>41380.791666666664</v>
      </c>
      <c r="M2465" s="13" t="str">
        <f t="shared" si="230"/>
        <v>Mar</v>
      </c>
      <c r="N2465" s="11">
        <f t="shared" si="231"/>
        <v>2013</v>
      </c>
      <c r="O2465" t="b">
        <v>0</v>
      </c>
      <c r="P2465">
        <v>75</v>
      </c>
      <c r="Q2465" t="b">
        <v>1</v>
      </c>
      <c r="R2465" t="s">
        <v>8279</v>
      </c>
      <c r="S2465" s="7">
        <f>E2465/D2465</f>
        <v>1.1625000000000001</v>
      </c>
      <c r="T2465" s="8">
        <f>E2465/P2465</f>
        <v>31</v>
      </c>
      <c r="U2465" t="str">
        <f t="shared" si="232"/>
        <v>music</v>
      </c>
      <c r="V2465" t="str">
        <f t="shared" si="233"/>
        <v>indie rock</v>
      </c>
    </row>
    <row r="2466" spans="1:22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5">
        <f t="shared" si="228"/>
        <v>42248.90042824074</v>
      </c>
      <c r="L2466" s="15">
        <f t="shared" si="229"/>
        <v>42277.811805555553</v>
      </c>
      <c r="M2466" s="13" t="str">
        <f t="shared" si="230"/>
        <v>Sep</v>
      </c>
      <c r="N2466" s="11">
        <f t="shared" si="231"/>
        <v>2015</v>
      </c>
      <c r="O2466" t="b">
        <v>0</v>
      </c>
      <c r="P2466">
        <v>43</v>
      </c>
      <c r="Q2466" t="b">
        <v>1</v>
      </c>
      <c r="R2466" t="s">
        <v>8279</v>
      </c>
      <c r="S2466" s="7">
        <f>E2466/D2466</f>
        <v>1.111</v>
      </c>
      <c r="T2466" s="8">
        <f>E2466/P2466</f>
        <v>51.674418604651166</v>
      </c>
      <c r="U2466" t="str">
        <f t="shared" si="232"/>
        <v>music</v>
      </c>
      <c r="V2466" t="str">
        <f t="shared" si="233"/>
        <v>indie rock</v>
      </c>
    </row>
    <row r="2467" spans="1:22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5">
        <f t="shared" si="228"/>
        <v>41145.719305555554</v>
      </c>
      <c r="L2467" s="15">
        <f t="shared" si="229"/>
        <v>41175.719305555554</v>
      </c>
      <c r="M2467" s="13" t="str">
        <f t="shared" si="230"/>
        <v>Aug</v>
      </c>
      <c r="N2467" s="11">
        <f t="shared" si="231"/>
        <v>2012</v>
      </c>
      <c r="O2467" t="b">
        <v>0</v>
      </c>
      <c r="P2467">
        <v>48</v>
      </c>
      <c r="Q2467" t="b">
        <v>1</v>
      </c>
      <c r="R2467" t="s">
        <v>8279</v>
      </c>
      <c r="S2467" s="7">
        <f>E2467/D2467</f>
        <v>1.8014285714285714</v>
      </c>
      <c r="T2467" s="8">
        <f>E2467/P2467</f>
        <v>26.270833333333332</v>
      </c>
      <c r="U2467" t="str">
        <f t="shared" si="232"/>
        <v>music</v>
      </c>
      <c r="V2467" t="str">
        <f t="shared" si="233"/>
        <v>indie rock</v>
      </c>
    </row>
    <row r="2468" spans="1:22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5">
        <f t="shared" si="228"/>
        <v>41373.102465277778</v>
      </c>
      <c r="L2468" s="15">
        <f t="shared" si="229"/>
        <v>41403.102465277778</v>
      </c>
      <c r="M2468" s="13" t="str">
        <f t="shared" si="230"/>
        <v>Apr</v>
      </c>
      <c r="N2468" s="11">
        <f t="shared" si="231"/>
        <v>2013</v>
      </c>
      <c r="O2468" t="b">
        <v>0</v>
      </c>
      <c r="P2468">
        <v>52</v>
      </c>
      <c r="Q2468" t="b">
        <v>1</v>
      </c>
      <c r="R2468" t="s">
        <v>8279</v>
      </c>
      <c r="S2468" s="7">
        <f>E2468/D2468</f>
        <v>1</v>
      </c>
      <c r="T2468" s="8">
        <f>E2468/P2468</f>
        <v>48.07692307692308</v>
      </c>
      <c r="U2468" t="str">
        <f t="shared" si="232"/>
        <v>music</v>
      </c>
      <c r="V2468" t="str">
        <f t="shared" si="233"/>
        <v>indie rock</v>
      </c>
    </row>
    <row r="2469" spans="1:22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5">
        <f t="shared" si="228"/>
        <v>41025.874201388891</v>
      </c>
      <c r="L2469" s="15">
        <f t="shared" si="229"/>
        <v>41039.708333333336</v>
      </c>
      <c r="M2469" s="13" t="str">
        <f t="shared" si="230"/>
        <v>Apr</v>
      </c>
      <c r="N2469" s="11">
        <f t="shared" si="231"/>
        <v>2012</v>
      </c>
      <c r="O2469" t="b">
        <v>0</v>
      </c>
      <c r="P2469">
        <v>43</v>
      </c>
      <c r="Q2469" t="b">
        <v>1</v>
      </c>
      <c r="R2469" t="s">
        <v>8279</v>
      </c>
      <c r="S2469" s="7">
        <f>E2469/D2469</f>
        <v>1.1850000000000001</v>
      </c>
      <c r="T2469" s="8">
        <f>E2469/P2469</f>
        <v>27.558139534883722</v>
      </c>
      <c r="U2469" t="str">
        <f t="shared" si="232"/>
        <v>music</v>
      </c>
      <c r="V2469" t="str">
        <f t="shared" si="233"/>
        <v>indie rock</v>
      </c>
    </row>
    <row r="2470" spans="1:22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5">
        <f t="shared" si="228"/>
        <v>41174.154178240737</v>
      </c>
      <c r="L2470" s="15">
        <f t="shared" si="229"/>
        <v>41210.208333333336</v>
      </c>
      <c r="M2470" s="13" t="str">
        <f t="shared" si="230"/>
        <v>Sep</v>
      </c>
      <c r="N2470" s="11">
        <f t="shared" si="231"/>
        <v>2012</v>
      </c>
      <c r="O2470" t="b">
        <v>0</v>
      </c>
      <c r="P2470">
        <v>58</v>
      </c>
      <c r="Q2470" t="b">
        <v>1</v>
      </c>
      <c r="R2470" t="s">
        <v>8279</v>
      </c>
      <c r="S2470" s="7">
        <f>E2470/D2470</f>
        <v>1.0721700000000001</v>
      </c>
      <c r="T2470" s="8">
        <f>E2470/P2470</f>
        <v>36.97137931034483</v>
      </c>
      <c r="U2470" t="str">
        <f t="shared" si="232"/>
        <v>music</v>
      </c>
      <c r="V2470" t="str">
        <f t="shared" si="233"/>
        <v>indie rock</v>
      </c>
    </row>
    <row r="2471" spans="1:22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5">
        <f t="shared" si="228"/>
        <v>40557.429733796293</v>
      </c>
      <c r="L2471" s="15">
        <f t="shared" si="229"/>
        <v>40582.429733796293</v>
      </c>
      <c r="M2471" s="13" t="str">
        <f t="shared" si="230"/>
        <v>Jan</v>
      </c>
      <c r="N2471" s="11">
        <f t="shared" si="231"/>
        <v>2011</v>
      </c>
      <c r="O2471" t="b">
        <v>0</v>
      </c>
      <c r="P2471">
        <v>47</v>
      </c>
      <c r="Q2471" t="b">
        <v>1</v>
      </c>
      <c r="R2471" t="s">
        <v>8279</v>
      </c>
      <c r="S2471" s="7">
        <f>E2471/D2471</f>
        <v>1.1366666666666667</v>
      </c>
      <c r="T2471" s="8">
        <f>E2471/P2471</f>
        <v>29.021276595744681</v>
      </c>
      <c r="U2471" t="str">
        <f t="shared" si="232"/>
        <v>music</v>
      </c>
      <c r="V2471" t="str">
        <f t="shared" si="233"/>
        <v>indie rock</v>
      </c>
    </row>
    <row r="2472" spans="1:22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5">
        <f t="shared" si="228"/>
        <v>41023.07471064815</v>
      </c>
      <c r="L2472" s="15">
        <f t="shared" si="229"/>
        <v>41053.07471064815</v>
      </c>
      <c r="M2472" s="13" t="str">
        <f t="shared" si="230"/>
        <v>Apr</v>
      </c>
      <c r="N2472" s="11">
        <f t="shared" si="231"/>
        <v>2012</v>
      </c>
      <c r="O2472" t="b">
        <v>0</v>
      </c>
      <c r="P2472">
        <v>36</v>
      </c>
      <c r="Q2472" t="b">
        <v>1</v>
      </c>
      <c r="R2472" t="s">
        <v>8279</v>
      </c>
      <c r="S2472" s="7">
        <f>E2472/D2472</f>
        <v>1.0316400000000001</v>
      </c>
      <c r="T2472" s="8">
        <f>E2472/P2472</f>
        <v>28.65666666666667</v>
      </c>
      <c r="U2472" t="str">
        <f t="shared" si="232"/>
        <v>music</v>
      </c>
      <c r="V2472" t="str">
        <f t="shared" si="233"/>
        <v>indie rock</v>
      </c>
    </row>
    <row r="2473" spans="1:22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5">
        <f t="shared" si="228"/>
        <v>40893.992962962962</v>
      </c>
      <c r="L2473" s="15">
        <f t="shared" si="229"/>
        <v>40933.992962962962</v>
      </c>
      <c r="M2473" s="13" t="str">
        <f t="shared" si="230"/>
        <v>Dec</v>
      </c>
      <c r="N2473" s="11">
        <f t="shared" si="231"/>
        <v>2011</v>
      </c>
      <c r="O2473" t="b">
        <v>0</v>
      </c>
      <c r="P2473">
        <v>17</v>
      </c>
      <c r="Q2473" t="b">
        <v>1</v>
      </c>
      <c r="R2473" t="s">
        <v>8279</v>
      </c>
      <c r="S2473" s="7">
        <f>E2473/D2473</f>
        <v>1.28</v>
      </c>
      <c r="T2473" s="8">
        <f>E2473/P2473</f>
        <v>37.647058823529413</v>
      </c>
      <c r="U2473" t="str">
        <f t="shared" si="232"/>
        <v>music</v>
      </c>
      <c r="V2473" t="str">
        <f t="shared" si="233"/>
        <v>indie rock</v>
      </c>
    </row>
    <row r="2474" spans="1:22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5">
        <f t="shared" si="228"/>
        <v>40354.11550925926</v>
      </c>
      <c r="L2474" s="15">
        <f t="shared" si="229"/>
        <v>40425.043749999997</v>
      </c>
      <c r="M2474" s="13" t="str">
        <f t="shared" si="230"/>
        <v>Jun</v>
      </c>
      <c r="N2474" s="11">
        <f t="shared" si="231"/>
        <v>2010</v>
      </c>
      <c r="O2474" t="b">
        <v>0</v>
      </c>
      <c r="P2474">
        <v>104</v>
      </c>
      <c r="Q2474" t="b">
        <v>1</v>
      </c>
      <c r="R2474" t="s">
        <v>8279</v>
      </c>
      <c r="S2474" s="7">
        <f>E2474/D2474</f>
        <v>1.3576026666666667</v>
      </c>
      <c r="T2474" s="8">
        <f>E2474/P2474</f>
        <v>97.904038461538462</v>
      </c>
      <c r="U2474" t="str">
        <f t="shared" si="232"/>
        <v>music</v>
      </c>
      <c r="V2474" t="str">
        <f t="shared" si="233"/>
        <v>indie rock</v>
      </c>
    </row>
    <row r="2475" spans="1:22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5">
        <f t="shared" si="228"/>
        <v>41193.748483796298</v>
      </c>
      <c r="L2475" s="15">
        <f t="shared" si="229"/>
        <v>41223.790150462963</v>
      </c>
      <c r="M2475" s="13" t="str">
        <f t="shared" si="230"/>
        <v>Oct</v>
      </c>
      <c r="N2475" s="11">
        <f t="shared" si="231"/>
        <v>2012</v>
      </c>
      <c r="O2475" t="b">
        <v>0</v>
      </c>
      <c r="P2475">
        <v>47</v>
      </c>
      <c r="Q2475" t="b">
        <v>1</v>
      </c>
      <c r="R2475" t="s">
        <v>8279</v>
      </c>
      <c r="S2475" s="7">
        <f>E2475/D2475</f>
        <v>1</v>
      </c>
      <c r="T2475" s="8">
        <f>E2475/P2475</f>
        <v>42.553191489361701</v>
      </c>
      <c r="U2475" t="str">
        <f t="shared" si="232"/>
        <v>music</v>
      </c>
      <c r="V2475" t="str">
        <f t="shared" si="233"/>
        <v>indie rock</v>
      </c>
    </row>
    <row r="2476" spans="1:22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5">
        <f t="shared" si="228"/>
        <v>40417.011296296296</v>
      </c>
      <c r="L2476" s="15">
        <f t="shared" si="229"/>
        <v>40462.011296296296</v>
      </c>
      <c r="M2476" s="13" t="str">
        <f t="shared" si="230"/>
        <v>Aug</v>
      </c>
      <c r="N2476" s="11">
        <f t="shared" si="231"/>
        <v>2010</v>
      </c>
      <c r="O2476" t="b">
        <v>0</v>
      </c>
      <c r="P2476">
        <v>38</v>
      </c>
      <c r="Q2476" t="b">
        <v>1</v>
      </c>
      <c r="R2476" t="s">
        <v>8279</v>
      </c>
      <c r="S2476" s="7">
        <f>E2476/D2476</f>
        <v>1.0000360000000001</v>
      </c>
      <c r="T2476" s="8">
        <f>E2476/P2476</f>
        <v>131.58368421052631</v>
      </c>
      <c r="U2476" t="str">
        <f t="shared" si="232"/>
        <v>music</v>
      </c>
      <c r="V2476" t="str">
        <f t="shared" si="233"/>
        <v>indie rock</v>
      </c>
    </row>
    <row r="2477" spans="1:22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5">
        <f t="shared" si="228"/>
        <v>40310.287673611114</v>
      </c>
      <c r="L2477" s="15">
        <f t="shared" si="229"/>
        <v>40369.916666666664</v>
      </c>
      <c r="M2477" s="13" t="str">
        <f t="shared" si="230"/>
        <v>May</v>
      </c>
      <c r="N2477" s="11">
        <f t="shared" si="231"/>
        <v>2010</v>
      </c>
      <c r="O2477" t="b">
        <v>0</v>
      </c>
      <c r="P2477">
        <v>81</v>
      </c>
      <c r="Q2477" t="b">
        <v>1</v>
      </c>
      <c r="R2477" t="s">
        <v>8279</v>
      </c>
      <c r="S2477" s="7">
        <f>E2477/D2477</f>
        <v>1.0471999999999999</v>
      </c>
      <c r="T2477" s="8">
        <f>E2477/P2477</f>
        <v>32.320987654320987</v>
      </c>
      <c r="U2477" t="str">
        <f t="shared" si="232"/>
        <v>music</v>
      </c>
      <c r="V2477" t="str">
        <f t="shared" si="233"/>
        <v>indie rock</v>
      </c>
    </row>
    <row r="2478" spans="1:22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5">
        <f t="shared" si="228"/>
        <v>41913.328356481477</v>
      </c>
      <c r="L2478" s="15">
        <f t="shared" si="229"/>
        <v>41946.370023148149</v>
      </c>
      <c r="M2478" s="13" t="str">
        <f t="shared" si="230"/>
        <v>Oct</v>
      </c>
      <c r="N2478" s="11">
        <f t="shared" si="231"/>
        <v>2014</v>
      </c>
      <c r="O2478" t="b">
        <v>0</v>
      </c>
      <c r="P2478">
        <v>55</v>
      </c>
      <c r="Q2478" t="b">
        <v>1</v>
      </c>
      <c r="R2478" t="s">
        <v>8279</v>
      </c>
      <c r="S2478" s="7">
        <f>E2478/D2478</f>
        <v>1.050225</v>
      </c>
      <c r="T2478" s="8">
        <f>E2478/P2478</f>
        <v>61.103999999999999</v>
      </c>
      <c r="U2478" t="str">
        <f t="shared" si="232"/>
        <v>music</v>
      </c>
      <c r="V2478" t="str">
        <f t="shared" si="233"/>
        <v>indie rock</v>
      </c>
    </row>
    <row r="2479" spans="1:22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5">
        <f t="shared" si="228"/>
        <v>41088.691493055558</v>
      </c>
      <c r="L2479" s="15">
        <f t="shared" si="229"/>
        <v>41133.691493055558</v>
      </c>
      <c r="M2479" s="13" t="str">
        <f t="shared" si="230"/>
        <v>Jun</v>
      </c>
      <c r="N2479" s="11">
        <f t="shared" si="231"/>
        <v>2012</v>
      </c>
      <c r="O2479" t="b">
        <v>0</v>
      </c>
      <c r="P2479">
        <v>41</v>
      </c>
      <c r="Q2479" t="b">
        <v>1</v>
      </c>
      <c r="R2479" t="s">
        <v>8279</v>
      </c>
      <c r="S2479" s="7">
        <f>E2479/D2479</f>
        <v>1.7133333333333334</v>
      </c>
      <c r="T2479" s="8">
        <f>E2479/P2479</f>
        <v>31.341463414634145</v>
      </c>
      <c r="U2479" t="str">
        <f t="shared" si="232"/>
        <v>music</v>
      </c>
      <c r="V2479" t="str">
        <f t="shared" si="233"/>
        <v>indie rock</v>
      </c>
    </row>
    <row r="2480" spans="1:22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5">
        <f t="shared" si="228"/>
        <v>41257.950381944444</v>
      </c>
      <c r="L2480" s="15">
        <f t="shared" si="229"/>
        <v>41287.950381944444</v>
      </c>
      <c r="M2480" s="13" t="str">
        <f t="shared" si="230"/>
        <v>Dec</v>
      </c>
      <c r="N2480" s="11">
        <f t="shared" si="231"/>
        <v>2012</v>
      </c>
      <c r="O2480" t="b">
        <v>0</v>
      </c>
      <c r="P2480">
        <v>79</v>
      </c>
      <c r="Q2480" t="b">
        <v>1</v>
      </c>
      <c r="R2480" t="s">
        <v>8279</v>
      </c>
      <c r="S2480" s="7">
        <f>E2480/D2480</f>
        <v>1.2749999999999999</v>
      </c>
      <c r="T2480" s="8">
        <f>E2480/P2480</f>
        <v>129.1139240506329</v>
      </c>
      <c r="U2480" t="str">
        <f t="shared" si="232"/>
        <v>music</v>
      </c>
      <c r="V2480" t="str">
        <f t="shared" si="233"/>
        <v>indie rock</v>
      </c>
    </row>
    <row r="2481" spans="1:22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5">
        <f t="shared" si="228"/>
        <v>41107.726782407408</v>
      </c>
      <c r="L2481" s="15">
        <f t="shared" si="229"/>
        <v>41118.083333333336</v>
      </c>
      <c r="M2481" s="13" t="str">
        <f t="shared" si="230"/>
        <v>Jul</v>
      </c>
      <c r="N2481" s="11">
        <f t="shared" si="231"/>
        <v>2012</v>
      </c>
      <c r="O2481" t="b">
        <v>0</v>
      </c>
      <c r="P2481">
        <v>16</v>
      </c>
      <c r="Q2481" t="b">
        <v>1</v>
      </c>
      <c r="R2481" t="s">
        <v>8279</v>
      </c>
      <c r="S2481" s="7">
        <f>E2481/D2481</f>
        <v>1.3344333333333334</v>
      </c>
      <c r="T2481" s="8">
        <f>E2481/P2481</f>
        <v>25.020624999999999</v>
      </c>
      <c r="U2481" t="str">
        <f t="shared" si="232"/>
        <v>music</v>
      </c>
      <c r="V2481" t="str">
        <f t="shared" si="233"/>
        <v>indie rock</v>
      </c>
    </row>
    <row r="2482" spans="1:22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5">
        <f t="shared" si="228"/>
        <v>42227.936157407406</v>
      </c>
      <c r="L2482" s="15">
        <f t="shared" si="229"/>
        <v>42287.936157407406</v>
      </c>
      <c r="M2482" s="13" t="str">
        <f t="shared" si="230"/>
        <v>Aug</v>
      </c>
      <c r="N2482" s="11">
        <f t="shared" si="231"/>
        <v>2015</v>
      </c>
      <c r="O2482" t="b">
        <v>0</v>
      </c>
      <c r="P2482">
        <v>8</v>
      </c>
      <c r="Q2482" t="b">
        <v>1</v>
      </c>
      <c r="R2482" t="s">
        <v>8279</v>
      </c>
      <c r="S2482" s="7">
        <f>E2482/D2482</f>
        <v>1</v>
      </c>
      <c r="T2482" s="8">
        <f>E2482/P2482</f>
        <v>250</v>
      </c>
      <c r="U2482" t="str">
        <f t="shared" si="232"/>
        <v>music</v>
      </c>
      <c r="V2482" t="str">
        <f t="shared" si="233"/>
        <v>indie rock</v>
      </c>
    </row>
    <row r="2483" spans="1:22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5">
        <f t="shared" si="228"/>
        <v>40999.645925925928</v>
      </c>
      <c r="L2483" s="15">
        <f t="shared" si="229"/>
        <v>41029.645925925928</v>
      </c>
      <c r="M2483" s="13" t="str">
        <f t="shared" si="230"/>
        <v>Mar</v>
      </c>
      <c r="N2483" s="11">
        <f t="shared" si="231"/>
        <v>2012</v>
      </c>
      <c r="O2483" t="b">
        <v>0</v>
      </c>
      <c r="P2483">
        <v>95</v>
      </c>
      <c r="Q2483" t="b">
        <v>1</v>
      </c>
      <c r="R2483" t="s">
        <v>8279</v>
      </c>
      <c r="S2483" s="7">
        <f>E2483/D2483</f>
        <v>1.1291099999999998</v>
      </c>
      <c r="T2483" s="8">
        <f>E2483/P2483</f>
        <v>47.541473684210523</v>
      </c>
      <c r="U2483" t="str">
        <f t="shared" si="232"/>
        <v>music</v>
      </c>
      <c r="V2483" t="str">
        <f t="shared" si="233"/>
        <v>indie rock</v>
      </c>
    </row>
    <row r="2484" spans="1:22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5">
        <f t="shared" si="228"/>
        <v>40711.782210648147</v>
      </c>
      <c r="L2484" s="15">
        <f t="shared" si="229"/>
        <v>40756.782210648147</v>
      </c>
      <c r="M2484" s="13" t="str">
        <f t="shared" si="230"/>
        <v>Jun</v>
      </c>
      <c r="N2484" s="11">
        <f t="shared" si="231"/>
        <v>2011</v>
      </c>
      <c r="O2484" t="b">
        <v>0</v>
      </c>
      <c r="P2484">
        <v>25</v>
      </c>
      <c r="Q2484" t="b">
        <v>1</v>
      </c>
      <c r="R2484" t="s">
        <v>8279</v>
      </c>
      <c r="S2484" s="7">
        <f>E2484/D2484</f>
        <v>1.0009999999999999</v>
      </c>
      <c r="T2484" s="8">
        <f>E2484/P2484</f>
        <v>40.04</v>
      </c>
      <c r="U2484" t="str">
        <f t="shared" si="232"/>
        <v>music</v>
      </c>
      <c r="V2484" t="str">
        <f t="shared" si="233"/>
        <v>indie rock</v>
      </c>
    </row>
    <row r="2485" spans="1:22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5">
        <f t="shared" si="228"/>
        <v>40970.750034722223</v>
      </c>
      <c r="L2485" s="15">
        <f t="shared" si="229"/>
        <v>41030.708368055559</v>
      </c>
      <c r="M2485" s="13" t="str">
        <f t="shared" si="230"/>
        <v>Mar</v>
      </c>
      <c r="N2485" s="11">
        <f t="shared" si="231"/>
        <v>2012</v>
      </c>
      <c r="O2485" t="b">
        <v>0</v>
      </c>
      <c r="P2485">
        <v>19</v>
      </c>
      <c r="Q2485" t="b">
        <v>1</v>
      </c>
      <c r="R2485" t="s">
        <v>8279</v>
      </c>
      <c r="S2485" s="7">
        <f>E2485/D2485</f>
        <v>1.1372727272727272</v>
      </c>
      <c r="T2485" s="8">
        <f>E2485/P2485</f>
        <v>65.84210526315789</v>
      </c>
      <c r="U2485" t="str">
        <f t="shared" si="232"/>
        <v>music</v>
      </c>
      <c r="V2485" t="str">
        <f t="shared" si="233"/>
        <v>indie rock</v>
      </c>
    </row>
    <row r="2486" spans="1:22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5">
        <f t="shared" si="228"/>
        <v>40771.916701388887</v>
      </c>
      <c r="L2486" s="15">
        <f t="shared" si="229"/>
        <v>40801.916701388887</v>
      </c>
      <c r="M2486" s="13" t="str">
        <f t="shared" si="230"/>
        <v>Aug</v>
      </c>
      <c r="N2486" s="11">
        <f t="shared" si="231"/>
        <v>2011</v>
      </c>
      <c r="O2486" t="b">
        <v>0</v>
      </c>
      <c r="P2486">
        <v>90</v>
      </c>
      <c r="Q2486" t="b">
        <v>1</v>
      </c>
      <c r="R2486" t="s">
        <v>8279</v>
      </c>
      <c r="S2486" s="7">
        <f>E2486/D2486</f>
        <v>1.1931742857142855</v>
      </c>
      <c r="T2486" s="8">
        <f>E2486/P2486</f>
        <v>46.401222222222216</v>
      </c>
      <c r="U2486" t="str">
        <f t="shared" si="232"/>
        <v>music</v>
      </c>
      <c r="V2486" t="str">
        <f t="shared" si="233"/>
        <v>indie rock</v>
      </c>
    </row>
    <row r="2487" spans="1:22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5">
        <f t="shared" si="228"/>
        <v>40793.998599537037</v>
      </c>
      <c r="L2487" s="15">
        <f t="shared" si="229"/>
        <v>40828.998599537037</v>
      </c>
      <c r="M2487" s="13" t="str">
        <f t="shared" si="230"/>
        <v>Sep</v>
      </c>
      <c r="N2487" s="11">
        <f t="shared" si="231"/>
        <v>2011</v>
      </c>
      <c r="O2487" t="b">
        <v>0</v>
      </c>
      <c r="P2487">
        <v>41</v>
      </c>
      <c r="Q2487" t="b">
        <v>1</v>
      </c>
      <c r="R2487" t="s">
        <v>8279</v>
      </c>
      <c r="S2487" s="7">
        <f>E2487/D2487</f>
        <v>1.0325</v>
      </c>
      <c r="T2487" s="8">
        <f>E2487/P2487</f>
        <v>50.365853658536587</v>
      </c>
      <c r="U2487" t="str">
        <f t="shared" si="232"/>
        <v>music</v>
      </c>
      <c r="V2487" t="str">
        <f t="shared" si="233"/>
        <v>indie rock</v>
      </c>
    </row>
    <row r="2488" spans="1:22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5">
        <f t="shared" si="228"/>
        <v>40991.708055555559</v>
      </c>
      <c r="L2488" s="15">
        <f t="shared" si="229"/>
        <v>41021.708055555559</v>
      </c>
      <c r="M2488" s="13" t="str">
        <f t="shared" si="230"/>
        <v>Mar</v>
      </c>
      <c r="N2488" s="11">
        <f t="shared" si="231"/>
        <v>2012</v>
      </c>
      <c r="O2488" t="b">
        <v>0</v>
      </c>
      <c r="P2488">
        <v>30</v>
      </c>
      <c r="Q2488" t="b">
        <v>1</v>
      </c>
      <c r="R2488" t="s">
        <v>8279</v>
      </c>
      <c r="S2488" s="7">
        <f>E2488/D2488</f>
        <v>2.6566666666666667</v>
      </c>
      <c r="T2488" s="8">
        <f>E2488/P2488</f>
        <v>26.566666666666666</v>
      </c>
      <c r="U2488" t="str">
        <f t="shared" si="232"/>
        <v>music</v>
      </c>
      <c r="V2488" t="str">
        <f t="shared" si="233"/>
        <v>indie rock</v>
      </c>
    </row>
    <row r="2489" spans="1:22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5">
        <f t="shared" si="228"/>
        <v>41026.083298611113</v>
      </c>
      <c r="L2489" s="15">
        <f t="shared" si="229"/>
        <v>41056.083298611113</v>
      </c>
      <c r="M2489" s="13" t="str">
        <f t="shared" si="230"/>
        <v>Apr</v>
      </c>
      <c r="N2489" s="11">
        <f t="shared" si="231"/>
        <v>2012</v>
      </c>
      <c r="O2489" t="b">
        <v>0</v>
      </c>
      <c r="P2489">
        <v>38</v>
      </c>
      <c r="Q2489" t="b">
        <v>1</v>
      </c>
      <c r="R2489" t="s">
        <v>8279</v>
      </c>
      <c r="S2489" s="7">
        <f>E2489/D2489</f>
        <v>1.0005066666666667</v>
      </c>
      <c r="T2489" s="8">
        <f>E2489/P2489</f>
        <v>39.493684210526318</v>
      </c>
      <c r="U2489" t="str">
        <f t="shared" si="232"/>
        <v>music</v>
      </c>
      <c r="V2489" t="str">
        <f t="shared" si="233"/>
        <v>indie rock</v>
      </c>
    </row>
    <row r="2490" spans="1:22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5">
        <f t="shared" si="228"/>
        <v>40833.633194444446</v>
      </c>
      <c r="L2490" s="15">
        <f t="shared" si="229"/>
        <v>40863.674861111111</v>
      </c>
      <c r="M2490" s="13" t="str">
        <f t="shared" si="230"/>
        <v>Oct</v>
      </c>
      <c r="N2490" s="11">
        <f t="shared" si="231"/>
        <v>2011</v>
      </c>
      <c r="O2490" t="b">
        <v>0</v>
      </c>
      <c r="P2490">
        <v>65</v>
      </c>
      <c r="Q2490" t="b">
        <v>1</v>
      </c>
      <c r="R2490" t="s">
        <v>8279</v>
      </c>
      <c r="S2490" s="7">
        <f>E2490/D2490</f>
        <v>1.0669999999999999</v>
      </c>
      <c r="T2490" s="8">
        <f>E2490/P2490</f>
        <v>49.246153846153845</v>
      </c>
      <c r="U2490" t="str">
        <f t="shared" si="232"/>
        <v>music</v>
      </c>
      <c r="V2490" t="str">
        <f t="shared" si="233"/>
        <v>indie rock</v>
      </c>
    </row>
    <row r="2491" spans="1:22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5">
        <f t="shared" si="228"/>
        <v>41373.690266203703</v>
      </c>
      <c r="L2491" s="15">
        <f t="shared" si="229"/>
        <v>41403.690266203703</v>
      </c>
      <c r="M2491" s="13" t="str">
        <f t="shared" si="230"/>
        <v>Apr</v>
      </c>
      <c r="N2491" s="11">
        <f t="shared" si="231"/>
        <v>2013</v>
      </c>
      <c r="O2491" t="b">
        <v>0</v>
      </c>
      <c r="P2491">
        <v>75</v>
      </c>
      <c r="Q2491" t="b">
        <v>1</v>
      </c>
      <c r="R2491" t="s">
        <v>8279</v>
      </c>
      <c r="S2491" s="7">
        <f>E2491/D2491</f>
        <v>1.3367142857142857</v>
      </c>
      <c r="T2491" s="8">
        <f>E2491/P2491</f>
        <v>62.38</v>
      </c>
      <c r="U2491" t="str">
        <f t="shared" si="232"/>
        <v>music</v>
      </c>
      <c r="V2491" t="str">
        <f t="shared" si="233"/>
        <v>indie rock</v>
      </c>
    </row>
    <row r="2492" spans="1:22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5">
        <f t="shared" si="228"/>
        <v>41023.227731481478</v>
      </c>
      <c r="L2492" s="15">
        <f t="shared" si="229"/>
        <v>41083.227731481478</v>
      </c>
      <c r="M2492" s="13" t="str">
        <f t="shared" si="230"/>
        <v>Apr</v>
      </c>
      <c r="N2492" s="11">
        <f t="shared" si="231"/>
        <v>2012</v>
      </c>
      <c r="O2492" t="b">
        <v>0</v>
      </c>
      <c r="P2492">
        <v>16</v>
      </c>
      <c r="Q2492" t="b">
        <v>1</v>
      </c>
      <c r="R2492" t="s">
        <v>8279</v>
      </c>
      <c r="S2492" s="7">
        <f>E2492/D2492</f>
        <v>1.214</v>
      </c>
      <c r="T2492" s="8">
        <f>E2492/P2492</f>
        <v>37.9375</v>
      </c>
      <c r="U2492" t="str">
        <f t="shared" si="232"/>
        <v>music</v>
      </c>
      <c r="V2492" t="str">
        <f t="shared" si="233"/>
        <v>indie rock</v>
      </c>
    </row>
    <row r="2493" spans="1:22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5">
        <f t="shared" si="228"/>
        <v>40542.839282407411</v>
      </c>
      <c r="L2493" s="15">
        <f t="shared" si="229"/>
        <v>40559.07708333333</v>
      </c>
      <c r="M2493" s="13" t="str">
        <f t="shared" si="230"/>
        <v>Dec</v>
      </c>
      <c r="N2493" s="11">
        <f t="shared" si="231"/>
        <v>2010</v>
      </c>
      <c r="O2493" t="b">
        <v>0</v>
      </c>
      <c r="P2493">
        <v>10</v>
      </c>
      <c r="Q2493" t="b">
        <v>1</v>
      </c>
      <c r="R2493" t="s">
        <v>8279</v>
      </c>
      <c r="S2493" s="7">
        <f>E2493/D2493</f>
        <v>1.032</v>
      </c>
      <c r="T2493" s="8">
        <f>E2493/P2493</f>
        <v>51.6</v>
      </c>
      <c r="U2493" t="str">
        <f t="shared" si="232"/>
        <v>music</v>
      </c>
      <c r="V2493" t="str">
        <f t="shared" si="233"/>
        <v>indie rock</v>
      </c>
    </row>
    <row r="2494" spans="1:22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5">
        <f t="shared" si="228"/>
        <v>41024.985972222225</v>
      </c>
      <c r="L2494" s="15">
        <f t="shared" si="229"/>
        <v>41076.415972222225</v>
      </c>
      <c r="M2494" s="13" t="str">
        <f t="shared" si="230"/>
        <v>Apr</v>
      </c>
      <c r="N2494" s="11">
        <f t="shared" si="231"/>
        <v>2012</v>
      </c>
      <c r="O2494" t="b">
        <v>0</v>
      </c>
      <c r="P2494">
        <v>27</v>
      </c>
      <c r="Q2494" t="b">
        <v>1</v>
      </c>
      <c r="R2494" t="s">
        <v>8279</v>
      </c>
      <c r="S2494" s="7">
        <f>E2494/D2494</f>
        <v>1.25</v>
      </c>
      <c r="T2494" s="8">
        <f>E2494/P2494</f>
        <v>27.777777777777779</v>
      </c>
      <c r="U2494" t="str">
        <f t="shared" si="232"/>
        <v>music</v>
      </c>
      <c r="V2494" t="str">
        <f t="shared" si="233"/>
        <v>indie rock</v>
      </c>
    </row>
    <row r="2495" spans="1:22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5">
        <f t="shared" si="228"/>
        <v>41348.168287037035</v>
      </c>
      <c r="L2495" s="15">
        <f t="shared" si="229"/>
        <v>41393.168287037035</v>
      </c>
      <c r="M2495" s="13" t="str">
        <f t="shared" si="230"/>
        <v>Mar</v>
      </c>
      <c r="N2495" s="11">
        <f t="shared" si="231"/>
        <v>2013</v>
      </c>
      <c r="O2495" t="b">
        <v>0</v>
      </c>
      <c r="P2495">
        <v>259</v>
      </c>
      <c r="Q2495" t="b">
        <v>1</v>
      </c>
      <c r="R2495" t="s">
        <v>8279</v>
      </c>
      <c r="S2495" s="7">
        <f>E2495/D2495</f>
        <v>1.2869999999999999</v>
      </c>
      <c r="T2495" s="8">
        <f>E2495/P2495</f>
        <v>99.382239382239376</v>
      </c>
      <c r="U2495" t="str">
        <f t="shared" si="232"/>
        <v>music</v>
      </c>
      <c r="V2495" t="str">
        <f t="shared" si="233"/>
        <v>indie rock</v>
      </c>
    </row>
    <row r="2496" spans="1:22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5">
        <f t="shared" si="228"/>
        <v>41022.645185185182</v>
      </c>
      <c r="L2496" s="15">
        <f t="shared" si="229"/>
        <v>41052.645185185182</v>
      </c>
      <c r="M2496" s="13" t="str">
        <f t="shared" si="230"/>
        <v>Apr</v>
      </c>
      <c r="N2496" s="11">
        <f t="shared" si="231"/>
        <v>2012</v>
      </c>
      <c r="O2496" t="b">
        <v>0</v>
      </c>
      <c r="P2496">
        <v>39</v>
      </c>
      <c r="Q2496" t="b">
        <v>1</v>
      </c>
      <c r="R2496" t="s">
        <v>8279</v>
      </c>
      <c r="S2496" s="7">
        <f>E2496/D2496</f>
        <v>1.0100533333333332</v>
      </c>
      <c r="T2496" s="8">
        <f>E2496/P2496</f>
        <v>38.848205128205123</v>
      </c>
      <c r="U2496" t="str">
        <f t="shared" si="232"/>
        <v>music</v>
      </c>
      <c r="V2496" t="str">
        <f t="shared" si="233"/>
        <v>indie rock</v>
      </c>
    </row>
    <row r="2497" spans="1:22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5">
        <f t="shared" si="228"/>
        <v>41036.946469907409</v>
      </c>
      <c r="L2497" s="15">
        <f t="shared" si="229"/>
        <v>41066.946469907409</v>
      </c>
      <c r="M2497" s="13" t="str">
        <f t="shared" si="230"/>
        <v>May</v>
      </c>
      <c r="N2497" s="11">
        <f t="shared" si="231"/>
        <v>2012</v>
      </c>
      <c r="O2497" t="b">
        <v>0</v>
      </c>
      <c r="P2497">
        <v>42</v>
      </c>
      <c r="Q2497" t="b">
        <v>1</v>
      </c>
      <c r="R2497" t="s">
        <v>8279</v>
      </c>
      <c r="S2497" s="7">
        <f>E2497/D2497</f>
        <v>1.2753666666666665</v>
      </c>
      <c r="T2497" s="8">
        <f>E2497/P2497</f>
        <v>45.548809523809524</v>
      </c>
      <c r="U2497" t="str">
        <f t="shared" si="232"/>
        <v>music</v>
      </c>
      <c r="V2497" t="str">
        <f t="shared" si="233"/>
        <v>indie rock</v>
      </c>
    </row>
    <row r="2498" spans="1:22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5">
        <f t="shared" si="228"/>
        <v>41327.996435185189</v>
      </c>
      <c r="L2498" s="15">
        <f t="shared" si="229"/>
        <v>41362.954768518517</v>
      </c>
      <c r="M2498" s="13" t="str">
        <f t="shared" si="230"/>
        <v>Feb</v>
      </c>
      <c r="N2498" s="11">
        <f t="shared" si="231"/>
        <v>2013</v>
      </c>
      <c r="O2498" t="b">
        <v>0</v>
      </c>
      <c r="P2498">
        <v>10</v>
      </c>
      <c r="Q2498" t="b">
        <v>1</v>
      </c>
      <c r="R2498" t="s">
        <v>8279</v>
      </c>
      <c r="S2498" s="7">
        <f>E2498/D2498</f>
        <v>1</v>
      </c>
      <c r="T2498" s="8">
        <f>E2498/P2498</f>
        <v>600</v>
      </c>
      <c r="U2498" t="str">
        <f t="shared" si="232"/>
        <v>music</v>
      </c>
      <c r="V2498" t="str">
        <f t="shared" si="233"/>
        <v>indie rock</v>
      </c>
    </row>
    <row r="2499" spans="1:22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5">
        <f t="shared" ref="K2499:K2562" si="234">(((J2499/60)/60)/24+DATE(1970,1,1))</f>
        <v>40730.878912037035</v>
      </c>
      <c r="L2499" s="15">
        <f t="shared" ref="L2499:L2562" si="235">(((I2499/60)/60)/24+DATE(1970,1,1))</f>
        <v>40760.878912037035</v>
      </c>
      <c r="M2499" s="13" t="str">
        <f t="shared" ref="M2499:M2562" si="236">TEXT(K2499,"mmm")</f>
        <v>Jul</v>
      </c>
      <c r="N2499" s="11">
        <f t="shared" ref="N2499:N2562" si="237">YEAR(K2499)</f>
        <v>2011</v>
      </c>
      <c r="O2499" t="b">
        <v>0</v>
      </c>
      <c r="P2499">
        <v>56</v>
      </c>
      <c r="Q2499" t="b">
        <v>1</v>
      </c>
      <c r="R2499" t="s">
        <v>8279</v>
      </c>
      <c r="S2499" s="7">
        <f>E2499/D2499</f>
        <v>1.127715</v>
      </c>
      <c r="T2499" s="8">
        <f>E2499/P2499</f>
        <v>80.551071428571419</v>
      </c>
      <c r="U2499" t="str">
        <f t="shared" ref="U2499:U2562" si="238">LEFT(R2499,(FIND("/",R2499,1)-1))</f>
        <v>music</v>
      </c>
      <c r="V2499" t="str">
        <f t="shared" ref="V2499:V2562" si="239">MID(R2499,FIND("/",R2499)+1,256)</f>
        <v>indie rock</v>
      </c>
    </row>
    <row r="2500" spans="1:22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5">
        <f t="shared" si="234"/>
        <v>42017.967442129629</v>
      </c>
      <c r="L2500" s="15">
        <f t="shared" si="235"/>
        <v>42031.967442129629</v>
      </c>
      <c r="M2500" s="13" t="str">
        <f t="shared" si="236"/>
        <v>Jan</v>
      </c>
      <c r="N2500" s="11">
        <f t="shared" si="237"/>
        <v>2015</v>
      </c>
      <c r="O2500" t="b">
        <v>0</v>
      </c>
      <c r="P2500">
        <v>20</v>
      </c>
      <c r="Q2500" t="b">
        <v>1</v>
      </c>
      <c r="R2500" t="s">
        <v>8279</v>
      </c>
      <c r="S2500" s="7">
        <f>E2500/D2500</f>
        <v>1.056</v>
      </c>
      <c r="T2500" s="8">
        <f>E2500/P2500</f>
        <v>52.8</v>
      </c>
      <c r="U2500" t="str">
        <f t="shared" si="238"/>
        <v>music</v>
      </c>
      <c r="V2500" t="str">
        <f t="shared" si="239"/>
        <v>indie rock</v>
      </c>
    </row>
    <row r="2501" spans="1:22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5">
        <f t="shared" si="234"/>
        <v>41226.648576388885</v>
      </c>
      <c r="L2501" s="15">
        <f t="shared" si="235"/>
        <v>41274.75</v>
      </c>
      <c r="M2501" s="13" t="str">
        <f t="shared" si="236"/>
        <v>Nov</v>
      </c>
      <c r="N2501" s="11">
        <f t="shared" si="237"/>
        <v>2012</v>
      </c>
      <c r="O2501" t="b">
        <v>0</v>
      </c>
      <c r="P2501">
        <v>170</v>
      </c>
      <c r="Q2501" t="b">
        <v>1</v>
      </c>
      <c r="R2501" t="s">
        <v>8279</v>
      </c>
      <c r="S2501" s="7">
        <f>E2501/D2501</f>
        <v>2.0262500000000001</v>
      </c>
      <c r="T2501" s="8">
        <f>E2501/P2501</f>
        <v>47.676470588235297</v>
      </c>
      <c r="U2501" t="str">
        <f t="shared" si="238"/>
        <v>music</v>
      </c>
      <c r="V2501" t="str">
        <f t="shared" si="239"/>
        <v>indie rock</v>
      </c>
    </row>
    <row r="2502" spans="1:22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5">
        <f t="shared" si="234"/>
        <v>41053.772858796299</v>
      </c>
      <c r="L2502" s="15">
        <f t="shared" si="235"/>
        <v>41083.772858796299</v>
      </c>
      <c r="M2502" s="13" t="str">
        <f t="shared" si="236"/>
        <v>May</v>
      </c>
      <c r="N2502" s="11">
        <f t="shared" si="237"/>
        <v>2012</v>
      </c>
      <c r="O2502" t="b">
        <v>0</v>
      </c>
      <c r="P2502">
        <v>29</v>
      </c>
      <c r="Q2502" t="b">
        <v>1</v>
      </c>
      <c r="R2502" t="s">
        <v>8279</v>
      </c>
      <c r="S2502" s="7">
        <f>E2502/D2502</f>
        <v>1.1333333333333333</v>
      </c>
      <c r="T2502" s="8">
        <f>E2502/P2502</f>
        <v>23.448275862068964</v>
      </c>
      <c r="U2502" t="str">
        <f t="shared" si="238"/>
        <v>music</v>
      </c>
      <c r="V2502" t="str">
        <f t="shared" si="239"/>
        <v>indie rock</v>
      </c>
    </row>
    <row r="2503" spans="1:22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5">
        <f t="shared" si="234"/>
        <v>42244.776666666665</v>
      </c>
      <c r="L2503" s="15">
        <f t="shared" si="235"/>
        <v>42274.776666666665</v>
      </c>
      <c r="M2503" s="13" t="str">
        <f t="shared" si="236"/>
        <v>Aug</v>
      </c>
      <c r="N2503" s="11">
        <f t="shared" si="237"/>
        <v>2015</v>
      </c>
      <c r="O2503" t="b">
        <v>0</v>
      </c>
      <c r="P2503">
        <v>7</v>
      </c>
      <c r="Q2503" t="b">
        <v>0</v>
      </c>
      <c r="R2503" t="s">
        <v>8299</v>
      </c>
      <c r="S2503" s="7">
        <f>E2503/D2503</f>
        <v>2.5545454545454545E-2</v>
      </c>
      <c r="T2503" s="8">
        <f>E2503/P2503</f>
        <v>40.142857142857146</v>
      </c>
      <c r="U2503" t="str">
        <f t="shared" si="238"/>
        <v>food</v>
      </c>
      <c r="V2503" t="str">
        <f t="shared" si="239"/>
        <v>restaurants</v>
      </c>
    </row>
    <row r="2504" spans="1:22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5">
        <f t="shared" si="234"/>
        <v>41858.825439814813</v>
      </c>
      <c r="L2504" s="15">
        <f t="shared" si="235"/>
        <v>41903.825439814813</v>
      </c>
      <c r="M2504" s="13" t="str">
        <f t="shared" si="236"/>
        <v>Aug</v>
      </c>
      <c r="N2504" s="11">
        <f t="shared" si="237"/>
        <v>2014</v>
      </c>
      <c r="O2504" t="b">
        <v>0</v>
      </c>
      <c r="P2504">
        <v>5</v>
      </c>
      <c r="Q2504" t="b">
        <v>0</v>
      </c>
      <c r="R2504" t="s">
        <v>8299</v>
      </c>
      <c r="S2504" s="7">
        <f>E2504/D2504</f>
        <v>7.8181818181818181E-4</v>
      </c>
      <c r="T2504" s="8">
        <f>E2504/P2504</f>
        <v>17.2</v>
      </c>
      <c r="U2504" t="str">
        <f t="shared" si="238"/>
        <v>food</v>
      </c>
      <c r="V2504" t="str">
        <f t="shared" si="239"/>
        <v>restaurants</v>
      </c>
    </row>
    <row r="2505" spans="1:22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5">
        <f t="shared" si="234"/>
        <v>42498.899398148147</v>
      </c>
      <c r="L2505" s="15">
        <f t="shared" si="235"/>
        <v>42528.879166666666</v>
      </c>
      <c r="M2505" s="13" t="str">
        <f t="shared" si="236"/>
        <v>May</v>
      </c>
      <c r="N2505" s="11">
        <f t="shared" si="237"/>
        <v>2016</v>
      </c>
      <c r="O2505" t="b">
        <v>0</v>
      </c>
      <c r="P2505">
        <v>0</v>
      </c>
      <c r="Q2505" t="b">
        <v>0</v>
      </c>
      <c r="R2505" t="s">
        <v>8299</v>
      </c>
      <c r="S2505" s="7">
        <f>E2505/D2505</f>
        <v>0</v>
      </c>
      <c r="T2505" s="8" t="e">
        <f>E2505/P2505</f>
        <v>#DIV/0!</v>
      </c>
      <c r="U2505" t="str">
        <f t="shared" si="238"/>
        <v>food</v>
      </c>
      <c r="V2505" t="str">
        <f t="shared" si="239"/>
        <v>restaurants</v>
      </c>
    </row>
    <row r="2506" spans="1:22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5">
        <f t="shared" si="234"/>
        <v>41928.015439814815</v>
      </c>
      <c r="L2506" s="15">
        <f t="shared" si="235"/>
        <v>41958.057106481487</v>
      </c>
      <c r="M2506" s="13" t="str">
        <f t="shared" si="236"/>
        <v>Oct</v>
      </c>
      <c r="N2506" s="11">
        <f t="shared" si="237"/>
        <v>2014</v>
      </c>
      <c r="O2506" t="b">
        <v>0</v>
      </c>
      <c r="P2506">
        <v>0</v>
      </c>
      <c r="Q2506" t="b">
        <v>0</v>
      </c>
      <c r="R2506" t="s">
        <v>8299</v>
      </c>
      <c r="S2506" s="7">
        <f>E2506/D2506</f>
        <v>0</v>
      </c>
      <c r="T2506" s="8" t="e">
        <f>E2506/P2506</f>
        <v>#DIV/0!</v>
      </c>
      <c r="U2506" t="str">
        <f t="shared" si="238"/>
        <v>food</v>
      </c>
      <c r="V2506" t="str">
        <f t="shared" si="239"/>
        <v>restaurants</v>
      </c>
    </row>
    <row r="2507" spans="1:22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5">
        <f t="shared" si="234"/>
        <v>42047.05574074074</v>
      </c>
      <c r="L2507" s="15">
        <f t="shared" si="235"/>
        <v>42077.014074074075</v>
      </c>
      <c r="M2507" s="13" t="str">
        <f t="shared" si="236"/>
        <v>Feb</v>
      </c>
      <c r="N2507" s="11">
        <f t="shared" si="237"/>
        <v>2015</v>
      </c>
      <c r="O2507" t="b">
        <v>0</v>
      </c>
      <c r="P2507">
        <v>0</v>
      </c>
      <c r="Q2507" t="b">
        <v>0</v>
      </c>
      <c r="R2507" t="s">
        <v>8299</v>
      </c>
      <c r="S2507" s="7">
        <f>E2507/D2507</f>
        <v>0</v>
      </c>
      <c r="T2507" s="8" t="e">
        <f>E2507/P2507</f>
        <v>#DIV/0!</v>
      </c>
      <c r="U2507" t="str">
        <f t="shared" si="238"/>
        <v>food</v>
      </c>
      <c r="V2507" t="str">
        <f t="shared" si="239"/>
        <v>restaurants</v>
      </c>
    </row>
    <row r="2508" spans="1:22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5">
        <f t="shared" si="234"/>
        <v>42258.297094907408</v>
      </c>
      <c r="L2508" s="15">
        <f t="shared" si="235"/>
        <v>42280.875</v>
      </c>
      <c r="M2508" s="13" t="str">
        <f t="shared" si="236"/>
        <v>Sep</v>
      </c>
      <c r="N2508" s="11">
        <f t="shared" si="237"/>
        <v>2015</v>
      </c>
      <c r="O2508" t="b">
        <v>0</v>
      </c>
      <c r="P2508">
        <v>2</v>
      </c>
      <c r="Q2508" t="b">
        <v>0</v>
      </c>
      <c r="R2508" t="s">
        <v>8299</v>
      </c>
      <c r="S2508" s="7">
        <f>E2508/D2508</f>
        <v>6.0000000000000001E-3</v>
      </c>
      <c r="T2508" s="8">
        <f>E2508/P2508</f>
        <v>15</v>
      </c>
      <c r="U2508" t="str">
        <f t="shared" si="238"/>
        <v>food</v>
      </c>
      <c r="V2508" t="str">
        <f t="shared" si="239"/>
        <v>restaurants</v>
      </c>
    </row>
    <row r="2509" spans="1:2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5">
        <f t="shared" si="234"/>
        <v>42105.072962962964</v>
      </c>
      <c r="L2509" s="15">
        <f t="shared" si="235"/>
        <v>42135.072962962964</v>
      </c>
      <c r="M2509" s="13" t="str">
        <f t="shared" si="236"/>
        <v>Apr</v>
      </c>
      <c r="N2509" s="11">
        <f t="shared" si="237"/>
        <v>2015</v>
      </c>
      <c r="O2509" t="b">
        <v>0</v>
      </c>
      <c r="P2509">
        <v>0</v>
      </c>
      <c r="Q2509" t="b">
        <v>0</v>
      </c>
      <c r="R2509" t="s">
        <v>8299</v>
      </c>
      <c r="S2509" s="7">
        <f>E2509/D2509</f>
        <v>0</v>
      </c>
      <c r="T2509" s="8" t="e">
        <f>E2509/P2509</f>
        <v>#DIV/0!</v>
      </c>
      <c r="U2509" t="str">
        <f t="shared" si="238"/>
        <v>food</v>
      </c>
      <c r="V2509" t="str">
        <f t="shared" si="239"/>
        <v>restaurants</v>
      </c>
    </row>
    <row r="2510" spans="1:22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5">
        <f t="shared" si="234"/>
        <v>41835.951782407406</v>
      </c>
      <c r="L2510" s="15">
        <f t="shared" si="235"/>
        <v>41865.951782407406</v>
      </c>
      <c r="M2510" s="13" t="str">
        <f t="shared" si="236"/>
        <v>Jul</v>
      </c>
      <c r="N2510" s="11">
        <f t="shared" si="237"/>
        <v>2014</v>
      </c>
      <c r="O2510" t="b">
        <v>0</v>
      </c>
      <c r="P2510">
        <v>0</v>
      </c>
      <c r="Q2510" t="b">
        <v>0</v>
      </c>
      <c r="R2510" t="s">
        <v>8299</v>
      </c>
      <c r="S2510" s="7">
        <f>E2510/D2510</f>
        <v>0</v>
      </c>
      <c r="T2510" s="8" t="e">
        <f>E2510/P2510</f>
        <v>#DIV/0!</v>
      </c>
      <c r="U2510" t="str">
        <f t="shared" si="238"/>
        <v>food</v>
      </c>
      <c r="V2510" t="str">
        <f t="shared" si="239"/>
        <v>restaurants</v>
      </c>
    </row>
    <row r="2511" spans="1:22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5">
        <f t="shared" si="234"/>
        <v>42058.809594907405</v>
      </c>
      <c r="L2511" s="15">
        <f t="shared" si="235"/>
        <v>42114.767928240741</v>
      </c>
      <c r="M2511" s="13" t="str">
        <f t="shared" si="236"/>
        <v>Feb</v>
      </c>
      <c r="N2511" s="11">
        <f t="shared" si="237"/>
        <v>2015</v>
      </c>
      <c r="O2511" t="b">
        <v>0</v>
      </c>
      <c r="P2511">
        <v>28</v>
      </c>
      <c r="Q2511" t="b">
        <v>0</v>
      </c>
      <c r="R2511" t="s">
        <v>8299</v>
      </c>
      <c r="S2511" s="7">
        <f>E2511/D2511</f>
        <v>1.0526315789473684E-2</v>
      </c>
      <c r="T2511" s="8">
        <f>E2511/P2511</f>
        <v>35.714285714285715</v>
      </c>
      <c r="U2511" t="str">
        <f t="shared" si="238"/>
        <v>food</v>
      </c>
      <c r="V2511" t="str">
        <f t="shared" si="239"/>
        <v>restaurants</v>
      </c>
    </row>
    <row r="2512" spans="1:22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5">
        <f t="shared" si="234"/>
        <v>42078.997361111105</v>
      </c>
      <c r="L2512" s="15">
        <f t="shared" si="235"/>
        <v>42138.997361111105</v>
      </c>
      <c r="M2512" s="13" t="str">
        <f t="shared" si="236"/>
        <v>Mar</v>
      </c>
      <c r="N2512" s="11">
        <f t="shared" si="237"/>
        <v>2015</v>
      </c>
      <c r="O2512" t="b">
        <v>0</v>
      </c>
      <c r="P2512">
        <v>2</v>
      </c>
      <c r="Q2512" t="b">
        <v>0</v>
      </c>
      <c r="R2512" t="s">
        <v>8299</v>
      </c>
      <c r="S2512" s="7">
        <f>E2512/D2512</f>
        <v>1.5E-3</v>
      </c>
      <c r="T2512" s="8">
        <f>E2512/P2512</f>
        <v>37.5</v>
      </c>
      <c r="U2512" t="str">
        <f t="shared" si="238"/>
        <v>food</v>
      </c>
      <c r="V2512" t="str">
        <f t="shared" si="239"/>
        <v>restaurants</v>
      </c>
    </row>
    <row r="2513" spans="1:22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5">
        <f t="shared" si="234"/>
        <v>42371.446909722217</v>
      </c>
      <c r="L2513" s="15">
        <f t="shared" si="235"/>
        <v>42401.446909722217</v>
      </c>
      <c r="M2513" s="13" t="str">
        <f t="shared" si="236"/>
        <v>Jan</v>
      </c>
      <c r="N2513" s="11">
        <f t="shared" si="237"/>
        <v>2016</v>
      </c>
      <c r="O2513" t="b">
        <v>0</v>
      </c>
      <c r="P2513">
        <v>0</v>
      </c>
      <c r="Q2513" t="b">
        <v>0</v>
      </c>
      <c r="R2513" t="s">
        <v>8299</v>
      </c>
      <c r="S2513" s="7">
        <f>E2513/D2513</f>
        <v>0</v>
      </c>
      <c r="T2513" s="8" t="e">
        <f>E2513/P2513</f>
        <v>#DIV/0!</v>
      </c>
      <c r="U2513" t="str">
        <f t="shared" si="238"/>
        <v>food</v>
      </c>
      <c r="V2513" t="str">
        <f t="shared" si="239"/>
        <v>restaurants</v>
      </c>
    </row>
    <row r="2514" spans="1:22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5">
        <f t="shared" si="234"/>
        <v>41971.876863425925</v>
      </c>
      <c r="L2514" s="15">
        <f t="shared" si="235"/>
        <v>41986.876863425925</v>
      </c>
      <c r="M2514" s="13" t="str">
        <f t="shared" si="236"/>
        <v>Nov</v>
      </c>
      <c r="N2514" s="11">
        <f t="shared" si="237"/>
        <v>2014</v>
      </c>
      <c r="O2514" t="b">
        <v>0</v>
      </c>
      <c r="P2514">
        <v>0</v>
      </c>
      <c r="Q2514" t="b">
        <v>0</v>
      </c>
      <c r="R2514" t="s">
        <v>8299</v>
      </c>
      <c r="S2514" s="7">
        <f>E2514/D2514</f>
        <v>0</v>
      </c>
      <c r="T2514" s="8" t="e">
        <f>E2514/P2514</f>
        <v>#DIV/0!</v>
      </c>
      <c r="U2514" t="str">
        <f t="shared" si="238"/>
        <v>food</v>
      </c>
      <c r="V2514" t="str">
        <f t="shared" si="239"/>
        <v>restaurants</v>
      </c>
    </row>
    <row r="2515" spans="1:22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5">
        <f t="shared" si="234"/>
        <v>42732.00681712963</v>
      </c>
      <c r="L2515" s="15">
        <f t="shared" si="235"/>
        <v>42792.00681712963</v>
      </c>
      <c r="M2515" s="13" t="str">
        <f t="shared" si="236"/>
        <v>Dec</v>
      </c>
      <c r="N2515" s="11">
        <f t="shared" si="237"/>
        <v>2016</v>
      </c>
      <c r="O2515" t="b">
        <v>0</v>
      </c>
      <c r="P2515">
        <v>0</v>
      </c>
      <c r="Q2515" t="b">
        <v>0</v>
      </c>
      <c r="R2515" t="s">
        <v>8299</v>
      </c>
      <c r="S2515" s="7">
        <f>E2515/D2515</f>
        <v>0</v>
      </c>
      <c r="T2515" s="8" t="e">
        <f>E2515/P2515</f>
        <v>#DIV/0!</v>
      </c>
      <c r="U2515" t="str">
        <f t="shared" si="238"/>
        <v>food</v>
      </c>
      <c r="V2515" t="str">
        <f t="shared" si="239"/>
        <v>restaurants</v>
      </c>
    </row>
    <row r="2516" spans="1:22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5">
        <f t="shared" si="234"/>
        <v>41854.389780092592</v>
      </c>
      <c r="L2516" s="15">
        <f t="shared" si="235"/>
        <v>41871.389780092592</v>
      </c>
      <c r="M2516" s="13" t="str">
        <f t="shared" si="236"/>
        <v>Aug</v>
      </c>
      <c r="N2516" s="11">
        <f t="shared" si="237"/>
        <v>2014</v>
      </c>
      <c r="O2516" t="b">
        <v>0</v>
      </c>
      <c r="P2516">
        <v>4</v>
      </c>
      <c r="Q2516" t="b">
        <v>0</v>
      </c>
      <c r="R2516" t="s">
        <v>8299</v>
      </c>
      <c r="S2516" s="7">
        <f>E2516/D2516</f>
        <v>1.7500000000000002E-2</v>
      </c>
      <c r="T2516" s="8">
        <f>E2516/P2516</f>
        <v>52.5</v>
      </c>
      <c r="U2516" t="str">
        <f t="shared" si="238"/>
        <v>food</v>
      </c>
      <c r="V2516" t="str">
        <f t="shared" si="239"/>
        <v>restaurants</v>
      </c>
    </row>
    <row r="2517" spans="1:22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5">
        <f t="shared" si="234"/>
        <v>42027.839733796296</v>
      </c>
      <c r="L2517" s="15">
        <f t="shared" si="235"/>
        <v>42057.839733796296</v>
      </c>
      <c r="M2517" s="13" t="str">
        <f t="shared" si="236"/>
        <v>Jan</v>
      </c>
      <c r="N2517" s="11">
        <f t="shared" si="237"/>
        <v>2015</v>
      </c>
      <c r="O2517" t="b">
        <v>0</v>
      </c>
      <c r="P2517">
        <v>12</v>
      </c>
      <c r="Q2517" t="b">
        <v>0</v>
      </c>
      <c r="R2517" t="s">
        <v>8299</v>
      </c>
      <c r="S2517" s="7">
        <f>E2517/D2517</f>
        <v>0.186</v>
      </c>
      <c r="T2517" s="8">
        <f>E2517/P2517</f>
        <v>77.5</v>
      </c>
      <c r="U2517" t="str">
        <f t="shared" si="238"/>
        <v>food</v>
      </c>
      <c r="V2517" t="str">
        <f t="shared" si="239"/>
        <v>restaurants</v>
      </c>
    </row>
    <row r="2518" spans="1:22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5">
        <f t="shared" si="234"/>
        <v>41942.653379629628</v>
      </c>
      <c r="L2518" s="15">
        <f t="shared" si="235"/>
        <v>41972.6950462963</v>
      </c>
      <c r="M2518" s="13" t="str">
        <f t="shared" si="236"/>
        <v>Oct</v>
      </c>
      <c r="N2518" s="11">
        <f t="shared" si="237"/>
        <v>2014</v>
      </c>
      <c r="O2518" t="b">
        <v>0</v>
      </c>
      <c r="P2518">
        <v>0</v>
      </c>
      <c r="Q2518" t="b">
        <v>0</v>
      </c>
      <c r="R2518" t="s">
        <v>8299</v>
      </c>
      <c r="S2518" s="7">
        <f>E2518/D2518</f>
        <v>0</v>
      </c>
      <c r="T2518" s="8" t="e">
        <f>E2518/P2518</f>
        <v>#DIV/0!</v>
      </c>
      <c r="U2518" t="str">
        <f t="shared" si="238"/>
        <v>food</v>
      </c>
      <c r="V2518" t="str">
        <f t="shared" si="239"/>
        <v>restaurants</v>
      </c>
    </row>
    <row r="2519" spans="1:22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5">
        <f t="shared" si="234"/>
        <v>42052.802430555559</v>
      </c>
      <c r="L2519" s="15">
        <f t="shared" si="235"/>
        <v>42082.760763888888</v>
      </c>
      <c r="M2519" s="13" t="str">
        <f t="shared" si="236"/>
        <v>Feb</v>
      </c>
      <c r="N2519" s="11">
        <f t="shared" si="237"/>
        <v>2015</v>
      </c>
      <c r="O2519" t="b">
        <v>0</v>
      </c>
      <c r="P2519">
        <v>33</v>
      </c>
      <c r="Q2519" t="b">
        <v>0</v>
      </c>
      <c r="R2519" t="s">
        <v>8299</v>
      </c>
      <c r="S2519" s="7">
        <f>E2519/D2519</f>
        <v>9.8166666666666666E-2</v>
      </c>
      <c r="T2519" s="8">
        <f>E2519/P2519</f>
        <v>53.545454545454547</v>
      </c>
      <c r="U2519" t="str">
        <f t="shared" si="238"/>
        <v>food</v>
      </c>
      <c r="V2519" t="str">
        <f t="shared" si="239"/>
        <v>restaurants</v>
      </c>
    </row>
    <row r="2520" spans="1:22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5">
        <f t="shared" si="234"/>
        <v>41926.680879629632</v>
      </c>
      <c r="L2520" s="15">
        <f t="shared" si="235"/>
        <v>41956.722546296296</v>
      </c>
      <c r="M2520" s="13" t="str">
        <f t="shared" si="236"/>
        <v>Oct</v>
      </c>
      <c r="N2520" s="11">
        <f t="shared" si="237"/>
        <v>2014</v>
      </c>
      <c r="O2520" t="b">
        <v>0</v>
      </c>
      <c r="P2520">
        <v>0</v>
      </c>
      <c r="Q2520" t="b">
        <v>0</v>
      </c>
      <c r="R2520" t="s">
        <v>8299</v>
      </c>
      <c r="S2520" s="7">
        <f>E2520/D2520</f>
        <v>0</v>
      </c>
      <c r="T2520" s="8" t="e">
        <f>E2520/P2520</f>
        <v>#DIV/0!</v>
      </c>
      <c r="U2520" t="str">
        <f t="shared" si="238"/>
        <v>food</v>
      </c>
      <c r="V2520" t="str">
        <f t="shared" si="239"/>
        <v>restaurants</v>
      </c>
    </row>
    <row r="2521" spans="1:22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5">
        <f t="shared" si="234"/>
        <v>41809.155138888891</v>
      </c>
      <c r="L2521" s="15">
        <f t="shared" si="235"/>
        <v>41839.155138888891</v>
      </c>
      <c r="M2521" s="13" t="str">
        <f t="shared" si="236"/>
        <v>Jun</v>
      </c>
      <c r="N2521" s="11">
        <f t="shared" si="237"/>
        <v>2014</v>
      </c>
      <c r="O2521" t="b">
        <v>0</v>
      </c>
      <c r="P2521">
        <v>4</v>
      </c>
      <c r="Q2521" t="b">
        <v>0</v>
      </c>
      <c r="R2521" t="s">
        <v>8299</v>
      </c>
      <c r="S2521" s="7">
        <f>E2521/D2521</f>
        <v>4.3333333333333331E-4</v>
      </c>
      <c r="T2521" s="8">
        <f>E2521/P2521</f>
        <v>16.25</v>
      </c>
      <c r="U2521" t="str">
        <f t="shared" si="238"/>
        <v>food</v>
      </c>
      <c r="V2521" t="str">
        <f t="shared" si="239"/>
        <v>restaurants</v>
      </c>
    </row>
    <row r="2522" spans="1:22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5">
        <f t="shared" si="234"/>
        <v>42612.600520833337</v>
      </c>
      <c r="L2522" s="15">
        <f t="shared" si="235"/>
        <v>42658.806249999994</v>
      </c>
      <c r="M2522" s="13" t="str">
        <f t="shared" si="236"/>
        <v>Aug</v>
      </c>
      <c r="N2522" s="11">
        <f t="shared" si="237"/>
        <v>2016</v>
      </c>
      <c r="O2522" t="b">
        <v>0</v>
      </c>
      <c r="P2522">
        <v>0</v>
      </c>
      <c r="Q2522" t="b">
        <v>0</v>
      </c>
      <c r="R2522" t="s">
        <v>8299</v>
      </c>
      <c r="S2522" s="7">
        <f>E2522/D2522</f>
        <v>0</v>
      </c>
      <c r="T2522" s="8" t="e">
        <f>E2522/P2522</f>
        <v>#DIV/0!</v>
      </c>
      <c r="U2522" t="str">
        <f t="shared" si="238"/>
        <v>food</v>
      </c>
      <c r="V2522" t="str">
        <f t="shared" si="239"/>
        <v>restaurants</v>
      </c>
    </row>
    <row r="2523" spans="1:22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5">
        <f t="shared" si="234"/>
        <v>42269.967835648145</v>
      </c>
      <c r="L2523" s="15">
        <f t="shared" si="235"/>
        <v>42290.967835648145</v>
      </c>
      <c r="M2523" s="13" t="str">
        <f t="shared" si="236"/>
        <v>Sep</v>
      </c>
      <c r="N2523" s="11">
        <f t="shared" si="237"/>
        <v>2015</v>
      </c>
      <c r="O2523" t="b">
        <v>0</v>
      </c>
      <c r="P2523">
        <v>132</v>
      </c>
      <c r="Q2523" t="b">
        <v>1</v>
      </c>
      <c r="R2523" t="s">
        <v>8300</v>
      </c>
      <c r="S2523" s="7">
        <f>E2523/D2523</f>
        <v>1.0948792000000001</v>
      </c>
      <c r="T2523" s="8">
        <f>E2523/P2523</f>
        <v>103.68174242424243</v>
      </c>
      <c r="U2523" t="str">
        <f t="shared" si="238"/>
        <v>music</v>
      </c>
      <c r="V2523" t="str">
        <f t="shared" si="239"/>
        <v>classical music</v>
      </c>
    </row>
    <row r="2524" spans="1:22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5">
        <f t="shared" si="234"/>
        <v>42460.573611111111</v>
      </c>
      <c r="L2524" s="15">
        <f t="shared" si="235"/>
        <v>42482.619444444441</v>
      </c>
      <c r="M2524" s="13" t="str">
        <f t="shared" si="236"/>
        <v>Mar</v>
      </c>
      <c r="N2524" s="11">
        <f t="shared" si="237"/>
        <v>2016</v>
      </c>
      <c r="O2524" t="b">
        <v>0</v>
      </c>
      <c r="P2524">
        <v>27</v>
      </c>
      <c r="Q2524" t="b">
        <v>1</v>
      </c>
      <c r="R2524" t="s">
        <v>8300</v>
      </c>
      <c r="S2524" s="7">
        <f>E2524/D2524</f>
        <v>1</v>
      </c>
      <c r="T2524" s="8">
        <f>E2524/P2524</f>
        <v>185.18518518518519</v>
      </c>
      <c r="U2524" t="str">
        <f t="shared" si="238"/>
        <v>music</v>
      </c>
      <c r="V2524" t="str">
        <f t="shared" si="239"/>
        <v>classical music</v>
      </c>
    </row>
    <row r="2525" spans="1:22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5">
        <f t="shared" si="234"/>
        <v>41930.975601851853</v>
      </c>
      <c r="L2525" s="15">
        <f t="shared" si="235"/>
        <v>41961.017268518524</v>
      </c>
      <c r="M2525" s="13" t="str">
        <f t="shared" si="236"/>
        <v>Oct</v>
      </c>
      <c r="N2525" s="11">
        <f t="shared" si="237"/>
        <v>2014</v>
      </c>
      <c r="O2525" t="b">
        <v>0</v>
      </c>
      <c r="P2525">
        <v>26</v>
      </c>
      <c r="Q2525" t="b">
        <v>1</v>
      </c>
      <c r="R2525" t="s">
        <v>8300</v>
      </c>
      <c r="S2525" s="7">
        <f>E2525/D2525</f>
        <v>1.5644444444444445</v>
      </c>
      <c r="T2525" s="8">
        <f>E2525/P2525</f>
        <v>54.153846153846153</v>
      </c>
      <c r="U2525" t="str">
        <f t="shared" si="238"/>
        <v>music</v>
      </c>
      <c r="V2525" t="str">
        <f t="shared" si="239"/>
        <v>classical music</v>
      </c>
    </row>
    <row r="2526" spans="1:22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5">
        <f t="shared" si="234"/>
        <v>41961.807372685187</v>
      </c>
      <c r="L2526" s="15">
        <f t="shared" si="235"/>
        <v>41994.1875</v>
      </c>
      <c r="M2526" s="13" t="str">
        <f t="shared" si="236"/>
        <v>Nov</v>
      </c>
      <c r="N2526" s="11">
        <f t="shared" si="237"/>
        <v>2014</v>
      </c>
      <c r="O2526" t="b">
        <v>0</v>
      </c>
      <c r="P2526">
        <v>43</v>
      </c>
      <c r="Q2526" t="b">
        <v>1</v>
      </c>
      <c r="R2526" t="s">
        <v>8300</v>
      </c>
      <c r="S2526" s="7">
        <f>E2526/D2526</f>
        <v>1.016</v>
      </c>
      <c r="T2526" s="8">
        <f>E2526/P2526</f>
        <v>177.2093023255814</v>
      </c>
      <c r="U2526" t="str">
        <f t="shared" si="238"/>
        <v>music</v>
      </c>
      <c r="V2526" t="str">
        <f t="shared" si="239"/>
        <v>classical music</v>
      </c>
    </row>
    <row r="2527" spans="1:22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5">
        <f t="shared" si="234"/>
        <v>41058.844571759262</v>
      </c>
      <c r="L2527" s="15">
        <f t="shared" si="235"/>
        <v>41088.844571759262</v>
      </c>
      <c r="M2527" s="13" t="str">
        <f t="shared" si="236"/>
        <v>May</v>
      </c>
      <c r="N2527" s="11">
        <f t="shared" si="237"/>
        <v>2012</v>
      </c>
      <c r="O2527" t="b">
        <v>0</v>
      </c>
      <c r="P2527">
        <v>80</v>
      </c>
      <c r="Q2527" t="b">
        <v>1</v>
      </c>
      <c r="R2527" t="s">
        <v>8300</v>
      </c>
      <c r="S2527" s="7">
        <f>E2527/D2527</f>
        <v>1.00325</v>
      </c>
      <c r="T2527" s="8">
        <f>E2527/P2527</f>
        <v>100.325</v>
      </c>
      <c r="U2527" t="str">
        <f t="shared" si="238"/>
        <v>music</v>
      </c>
      <c r="V2527" t="str">
        <f t="shared" si="239"/>
        <v>classical music</v>
      </c>
    </row>
    <row r="2528" spans="1:22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5">
        <f t="shared" si="234"/>
        <v>41953.091134259259</v>
      </c>
      <c r="L2528" s="15">
        <f t="shared" si="235"/>
        <v>41981.207638888889</v>
      </c>
      <c r="M2528" s="13" t="str">
        <f t="shared" si="236"/>
        <v>Nov</v>
      </c>
      <c r="N2528" s="11">
        <f t="shared" si="237"/>
        <v>2014</v>
      </c>
      <c r="O2528" t="b">
        <v>0</v>
      </c>
      <c r="P2528">
        <v>33</v>
      </c>
      <c r="Q2528" t="b">
        <v>1</v>
      </c>
      <c r="R2528" t="s">
        <v>8300</v>
      </c>
      <c r="S2528" s="7">
        <f>E2528/D2528</f>
        <v>1.1294999999999999</v>
      </c>
      <c r="T2528" s="8">
        <f>E2528/P2528</f>
        <v>136.90909090909091</v>
      </c>
      <c r="U2528" t="str">
        <f t="shared" si="238"/>
        <v>music</v>
      </c>
      <c r="V2528" t="str">
        <f t="shared" si="239"/>
        <v>classical music</v>
      </c>
    </row>
    <row r="2529" spans="1:22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5">
        <f t="shared" si="234"/>
        <v>41546.75105324074</v>
      </c>
      <c r="L2529" s="15">
        <f t="shared" si="235"/>
        <v>41565.165972222225</v>
      </c>
      <c r="M2529" s="13" t="str">
        <f t="shared" si="236"/>
        <v>Sep</v>
      </c>
      <c r="N2529" s="11">
        <f t="shared" si="237"/>
        <v>2013</v>
      </c>
      <c r="O2529" t="b">
        <v>0</v>
      </c>
      <c r="P2529">
        <v>71</v>
      </c>
      <c r="Q2529" t="b">
        <v>1</v>
      </c>
      <c r="R2529" t="s">
        <v>8300</v>
      </c>
      <c r="S2529" s="7">
        <f>E2529/D2529</f>
        <v>1.02125</v>
      </c>
      <c r="T2529" s="8">
        <f>E2529/P2529</f>
        <v>57.535211267605632</v>
      </c>
      <c r="U2529" t="str">
        <f t="shared" si="238"/>
        <v>music</v>
      </c>
      <c r="V2529" t="str">
        <f t="shared" si="239"/>
        <v>classical music</v>
      </c>
    </row>
    <row r="2530" spans="1:22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5">
        <f t="shared" si="234"/>
        <v>42217.834525462968</v>
      </c>
      <c r="L2530" s="15">
        <f t="shared" si="235"/>
        <v>42236.458333333328</v>
      </c>
      <c r="M2530" s="13" t="str">
        <f t="shared" si="236"/>
        <v>Aug</v>
      </c>
      <c r="N2530" s="11">
        <f t="shared" si="237"/>
        <v>2015</v>
      </c>
      <c r="O2530" t="b">
        <v>0</v>
      </c>
      <c r="P2530">
        <v>81</v>
      </c>
      <c r="Q2530" t="b">
        <v>1</v>
      </c>
      <c r="R2530" t="s">
        <v>8300</v>
      </c>
      <c r="S2530" s="7">
        <f>E2530/D2530</f>
        <v>1.0724974999999999</v>
      </c>
      <c r="T2530" s="8">
        <f>E2530/P2530</f>
        <v>52.962839506172834</v>
      </c>
      <c r="U2530" t="str">
        <f t="shared" si="238"/>
        <v>music</v>
      </c>
      <c r="V2530" t="str">
        <f t="shared" si="239"/>
        <v>classical music</v>
      </c>
    </row>
    <row r="2531" spans="1:22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5">
        <f t="shared" si="234"/>
        <v>40948.080729166664</v>
      </c>
      <c r="L2531" s="15">
        <f t="shared" si="235"/>
        <v>40993.0390625</v>
      </c>
      <c r="M2531" s="13" t="str">
        <f t="shared" si="236"/>
        <v>Feb</v>
      </c>
      <c r="N2531" s="11">
        <f t="shared" si="237"/>
        <v>2012</v>
      </c>
      <c r="O2531" t="b">
        <v>0</v>
      </c>
      <c r="P2531">
        <v>76</v>
      </c>
      <c r="Q2531" t="b">
        <v>1</v>
      </c>
      <c r="R2531" t="s">
        <v>8300</v>
      </c>
      <c r="S2531" s="7">
        <f>E2531/D2531</f>
        <v>1.0428333333333333</v>
      </c>
      <c r="T2531" s="8">
        <f>E2531/P2531</f>
        <v>82.328947368421055</v>
      </c>
      <c r="U2531" t="str">
        <f t="shared" si="238"/>
        <v>music</v>
      </c>
      <c r="V2531" t="str">
        <f t="shared" si="239"/>
        <v>classical music</v>
      </c>
    </row>
    <row r="2532" spans="1:22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5">
        <f t="shared" si="234"/>
        <v>42081.864641203705</v>
      </c>
      <c r="L2532" s="15">
        <f t="shared" si="235"/>
        <v>42114.201388888891</v>
      </c>
      <c r="M2532" s="13" t="str">
        <f t="shared" si="236"/>
        <v>Mar</v>
      </c>
      <c r="N2532" s="11">
        <f t="shared" si="237"/>
        <v>2015</v>
      </c>
      <c r="O2532" t="b">
        <v>0</v>
      </c>
      <c r="P2532">
        <v>48</v>
      </c>
      <c r="Q2532" t="b">
        <v>1</v>
      </c>
      <c r="R2532" t="s">
        <v>8300</v>
      </c>
      <c r="S2532" s="7">
        <f>E2532/D2532</f>
        <v>1</v>
      </c>
      <c r="T2532" s="8">
        <f>E2532/P2532</f>
        <v>135.41666666666666</v>
      </c>
      <c r="U2532" t="str">
        <f t="shared" si="238"/>
        <v>music</v>
      </c>
      <c r="V2532" t="str">
        <f t="shared" si="239"/>
        <v>classical music</v>
      </c>
    </row>
    <row r="2533" spans="1:22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5">
        <f t="shared" si="234"/>
        <v>42208.680023148147</v>
      </c>
      <c r="L2533" s="15">
        <f t="shared" si="235"/>
        <v>42231.165972222225</v>
      </c>
      <c r="M2533" s="13" t="str">
        <f t="shared" si="236"/>
        <v>Jul</v>
      </c>
      <c r="N2533" s="11">
        <f t="shared" si="237"/>
        <v>2015</v>
      </c>
      <c r="O2533" t="b">
        <v>0</v>
      </c>
      <c r="P2533">
        <v>61</v>
      </c>
      <c r="Q2533" t="b">
        <v>1</v>
      </c>
      <c r="R2533" t="s">
        <v>8300</v>
      </c>
      <c r="S2533" s="7">
        <f>E2533/D2533</f>
        <v>1.004</v>
      </c>
      <c r="T2533" s="8">
        <f>E2533/P2533</f>
        <v>74.06557377049181</v>
      </c>
      <c r="U2533" t="str">
        <f t="shared" si="238"/>
        <v>music</v>
      </c>
      <c r="V2533" t="str">
        <f t="shared" si="239"/>
        <v>classical music</v>
      </c>
    </row>
    <row r="2534" spans="1:22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5">
        <f t="shared" si="234"/>
        <v>41107.849143518521</v>
      </c>
      <c r="L2534" s="15">
        <f t="shared" si="235"/>
        <v>41137.849143518521</v>
      </c>
      <c r="M2534" s="13" t="str">
        <f t="shared" si="236"/>
        <v>Jul</v>
      </c>
      <c r="N2534" s="11">
        <f t="shared" si="237"/>
        <v>2012</v>
      </c>
      <c r="O2534" t="b">
        <v>0</v>
      </c>
      <c r="P2534">
        <v>60</v>
      </c>
      <c r="Q2534" t="b">
        <v>1</v>
      </c>
      <c r="R2534" t="s">
        <v>8300</v>
      </c>
      <c r="S2534" s="7">
        <f>E2534/D2534</f>
        <v>1.26125</v>
      </c>
      <c r="T2534" s="8">
        <f>E2534/P2534</f>
        <v>84.083333333333329</v>
      </c>
      <c r="U2534" t="str">
        <f t="shared" si="238"/>
        <v>music</v>
      </c>
      <c r="V2534" t="str">
        <f t="shared" si="239"/>
        <v>classical music</v>
      </c>
    </row>
    <row r="2535" spans="1:22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5">
        <f t="shared" si="234"/>
        <v>41304.751284722224</v>
      </c>
      <c r="L2535" s="15">
        <f t="shared" si="235"/>
        <v>41334.750787037039</v>
      </c>
      <c r="M2535" s="13" t="str">
        <f t="shared" si="236"/>
        <v>Jan</v>
      </c>
      <c r="N2535" s="11">
        <f t="shared" si="237"/>
        <v>2013</v>
      </c>
      <c r="O2535" t="b">
        <v>0</v>
      </c>
      <c r="P2535">
        <v>136</v>
      </c>
      <c r="Q2535" t="b">
        <v>1</v>
      </c>
      <c r="R2535" t="s">
        <v>8300</v>
      </c>
      <c r="S2535" s="7">
        <f>E2535/D2535</f>
        <v>1.1066666666666667</v>
      </c>
      <c r="T2535" s="8">
        <f>E2535/P2535</f>
        <v>61.029411764705884</v>
      </c>
      <c r="U2535" t="str">
        <f t="shared" si="238"/>
        <v>music</v>
      </c>
      <c r="V2535" t="str">
        <f t="shared" si="239"/>
        <v>classical music</v>
      </c>
    </row>
    <row r="2536" spans="1:22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5">
        <f t="shared" si="234"/>
        <v>40127.700370370374</v>
      </c>
      <c r="L2536" s="15">
        <f t="shared" si="235"/>
        <v>40179.25</v>
      </c>
      <c r="M2536" s="13" t="str">
        <f t="shared" si="236"/>
        <v>Nov</v>
      </c>
      <c r="N2536" s="11">
        <f t="shared" si="237"/>
        <v>2009</v>
      </c>
      <c r="O2536" t="b">
        <v>0</v>
      </c>
      <c r="P2536">
        <v>14</v>
      </c>
      <c r="Q2536" t="b">
        <v>1</v>
      </c>
      <c r="R2536" t="s">
        <v>8300</v>
      </c>
      <c r="S2536" s="7">
        <f>E2536/D2536</f>
        <v>1.05</v>
      </c>
      <c r="T2536" s="8">
        <f>E2536/P2536</f>
        <v>150</v>
      </c>
      <c r="U2536" t="str">
        <f t="shared" si="238"/>
        <v>music</v>
      </c>
      <c r="V2536" t="str">
        <f t="shared" si="239"/>
        <v>classical music</v>
      </c>
    </row>
    <row r="2537" spans="1:2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5">
        <f t="shared" si="234"/>
        <v>41943.791030092594</v>
      </c>
      <c r="L2537" s="15">
        <f t="shared" si="235"/>
        <v>41974.832696759258</v>
      </c>
      <c r="M2537" s="13" t="str">
        <f t="shared" si="236"/>
        <v>Oct</v>
      </c>
      <c r="N2537" s="11">
        <f t="shared" si="237"/>
        <v>2014</v>
      </c>
      <c r="O2537" t="b">
        <v>0</v>
      </c>
      <c r="P2537">
        <v>78</v>
      </c>
      <c r="Q2537" t="b">
        <v>1</v>
      </c>
      <c r="R2537" t="s">
        <v>8300</v>
      </c>
      <c r="S2537" s="7">
        <f>E2537/D2537</f>
        <v>1.03775</v>
      </c>
      <c r="T2537" s="8">
        <f>E2537/P2537</f>
        <v>266.08974358974359</v>
      </c>
      <c r="U2537" t="str">
        <f t="shared" si="238"/>
        <v>music</v>
      </c>
      <c r="V2537" t="str">
        <f t="shared" si="239"/>
        <v>classical music</v>
      </c>
    </row>
    <row r="2538" spans="1:22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5">
        <f t="shared" si="234"/>
        <v>41464.106087962966</v>
      </c>
      <c r="L2538" s="15">
        <f t="shared" si="235"/>
        <v>41485.106087962966</v>
      </c>
      <c r="M2538" s="13" t="str">
        <f t="shared" si="236"/>
        <v>Jul</v>
      </c>
      <c r="N2538" s="11">
        <f t="shared" si="237"/>
        <v>2013</v>
      </c>
      <c r="O2538" t="b">
        <v>0</v>
      </c>
      <c r="P2538">
        <v>4</v>
      </c>
      <c r="Q2538" t="b">
        <v>1</v>
      </c>
      <c r="R2538" t="s">
        <v>8300</v>
      </c>
      <c r="S2538" s="7">
        <f>E2538/D2538</f>
        <v>1.1599999999999999</v>
      </c>
      <c r="T2538" s="8">
        <f>E2538/P2538</f>
        <v>7.25</v>
      </c>
      <c r="U2538" t="str">
        <f t="shared" si="238"/>
        <v>music</v>
      </c>
      <c r="V2538" t="str">
        <f t="shared" si="239"/>
        <v>classical music</v>
      </c>
    </row>
    <row r="2539" spans="1:22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5">
        <f t="shared" si="234"/>
        <v>40696.648784722223</v>
      </c>
      <c r="L2539" s="15">
        <f t="shared" si="235"/>
        <v>40756.648784722223</v>
      </c>
      <c r="M2539" s="13" t="str">
        <f t="shared" si="236"/>
        <v>Jun</v>
      </c>
      <c r="N2539" s="11">
        <f t="shared" si="237"/>
        <v>2011</v>
      </c>
      <c r="O2539" t="b">
        <v>0</v>
      </c>
      <c r="P2539">
        <v>11</v>
      </c>
      <c r="Q2539" t="b">
        <v>1</v>
      </c>
      <c r="R2539" t="s">
        <v>8300</v>
      </c>
      <c r="S2539" s="7">
        <f>E2539/D2539</f>
        <v>1.1000000000000001</v>
      </c>
      <c r="T2539" s="8">
        <f>E2539/P2539</f>
        <v>100</v>
      </c>
      <c r="U2539" t="str">
        <f t="shared" si="238"/>
        <v>music</v>
      </c>
      <c r="V2539" t="str">
        <f t="shared" si="239"/>
        <v>classical music</v>
      </c>
    </row>
    <row r="2540" spans="1:22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5">
        <f t="shared" si="234"/>
        <v>41298.509965277779</v>
      </c>
      <c r="L2540" s="15">
        <f t="shared" si="235"/>
        <v>41329.207638888889</v>
      </c>
      <c r="M2540" s="13" t="str">
        <f t="shared" si="236"/>
        <v>Jan</v>
      </c>
      <c r="N2540" s="11">
        <f t="shared" si="237"/>
        <v>2013</v>
      </c>
      <c r="O2540" t="b">
        <v>0</v>
      </c>
      <c r="P2540">
        <v>185</v>
      </c>
      <c r="Q2540" t="b">
        <v>1</v>
      </c>
      <c r="R2540" t="s">
        <v>8300</v>
      </c>
      <c r="S2540" s="7">
        <f>E2540/D2540</f>
        <v>1.130176111111111</v>
      </c>
      <c r="T2540" s="8">
        <f>E2540/P2540</f>
        <v>109.96308108108107</v>
      </c>
      <c r="U2540" t="str">
        <f t="shared" si="238"/>
        <v>music</v>
      </c>
      <c r="V2540" t="str">
        <f t="shared" si="239"/>
        <v>classical music</v>
      </c>
    </row>
    <row r="2541" spans="1:22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5">
        <f t="shared" si="234"/>
        <v>41977.902222222227</v>
      </c>
      <c r="L2541" s="15">
        <f t="shared" si="235"/>
        <v>42037.902222222227</v>
      </c>
      <c r="M2541" s="13" t="str">
        <f t="shared" si="236"/>
        <v>Dec</v>
      </c>
      <c r="N2541" s="11">
        <f t="shared" si="237"/>
        <v>2014</v>
      </c>
      <c r="O2541" t="b">
        <v>0</v>
      </c>
      <c r="P2541">
        <v>59</v>
      </c>
      <c r="Q2541" t="b">
        <v>1</v>
      </c>
      <c r="R2541" t="s">
        <v>8300</v>
      </c>
      <c r="S2541" s="7">
        <f>E2541/D2541</f>
        <v>1.0024999999999999</v>
      </c>
      <c r="T2541" s="8">
        <f>E2541/P2541</f>
        <v>169.91525423728814</v>
      </c>
      <c r="U2541" t="str">
        <f t="shared" si="238"/>
        <v>music</v>
      </c>
      <c r="V2541" t="str">
        <f t="shared" si="239"/>
        <v>classical music</v>
      </c>
    </row>
    <row r="2542" spans="1:22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5">
        <f t="shared" si="234"/>
        <v>40785.675011574072</v>
      </c>
      <c r="L2542" s="15">
        <f t="shared" si="235"/>
        <v>40845.675011574072</v>
      </c>
      <c r="M2542" s="13" t="str">
        <f t="shared" si="236"/>
        <v>Aug</v>
      </c>
      <c r="N2542" s="11">
        <f t="shared" si="237"/>
        <v>2011</v>
      </c>
      <c r="O2542" t="b">
        <v>0</v>
      </c>
      <c r="P2542">
        <v>27</v>
      </c>
      <c r="Q2542" t="b">
        <v>1</v>
      </c>
      <c r="R2542" t="s">
        <v>8300</v>
      </c>
      <c r="S2542" s="7">
        <f>E2542/D2542</f>
        <v>1.034</v>
      </c>
      <c r="T2542" s="8">
        <f>E2542/P2542</f>
        <v>95.740740740740748</v>
      </c>
      <c r="U2542" t="str">
        <f t="shared" si="238"/>
        <v>music</v>
      </c>
      <c r="V2542" t="str">
        <f t="shared" si="239"/>
        <v>classical music</v>
      </c>
    </row>
    <row r="2543" spans="1:22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5">
        <f t="shared" si="234"/>
        <v>41483.449282407404</v>
      </c>
      <c r="L2543" s="15">
        <f t="shared" si="235"/>
        <v>41543.449282407404</v>
      </c>
      <c r="M2543" s="13" t="str">
        <f t="shared" si="236"/>
        <v>Jul</v>
      </c>
      <c r="N2543" s="11">
        <f t="shared" si="237"/>
        <v>2013</v>
      </c>
      <c r="O2543" t="b">
        <v>0</v>
      </c>
      <c r="P2543">
        <v>63</v>
      </c>
      <c r="Q2543" t="b">
        <v>1</v>
      </c>
      <c r="R2543" t="s">
        <v>8300</v>
      </c>
      <c r="S2543" s="7">
        <f>E2543/D2543</f>
        <v>1.0702857142857143</v>
      </c>
      <c r="T2543" s="8">
        <f>E2543/P2543</f>
        <v>59.460317460317462</v>
      </c>
      <c r="U2543" t="str">
        <f t="shared" si="238"/>
        <v>music</v>
      </c>
      <c r="V2543" t="str">
        <f t="shared" si="239"/>
        <v>classical music</v>
      </c>
    </row>
    <row r="2544" spans="1:22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5">
        <f t="shared" si="234"/>
        <v>41509.426585648151</v>
      </c>
      <c r="L2544" s="15">
        <f t="shared" si="235"/>
        <v>41548.165972222225</v>
      </c>
      <c r="M2544" s="13" t="str">
        <f t="shared" si="236"/>
        <v>Aug</v>
      </c>
      <c r="N2544" s="11">
        <f t="shared" si="237"/>
        <v>2013</v>
      </c>
      <c r="O2544" t="b">
        <v>0</v>
      </c>
      <c r="P2544">
        <v>13</v>
      </c>
      <c r="Q2544" t="b">
        <v>1</v>
      </c>
      <c r="R2544" t="s">
        <v>8300</v>
      </c>
      <c r="S2544" s="7">
        <f>E2544/D2544</f>
        <v>1.0357142857142858</v>
      </c>
      <c r="T2544" s="8">
        <f>E2544/P2544</f>
        <v>55.769230769230766</v>
      </c>
      <c r="U2544" t="str">
        <f t="shared" si="238"/>
        <v>music</v>
      </c>
      <c r="V2544" t="str">
        <f t="shared" si="239"/>
        <v>classical music</v>
      </c>
    </row>
    <row r="2545" spans="1:22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5">
        <f t="shared" si="234"/>
        <v>40514.107615740737</v>
      </c>
      <c r="L2545" s="15">
        <f t="shared" si="235"/>
        <v>40545.125</v>
      </c>
      <c r="M2545" s="13" t="str">
        <f t="shared" si="236"/>
        <v>Dec</v>
      </c>
      <c r="N2545" s="11">
        <f t="shared" si="237"/>
        <v>2010</v>
      </c>
      <c r="O2545" t="b">
        <v>0</v>
      </c>
      <c r="P2545">
        <v>13</v>
      </c>
      <c r="Q2545" t="b">
        <v>1</v>
      </c>
      <c r="R2545" t="s">
        <v>8300</v>
      </c>
      <c r="S2545" s="7">
        <f>E2545/D2545</f>
        <v>1.5640000000000001</v>
      </c>
      <c r="T2545" s="8">
        <f>E2545/P2545</f>
        <v>30.076923076923077</v>
      </c>
      <c r="U2545" t="str">
        <f t="shared" si="238"/>
        <v>music</v>
      </c>
      <c r="V2545" t="str">
        <f t="shared" si="239"/>
        <v>classical music</v>
      </c>
    </row>
    <row r="2546" spans="1:22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5">
        <f t="shared" si="234"/>
        <v>41068.520474537036</v>
      </c>
      <c r="L2546" s="15">
        <f t="shared" si="235"/>
        <v>41098.520474537036</v>
      </c>
      <c r="M2546" s="13" t="str">
        <f t="shared" si="236"/>
        <v>Jun</v>
      </c>
      <c r="N2546" s="11">
        <f t="shared" si="237"/>
        <v>2012</v>
      </c>
      <c r="O2546" t="b">
        <v>0</v>
      </c>
      <c r="P2546">
        <v>57</v>
      </c>
      <c r="Q2546" t="b">
        <v>1</v>
      </c>
      <c r="R2546" t="s">
        <v>8300</v>
      </c>
      <c r="S2546" s="7">
        <f>E2546/D2546</f>
        <v>1.0082</v>
      </c>
      <c r="T2546" s="8">
        <f>E2546/P2546</f>
        <v>88.438596491228068</v>
      </c>
      <c r="U2546" t="str">
        <f t="shared" si="238"/>
        <v>music</v>
      </c>
      <c r="V2546" t="str">
        <f t="shared" si="239"/>
        <v>classical music</v>
      </c>
    </row>
    <row r="2547" spans="1:22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5">
        <f t="shared" si="234"/>
        <v>42027.13817129629</v>
      </c>
      <c r="L2547" s="15">
        <f t="shared" si="235"/>
        <v>42062.020833333328</v>
      </c>
      <c r="M2547" s="13" t="str">
        <f t="shared" si="236"/>
        <v>Jan</v>
      </c>
      <c r="N2547" s="11">
        <f t="shared" si="237"/>
        <v>2015</v>
      </c>
      <c r="O2547" t="b">
        <v>0</v>
      </c>
      <c r="P2547">
        <v>61</v>
      </c>
      <c r="Q2547" t="b">
        <v>1</v>
      </c>
      <c r="R2547" t="s">
        <v>8300</v>
      </c>
      <c r="S2547" s="7">
        <f>E2547/D2547</f>
        <v>1.9530000000000001</v>
      </c>
      <c r="T2547" s="8">
        <f>E2547/P2547</f>
        <v>64.032786885245898</v>
      </c>
      <c r="U2547" t="str">
        <f t="shared" si="238"/>
        <v>music</v>
      </c>
      <c r="V2547" t="str">
        <f t="shared" si="239"/>
        <v>classical music</v>
      </c>
    </row>
    <row r="2548" spans="1:22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5">
        <f t="shared" si="234"/>
        <v>41524.858553240738</v>
      </c>
      <c r="L2548" s="15">
        <f t="shared" si="235"/>
        <v>41552.208333333336</v>
      </c>
      <c r="M2548" s="13" t="str">
        <f t="shared" si="236"/>
        <v>Sep</v>
      </c>
      <c r="N2548" s="11">
        <f t="shared" si="237"/>
        <v>2013</v>
      </c>
      <c r="O2548" t="b">
        <v>0</v>
      </c>
      <c r="P2548">
        <v>65</v>
      </c>
      <c r="Q2548" t="b">
        <v>1</v>
      </c>
      <c r="R2548" t="s">
        <v>8300</v>
      </c>
      <c r="S2548" s="7">
        <f>E2548/D2548</f>
        <v>1.1171428571428572</v>
      </c>
      <c r="T2548" s="8">
        <f>E2548/P2548</f>
        <v>60.153846153846153</v>
      </c>
      <c r="U2548" t="str">
        <f t="shared" si="238"/>
        <v>music</v>
      </c>
      <c r="V2548" t="str">
        <f t="shared" si="239"/>
        <v>classical music</v>
      </c>
    </row>
    <row r="2549" spans="1:22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5">
        <f t="shared" si="234"/>
        <v>40973.773182870369</v>
      </c>
      <c r="L2549" s="15">
        <f t="shared" si="235"/>
        <v>41003.731516203705</v>
      </c>
      <c r="M2549" s="13" t="str">
        <f t="shared" si="236"/>
        <v>Mar</v>
      </c>
      <c r="N2549" s="11">
        <f t="shared" si="237"/>
        <v>2012</v>
      </c>
      <c r="O2549" t="b">
        <v>0</v>
      </c>
      <c r="P2549">
        <v>134</v>
      </c>
      <c r="Q2549" t="b">
        <v>1</v>
      </c>
      <c r="R2549" t="s">
        <v>8300</v>
      </c>
      <c r="S2549" s="7">
        <f>E2549/D2549</f>
        <v>1.1985454545454546</v>
      </c>
      <c r="T2549" s="8">
        <f>E2549/P2549</f>
        <v>49.194029850746269</v>
      </c>
      <c r="U2549" t="str">
        <f t="shared" si="238"/>
        <v>music</v>
      </c>
      <c r="V2549" t="str">
        <f t="shared" si="239"/>
        <v>classical music</v>
      </c>
    </row>
    <row r="2550" spans="1:22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5">
        <f t="shared" si="234"/>
        <v>42618.625428240746</v>
      </c>
      <c r="L2550" s="15">
        <f t="shared" si="235"/>
        <v>42643.185416666667</v>
      </c>
      <c r="M2550" s="13" t="str">
        <f t="shared" si="236"/>
        <v>Sep</v>
      </c>
      <c r="N2550" s="11">
        <f t="shared" si="237"/>
        <v>2016</v>
      </c>
      <c r="O2550" t="b">
        <v>0</v>
      </c>
      <c r="P2550">
        <v>37</v>
      </c>
      <c r="Q2550" t="b">
        <v>1</v>
      </c>
      <c r="R2550" t="s">
        <v>8300</v>
      </c>
      <c r="S2550" s="7">
        <f>E2550/D2550</f>
        <v>1.0185</v>
      </c>
      <c r="T2550" s="8">
        <f>E2550/P2550</f>
        <v>165.16216216216216</v>
      </c>
      <c r="U2550" t="str">
        <f t="shared" si="238"/>
        <v>music</v>
      </c>
      <c r="V2550" t="str">
        <f t="shared" si="239"/>
        <v>classical music</v>
      </c>
    </row>
    <row r="2551" spans="1:22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5">
        <f t="shared" si="234"/>
        <v>41390.757754629631</v>
      </c>
      <c r="L2551" s="15">
        <f t="shared" si="235"/>
        <v>41425.708333333336</v>
      </c>
      <c r="M2551" s="13" t="str">
        <f t="shared" si="236"/>
        <v>Apr</v>
      </c>
      <c r="N2551" s="11">
        <f t="shared" si="237"/>
        <v>2013</v>
      </c>
      <c r="O2551" t="b">
        <v>0</v>
      </c>
      <c r="P2551">
        <v>37</v>
      </c>
      <c r="Q2551" t="b">
        <v>1</v>
      </c>
      <c r="R2551" t="s">
        <v>8300</v>
      </c>
      <c r="S2551" s="7">
        <f>E2551/D2551</f>
        <v>1.0280254777070064</v>
      </c>
      <c r="T2551" s="8">
        <f>E2551/P2551</f>
        <v>43.621621621621621</v>
      </c>
      <c r="U2551" t="str">
        <f t="shared" si="238"/>
        <v>music</v>
      </c>
      <c r="V2551" t="str">
        <f t="shared" si="239"/>
        <v>classical music</v>
      </c>
    </row>
    <row r="2552" spans="1:22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5">
        <f t="shared" si="234"/>
        <v>42228.634328703702</v>
      </c>
      <c r="L2552" s="15">
        <f t="shared" si="235"/>
        <v>42285.165972222225</v>
      </c>
      <c r="M2552" s="13" t="str">
        <f t="shared" si="236"/>
        <v>Aug</v>
      </c>
      <c r="N2552" s="11">
        <f t="shared" si="237"/>
        <v>2015</v>
      </c>
      <c r="O2552" t="b">
        <v>0</v>
      </c>
      <c r="P2552">
        <v>150</v>
      </c>
      <c r="Q2552" t="b">
        <v>1</v>
      </c>
      <c r="R2552" t="s">
        <v>8300</v>
      </c>
      <c r="S2552" s="7">
        <f>E2552/D2552</f>
        <v>1.0084615384615385</v>
      </c>
      <c r="T2552" s="8">
        <f>E2552/P2552</f>
        <v>43.7</v>
      </c>
      <c r="U2552" t="str">
        <f t="shared" si="238"/>
        <v>music</v>
      </c>
      <c r="V2552" t="str">
        <f t="shared" si="239"/>
        <v>classical music</v>
      </c>
    </row>
    <row r="2553" spans="1:22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5">
        <f t="shared" si="234"/>
        <v>40961.252141203702</v>
      </c>
      <c r="L2553" s="15">
        <f t="shared" si="235"/>
        <v>40989.866666666669</v>
      </c>
      <c r="M2553" s="13" t="str">
        <f t="shared" si="236"/>
        <v>Feb</v>
      </c>
      <c r="N2553" s="11">
        <f t="shared" si="237"/>
        <v>2012</v>
      </c>
      <c r="O2553" t="b">
        <v>0</v>
      </c>
      <c r="P2553">
        <v>56</v>
      </c>
      <c r="Q2553" t="b">
        <v>1</v>
      </c>
      <c r="R2553" t="s">
        <v>8300</v>
      </c>
      <c r="S2553" s="7">
        <f>E2553/D2553</f>
        <v>1.0273469387755103</v>
      </c>
      <c r="T2553" s="8">
        <f>E2553/P2553</f>
        <v>67.419642857142861</v>
      </c>
      <c r="U2553" t="str">
        <f t="shared" si="238"/>
        <v>music</v>
      </c>
      <c r="V2553" t="str">
        <f t="shared" si="239"/>
        <v>classical music</v>
      </c>
    </row>
    <row r="2554" spans="1:22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5">
        <f t="shared" si="234"/>
        <v>42769.809965277775</v>
      </c>
      <c r="L2554" s="15">
        <f t="shared" si="235"/>
        <v>42799.809965277775</v>
      </c>
      <c r="M2554" s="13" t="str">
        <f t="shared" si="236"/>
        <v>Feb</v>
      </c>
      <c r="N2554" s="11">
        <f t="shared" si="237"/>
        <v>2017</v>
      </c>
      <c r="O2554" t="b">
        <v>0</v>
      </c>
      <c r="P2554">
        <v>18</v>
      </c>
      <c r="Q2554" t="b">
        <v>1</v>
      </c>
      <c r="R2554" t="s">
        <v>8300</v>
      </c>
      <c r="S2554" s="7">
        <f>E2554/D2554</f>
        <v>1.0649999999999999</v>
      </c>
      <c r="T2554" s="8">
        <f>E2554/P2554</f>
        <v>177.5</v>
      </c>
      <c r="U2554" t="str">
        <f t="shared" si="238"/>
        <v>music</v>
      </c>
      <c r="V2554" t="str">
        <f t="shared" si="239"/>
        <v>classical music</v>
      </c>
    </row>
    <row r="2555" spans="1:22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5">
        <f t="shared" si="234"/>
        <v>41113.199155092596</v>
      </c>
      <c r="L2555" s="15">
        <f t="shared" si="235"/>
        <v>41173.199155092596</v>
      </c>
      <c r="M2555" s="13" t="str">
        <f t="shared" si="236"/>
        <v>Jul</v>
      </c>
      <c r="N2555" s="11">
        <f t="shared" si="237"/>
        <v>2012</v>
      </c>
      <c r="O2555" t="b">
        <v>0</v>
      </c>
      <c r="P2555">
        <v>60</v>
      </c>
      <c r="Q2555" t="b">
        <v>1</v>
      </c>
      <c r="R2555" t="s">
        <v>8300</v>
      </c>
      <c r="S2555" s="7">
        <f>E2555/D2555</f>
        <v>1.5553333333333332</v>
      </c>
      <c r="T2555" s="8">
        <f>E2555/P2555</f>
        <v>38.883333333333333</v>
      </c>
      <c r="U2555" t="str">
        <f t="shared" si="238"/>
        <v>music</v>
      </c>
      <c r="V2555" t="str">
        <f t="shared" si="239"/>
        <v>classical music</v>
      </c>
    </row>
    <row r="2556" spans="1:22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5">
        <f t="shared" si="234"/>
        <v>42125.078275462962</v>
      </c>
      <c r="L2556" s="15">
        <f t="shared" si="235"/>
        <v>42156.165972222225</v>
      </c>
      <c r="M2556" s="13" t="str">
        <f t="shared" si="236"/>
        <v>May</v>
      </c>
      <c r="N2556" s="11">
        <f t="shared" si="237"/>
        <v>2015</v>
      </c>
      <c r="O2556" t="b">
        <v>0</v>
      </c>
      <c r="P2556">
        <v>67</v>
      </c>
      <c r="Q2556" t="b">
        <v>1</v>
      </c>
      <c r="R2556" t="s">
        <v>8300</v>
      </c>
      <c r="S2556" s="7">
        <f>E2556/D2556</f>
        <v>1.228</v>
      </c>
      <c r="T2556" s="8">
        <f>E2556/P2556</f>
        <v>54.985074626865675</v>
      </c>
      <c r="U2556" t="str">
        <f t="shared" si="238"/>
        <v>music</v>
      </c>
      <c r="V2556" t="str">
        <f t="shared" si="239"/>
        <v>classical music</v>
      </c>
    </row>
    <row r="2557" spans="1:22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5">
        <f t="shared" si="234"/>
        <v>41026.655011574076</v>
      </c>
      <c r="L2557" s="15">
        <f t="shared" si="235"/>
        <v>41057.655011574076</v>
      </c>
      <c r="M2557" s="13" t="str">
        <f t="shared" si="236"/>
        <v>Apr</v>
      </c>
      <c r="N2557" s="11">
        <f t="shared" si="237"/>
        <v>2012</v>
      </c>
      <c r="O2557" t="b">
        <v>0</v>
      </c>
      <c r="P2557">
        <v>35</v>
      </c>
      <c r="Q2557" t="b">
        <v>1</v>
      </c>
      <c r="R2557" t="s">
        <v>8300</v>
      </c>
      <c r="S2557" s="7">
        <f>E2557/D2557</f>
        <v>1.0734999999999999</v>
      </c>
      <c r="T2557" s="8">
        <f>E2557/P2557</f>
        <v>61.342857142857142</v>
      </c>
      <c r="U2557" t="str">
        <f t="shared" si="238"/>
        <v>music</v>
      </c>
      <c r="V2557" t="str">
        <f t="shared" si="239"/>
        <v>classical music</v>
      </c>
    </row>
    <row r="2558" spans="1:22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5">
        <f t="shared" si="234"/>
        <v>41222.991400462961</v>
      </c>
      <c r="L2558" s="15">
        <f t="shared" si="235"/>
        <v>41267.991400462961</v>
      </c>
      <c r="M2558" s="13" t="str">
        <f t="shared" si="236"/>
        <v>Nov</v>
      </c>
      <c r="N2558" s="11">
        <f t="shared" si="237"/>
        <v>2012</v>
      </c>
      <c r="O2558" t="b">
        <v>0</v>
      </c>
      <c r="P2558">
        <v>34</v>
      </c>
      <c r="Q2558" t="b">
        <v>1</v>
      </c>
      <c r="R2558" t="s">
        <v>8300</v>
      </c>
      <c r="S2558" s="7">
        <f>E2558/D2558</f>
        <v>1.0550335570469798</v>
      </c>
      <c r="T2558" s="8">
        <f>E2558/P2558</f>
        <v>23.117647058823529</v>
      </c>
      <c r="U2558" t="str">
        <f t="shared" si="238"/>
        <v>music</v>
      </c>
      <c r="V2558" t="str">
        <f t="shared" si="239"/>
        <v>classical music</v>
      </c>
    </row>
    <row r="2559" spans="1:22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5">
        <f t="shared" si="234"/>
        <v>41744.745208333334</v>
      </c>
      <c r="L2559" s="15">
        <f t="shared" si="235"/>
        <v>41774.745208333334</v>
      </c>
      <c r="M2559" s="13" t="str">
        <f t="shared" si="236"/>
        <v>Apr</v>
      </c>
      <c r="N2559" s="11">
        <f t="shared" si="237"/>
        <v>2014</v>
      </c>
      <c r="O2559" t="b">
        <v>0</v>
      </c>
      <c r="P2559">
        <v>36</v>
      </c>
      <c r="Q2559" t="b">
        <v>1</v>
      </c>
      <c r="R2559" t="s">
        <v>8300</v>
      </c>
      <c r="S2559" s="7">
        <f>E2559/D2559</f>
        <v>1.1844444444444444</v>
      </c>
      <c r="T2559" s="8">
        <f>E2559/P2559</f>
        <v>29.611111111111111</v>
      </c>
      <c r="U2559" t="str">
        <f t="shared" si="238"/>
        <v>music</v>
      </c>
      <c r="V2559" t="str">
        <f t="shared" si="239"/>
        <v>classical music</v>
      </c>
    </row>
    <row r="2560" spans="1:22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5">
        <f t="shared" si="234"/>
        <v>42093.860023148154</v>
      </c>
      <c r="L2560" s="15">
        <f t="shared" si="235"/>
        <v>42125.582638888889</v>
      </c>
      <c r="M2560" s="13" t="str">
        <f t="shared" si="236"/>
        <v>Mar</v>
      </c>
      <c r="N2560" s="11">
        <f t="shared" si="237"/>
        <v>2015</v>
      </c>
      <c r="O2560" t="b">
        <v>0</v>
      </c>
      <c r="P2560">
        <v>18</v>
      </c>
      <c r="Q2560" t="b">
        <v>1</v>
      </c>
      <c r="R2560" t="s">
        <v>8300</v>
      </c>
      <c r="S2560" s="7">
        <f>E2560/D2560</f>
        <v>1.0888</v>
      </c>
      <c r="T2560" s="8">
        <f>E2560/P2560</f>
        <v>75.611111111111114</v>
      </c>
      <c r="U2560" t="str">
        <f t="shared" si="238"/>
        <v>music</v>
      </c>
      <c r="V2560" t="str">
        <f t="shared" si="239"/>
        <v>classical music</v>
      </c>
    </row>
    <row r="2561" spans="1:22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5">
        <f t="shared" si="234"/>
        <v>40829.873657407406</v>
      </c>
      <c r="L2561" s="15">
        <f t="shared" si="235"/>
        <v>40862.817361111112</v>
      </c>
      <c r="M2561" s="13" t="str">
        <f t="shared" si="236"/>
        <v>Oct</v>
      </c>
      <c r="N2561" s="11">
        <f t="shared" si="237"/>
        <v>2011</v>
      </c>
      <c r="O2561" t="b">
        <v>0</v>
      </c>
      <c r="P2561">
        <v>25</v>
      </c>
      <c r="Q2561" t="b">
        <v>1</v>
      </c>
      <c r="R2561" t="s">
        <v>8300</v>
      </c>
      <c r="S2561" s="7">
        <f>E2561/D2561</f>
        <v>1.1125</v>
      </c>
      <c r="T2561" s="8">
        <f>E2561/P2561</f>
        <v>35.6</v>
      </c>
      <c r="U2561" t="str">
        <f t="shared" si="238"/>
        <v>music</v>
      </c>
      <c r="V2561" t="str">
        <f t="shared" si="239"/>
        <v>classical music</v>
      </c>
    </row>
    <row r="2562" spans="1:22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5">
        <f t="shared" si="234"/>
        <v>42039.951087962967</v>
      </c>
      <c r="L2562" s="15">
        <f t="shared" si="235"/>
        <v>42069.951087962967</v>
      </c>
      <c r="M2562" s="13" t="str">
        <f t="shared" si="236"/>
        <v>Feb</v>
      </c>
      <c r="N2562" s="11">
        <f t="shared" si="237"/>
        <v>2015</v>
      </c>
      <c r="O2562" t="b">
        <v>0</v>
      </c>
      <c r="P2562">
        <v>21</v>
      </c>
      <c r="Q2562" t="b">
        <v>1</v>
      </c>
      <c r="R2562" t="s">
        <v>8300</v>
      </c>
      <c r="S2562" s="7">
        <f>E2562/D2562</f>
        <v>1.0009999999999999</v>
      </c>
      <c r="T2562" s="8">
        <f>E2562/P2562</f>
        <v>143</v>
      </c>
      <c r="U2562" t="str">
        <f t="shared" si="238"/>
        <v>music</v>
      </c>
      <c r="V2562" t="str">
        <f t="shared" si="239"/>
        <v>classical music</v>
      </c>
    </row>
    <row r="2563" spans="1:22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5">
        <f t="shared" ref="K2563:K2626" si="240">(((J2563/60)/60)/24+DATE(1970,1,1))</f>
        <v>42260.528807870374</v>
      </c>
      <c r="L2563" s="15">
        <f t="shared" ref="L2563:L2626" si="241">(((I2563/60)/60)/24+DATE(1970,1,1))</f>
        <v>42290.528807870374</v>
      </c>
      <c r="M2563" s="13" t="str">
        <f t="shared" ref="M2563:M2626" si="242">TEXT(K2563,"mmm")</f>
        <v>Sep</v>
      </c>
      <c r="N2563" s="11">
        <f t="shared" ref="N2563:N2626" si="243">YEAR(K2563)</f>
        <v>2015</v>
      </c>
      <c r="O2563" t="b">
        <v>0</v>
      </c>
      <c r="P2563">
        <v>0</v>
      </c>
      <c r="Q2563" t="b">
        <v>0</v>
      </c>
      <c r="R2563" t="s">
        <v>8284</v>
      </c>
      <c r="S2563" s="7">
        <f>E2563/D2563</f>
        <v>0</v>
      </c>
      <c r="T2563" s="8" t="e">
        <f>E2563/P2563</f>
        <v>#DIV/0!</v>
      </c>
      <c r="U2563" t="str">
        <f t="shared" ref="U2563:U2626" si="244">LEFT(R2563,(FIND("/",R2563,1)-1))</f>
        <v>food</v>
      </c>
      <c r="V2563" t="str">
        <f t="shared" ref="V2563:V2626" si="245">MID(R2563,FIND("/",R2563)+1,256)</f>
        <v>food trucks</v>
      </c>
    </row>
    <row r="2564" spans="1:22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5">
        <f t="shared" si="240"/>
        <v>42594.524756944447</v>
      </c>
      <c r="L2564" s="15">
        <f t="shared" si="241"/>
        <v>42654.524756944447</v>
      </c>
      <c r="M2564" s="13" t="str">
        <f t="shared" si="242"/>
        <v>Aug</v>
      </c>
      <c r="N2564" s="11">
        <f t="shared" si="243"/>
        <v>2016</v>
      </c>
      <c r="O2564" t="b">
        <v>0</v>
      </c>
      <c r="P2564">
        <v>3</v>
      </c>
      <c r="Q2564" t="b">
        <v>0</v>
      </c>
      <c r="R2564" t="s">
        <v>8284</v>
      </c>
      <c r="S2564" s="7">
        <f>E2564/D2564</f>
        <v>7.4999999999999997E-3</v>
      </c>
      <c r="T2564" s="8">
        <f>E2564/P2564</f>
        <v>25</v>
      </c>
      <c r="U2564" t="str">
        <f t="shared" si="244"/>
        <v>food</v>
      </c>
      <c r="V2564" t="str">
        <f t="shared" si="245"/>
        <v>food trucks</v>
      </c>
    </row>
    <row r="2565" spans="1:22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5">
        <f t="shared" si="240"/>
        <v>42155.139479166668</v>
      </c>
      <c r="L2565" s="15">
        <f t="shared" si="241"/>
        <v>42215.139479166668</v>
      </c>
      <c r="M2565" s="13" t="str">
        <f t="shared" si="242"/>
        <v>May</v>
      </c>
      <c r="N2565" s="11">
        <f t="shared" si="243"/>
        <v>2015</v>
      </c>
      <c r="O2565" t="b">
        <v>0</v>
      </c>
      <c r="P2565">
        <v>0</v>
      </c>
      <c r="Q2565" t="b">
        <v>0</v>
      </c>
      <c r="R2565" t="s">
        <v>8284</v>
      </c>
      <c r="S2565" s="7">
        <f>E2565/D2565</f>
        <v>0</v>
      </c>
      <c r="T2565" s="8" t="e">
        <f>E2565/P2565</f>
        <v>#DIV/0!</v>
      </c>
      <c r="U2565" t="str">
        <f t="shared" si="244"/>
        <v>food</v>
      </c>
      <c r="V2565" t="str">
        <f t="shared" si="245"/>
        <v>food trucks</v>
      </c>
    </row>
    <row r="2566" spans="1:22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5">
        <f t="shared" si="240"/>
        <v>41822.040497685186</v>
      </c>
      <c r="L2566" s="15">
        <f t="shared" si="241"/>
        <v>41852.040497685186</v>
      </c>
      <c r="M2566" s="13" t="str">
        <f t="shared" si="242"/>
        <v>Jul</v>
      </c>
      <c r="N2566" s="11">
        <f t="shared" si="243"/>
        <v>2014</v>
      </c>
      <c r="O2566" t="b">
        <v>0</v>
      </c>
      <c r="P2566">
        <v>0</v>
      </c>
      <c r="Q2566" t="b">
        <v>0</v>
      </c>
      <c r="R2566" t="s">
        <v>8284</v>
      </c>
      <c r="S2566" s="7">
        <f>E2566/D2566</f>
        <v>0</v>
      </c>
      <c r="T2566" s="8" t="e">
        <f>E2566/P2566</f>
        <v>#DIV/0!</v>
      </c>
      <c r="U2566" t="str">
        <f t="shared" si="244"/>
        <v>food</v>
      </c>
      <c r="V2566" t="str">
        <f t="shared" si="245"/>
        <v>food trucks</v>
      </c>
    </row>
    <row r="2567" spans="1:22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5">
        <f t="shared" si="240"/>
        <v>42440.650335648148</v>
      </c>
      <c r="L2567" s="15">
        <f t="shared" si="241"/>
        <v>42499.868055555555</v>
      </c>
      <c r="M2567" s="13" t="str">
        <f t="shared" si="242"/>
        <v>Mar</v>
      </c>
      <c r="N2567" s="11">
        <f t="shared" si="243"/>
        <v>2016</v>
      </c>
      <c r="O2567" t="b">
        <v>0</v>
      </c>
      <c r="P2567">
        <v>1</v>
      </c>
      <c r="Q2567" t="b">
        <v>0</v>
      </c>
      <c r="R2567" t="s">
        <v>8284</v>
      </c>
      <c r="S2567" s="7">
        <f>E2567/D2567</f>
        <v>0.01</v>
      </c>
      <c r="T2567" s="8">
        <f>E2567/P2567</f>
        <v>100</v>
      </c>
      <c r="U2567" t="str">
        <f t="shared" si="244"/>
        <v>food</v>
      </c>
      <c r="V2567" t="str">
        <f t="shared" si="245"/>
        <v>food trucks</v>
      </c>
    </row>
    <row r="2568" spans="1:22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5">
        <f t="shared" si="240"/>
        <v>41842.980879629627</v>
      </c>
      <c r="L2568" s="15">
        <f t="shared" si="241"/>
        <v>41872.980879629627</v>
      </c>
      <c r="M2568" s="13" t="str">
        <f t="shared" si="242"/>
        <v>Jul</v>
      </c>
      <c r="N2568" s="11">
        <f t="shared" si="243"/>
        <v>2014</v>
      </c>
      <c r="O2568" t="b">
        <v>0</v>
      </c>
      <c r="P2568">
        <v>0</v>
      </c>
      <c r="Q2568" t="b">
        <v>0</v>
      </c>
      <c r="R2568" t="s">
        <v>8284</v>
      </c>
      <c r="S2568" s="7">
        <f>E2568/D2568</f>
        <v>0</v>
      </c>
      <c r="T2568" s="8" t="e">
        <f>E2568/P2568</f>
        <v>#DIV/0!</v>
      </c>
      <c r="U2568" t="str">
        <f t="shared" si="244"/>
        <v>food</v>
      </c>
      <c r="V2568" t="str">
        <f t="shared" si="245"/>
        <v>food trucks</v>
      </c>
    </row>
    <row r="2569" spans="1:22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5">
        <f t="shared" si="240"/>
        <v>42087.878912037035</v>
      </c>
      <c r="L2569" s="15">
        <f t="shared" si="241"/>
        <v>42117.878912037035</v>
      </c>
      <c r="M2569" s="13" t="str">
        <f t="shared" si="242"/>
        <v>Mar</v>
      </c>
      <c r="N2569" s="11">
        <f t="shared" si="243"/>
        <v>2015</v>
      </c>
      <c r="O2569" t="b">
        <v>0</v>
      </c>
      <c r="P2569">
        <v>2</v>
      </c>
      <c r="Q2569" t="b">
        <v>0</v>
      </c>
      <c r="R2569" t="s">
        <v>8284</v>
      </c>
      <c r="S2569" s="7">
        <f>E2569/D2569</f>
        <v>2.6666666666666666E-3</v>
      </c>
      <c r="T2569" s="8">
        <f>E2569/P2569</f>
        <v>60</v>
      </c>
      <c r="U2569" t="str">
        <f t="shared" si="244"/>
        <v>food</v>
      </c>
      <c r="V2569" t="str">
        <f t="shared" si="245"/>
        <v>food trucks</v>
      </c>
    </row>
    <row r="2570" spans="1:22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5">
        <f t="shared" si="240"/>
        <v>42584.666597222225</v>
      </c>
      <c r="L2570" s="15">
        <f t="shared" si="241"/>
        <v>42614.666597222225</v>
      </c>
      <c r="M2570" s="13" t="str">
        <f t="shared" si="242"/>
        <v>Aug</v>
      </c>
      <c r="N2570" s="11">
        <f t="shared" si="243"/>
        <v>2016</v>
      </c>
      <c r="O2570" t="b">
        <v>0</v>
      </c>
      <c r="P2570">
        <v>1</v>
      </c>
      <c r="Q2570" t="b">
        <v>0</v>
      </c>
      <c r="R2570" t="s">
        <v>8284</v>
      </c>
      <c r="S2570" s="7">
        <f>E2570/D2570</f>
        <v>5.0000000000000001E-3</v>
      </c>
      <c r="T2570" s="8">
        <f>E2570/P2570</f>
        <v>50</v>
      </c>
      <c r="U2570" t="str">
        <f t="shared" si="244"/>
        <v>food</v>
      </c>
      <c r="V2570" t="str">
        <f t="shared" si="245"/>
        <v>food trucks</v>
      </c>
    </row>
    <row r="2571" spans="1:22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5">
        <f t="shared" si="240"/>
        <v>42234.105462962965</v>
      </c>
      <c r="L2571" s="15">
        <f t="shared" si="241"/>
        <v>42264.105462962965</v>
      </c>
      <c r="M2571" s="13" t="str">
        <f t="shared" si="242"/>
        <v>Aug</v>
      </c>
      <c r="N2571" s="11">
        <f t="shared" si="243"/>
        <v>2015</v>
      </c>
      <c r="O2571" t="b">
        <v>0</v>
      </c>
      <c r="P2571">
        <v>2</v>
      </c>
      <c r="Q2571" t="b">
        <v>0</v>
      </c>
      <c r="R2571" t="s">
        <v>8284</v>
      </c>
      <c r="S2571" s="7">
        <f>E2571/D2571</f>
        <v>2.2307692307692306E-2</v>
      </c>
      <c r="T2571" s="8">
        <f>E2571/P2571</f>
        <v>72.5</v>
      </c>
      <c r="U2571" t="str">
        <f t="shared" si="244"/>
        <v>food</v>
      </c>
      <c r="V2571" t="str">
        <f t="shared" si="245"/>
        <v>food trucks</v>
      </c>
    </row>
    <row r="2572" spans="1:22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5">
        <f t="shared" si="240"/>
        <v>42744.903182870374</v>
      </c>
      <c r="L2572" s="15">
        <f t="shared" si="241"/>
        <v>42774.903182870374</v>
      </c>
      <c r="M2572" s="13" t="str">
        <f t="shared" si="242"/>
        <v>Jan</v>
      </c>
      <c r="N2572" s="11">
        <f t="shared" si="243"/>
        <v>2017</v>
      </c>
      <c r="O2572" t="b">
        <v>0</v>
      </c>
      <c r="P2572">
        <v>2</v>
      </c>
      <c r="Q2572" t="b">
        <v>0</v>
      </c>
      <c r="R2572" t="s">
        <v>8284</v>
      </c>
      <c r="S2572" s="7">
        <f>E2572/D2572</f>
        <v>8.4285714285714294E-3</v>
      </c>
      <c r="T2572" s="8">
        <f>E2572/P2572</f>
        <v>29.5</v>
      </c>
      <c r="U2572" t="str">
        <f t="shared" si="244"/>
        <v>food</v>
      </c>
      <c r="V2572" t="str">
        <f t="shared" si="245"/>
        <v>food trucks</v>
      </c>
    </row>
    <row r="2573" spans="1:22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5">
        <f t="shared" si="240"/>
        <v>42449.341678240744</v>
      </c>
      <c r="L2573" s="15">
        <f t="shared" si="241"/>
        <v>42509.341678240744</v>
      </c>
      <c r="M2573" s="13" t="str">
        <f t="shared" si="242"/>
        <v>Mar</v>
      </c>
      <c r="N2573" s="11">
        <f t="shared" si="243"/>
        <v>2016</v>
      </c>
      <c r="O2573" t="b">
        <v>0</v>
      </c>
      <c r="P2573">
        <v>4</v>
      </c>
      <c r="Q2573" t="b">
        <v>0</v>
      </c>
      <c r="R2573" t="s">
        <v>8284</v>
      </c>
      <c r="S2573" s="7">
        <f>E2573/D2573</f>
        <v>2.5000000000000001E-3</v>
      </c>
      <c r="T2573" s="8">
        <f>E2573/P2573</f>
        <v>62.5</v>
      </c>
      <c r="U2573" t="str">
        <f t="shared" si="244"/>
        <v>food</v>
      </c>
      <c r="V2573" t="str">
        <f t="shared" si="245"/>
        <v>food trucks</v>
      </c>
    </row>
    <row r="2574" spans="1:22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5">
        <f t="shared" si="240"/>
        <v>42077.119409722218</v>
      </c>
      <c r="L2574" s="15">
        <f t="shared" si="241"/>
        <v>42107.119409722218</v>
      </c>
      <c r="M2574" s="13" t="str">
        <f t="shared" si="242"/>
        <v>Mar</v>
      </c>
      <c r="N2574" s="11">
        <f t="shared" si="243"/>
        <v>2015</v>
      </c>
      <c r="O2574" t="b">
        <v>0</v>
      </c>
      <c r="P2574">
        <v>0</v>
      </c>
      <c r="Q2574" t="b">
        <v>0</v>
      </c>
      <c r="R2574" t="s">
        <v>8284</v>
      </c>
      <c r="S2574" s="7">
        <f>E2574/D2574</f>
        <v>0</v>
      </c>
      <c r="T2574" s="8" t="e">
        <f>E2574/P2574</f>
        <v>#DIV/0!</v>
      </c>
      <c r="U2574" t="str">
        <f t="shared" si="244"/>
        <v>food</v>
      </c>
      <c r="V2574" t="str">
        <f t="shared" si="245"/>
        <v>food trucks</v>
      </c>
    </row>
    <row r="2575" spans="1:22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5">
        <f t="shared" si="240"/>
        <v>41829.592002314814</v>
      </c>
      <c r="L2575" s="15">
        <f t="shared" si="241"/>
        <v>41874.592002314814</v>
      </c>
      <c r="M2575" s="13" t="str">
        <f t="shared" si="242"/>
        <v>Jul</v>
      </c>
      <c r="N2575" s="11">
        <f t="shared" si="243"/>
        <v>2014</v>
      </c>
      <c r="O2575" t="b">
        <v>0</v>
      </c>
      <c r="P2575">
        <v>0</v>
      </c>
      <c r="Q2575" t="b">
        <v>0</v>
      </c>
      <c r="R2575" t="s">
        <v>8284</v>
      </c>
      <c r="S2575" s="7">
        <f>E2575/D2575</f>
        <v>0</v>
      </c>
      <c r="T2575" s="8" t="e">
        <f>E2575/P2575</f>
        <v>#DIV/0!</v>
      </c>
      <c r="U2575" t="str">
        <f t="shared" si="244"/>
        <v>food</v>
      </c>
      <c r="V2575" t="str">
        <f t="shared" si="245"/>
        <v>food trucks</v>
      </c>
    </row>
    <row r="2576" spans="1:22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5">
        <f t="shared" si="240"/>
        <v>42487.825752314813</v>
      </c>
      <c r="L2576" s="15">
        <f t="shared" si="241"/>
        <v>42508.825752314813</v>
      </c>
      <c r="M2576" s="13" t="str">
        <f t="shared" si="242"/>
        <v>Apr</v>
      </c>
      <c r="N2576" s="11">
        <f t="shared" si="243"/>
        <v>2016</v>
      </c>
      <c r="O2576" t="b">
        <v>0</v>
      </c>
      <c r="P2576">
        <v>0</v>
      </c>
      <c r="Q2576" t="b">
        <v>0</v>
      </c>
      <c r="R2576" t="s">
        <v>8284</v>
      </c>
      <c r="S2576" s="7">
        <f>E2576/D2576</f>
        <v>0</v>
      </c>
      <c r="T2576" s="8" t="e">
        <f>E2576/P2576</f>
        <v>#DIV/0!</v>
      </c>
      <c r="U2576" t="str">
        <f t="shared" si="244"/>
        <v>food</v>
      </c>
      <c r="V2576" t="str">
        <f t="shared" si="245"/>
        <v>food trucks</v>
      </c>
    </row>
    <row r="2577" spans="1:22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5">
        <f t="shared" si="240"/>
        <v>41986.108726851846</v>
      </c>
      <c r="L2577" s="15">
        <f t="shared" si="241"/>
        <v>42016.108726851846</v>
      </c>
      <c r="M2577" s="13" t="str">
        <f t="shared" si="242"/>
        <v>Dec</v>
      </c>
      <c r="N2577" s="11">
        <f t="shared" si="243"/>
        <v>2014</v>
      </c>
      <c r="O2577" t="b">
        <v>0</v>
      </c>
      <c r="P2577">
        <v>0</v>
      </c>
      <c r="Q2577" t="b">
        <v>0</v>
      </c>
      <c r="R2577" t="s">
        <v>8284</v>
      </c>
      <c r="S2577" s="7">
        <f>E2577/D2577</f>
        <v>0</v>
      </c>
      <c r="T2577" s="8" t="e">
        <f>E2577/P2577</f>
        <v>#DIV/0!</v>
      </c>
      <c r="U2577" t="str">
        <f t="shared" si="244"/>
        <v>food</v>
      </c>
      <c r="V2577" t="str">
        <f t="shared" si="245"/>
        <v>food trucks</v>
      </c>
    </row>
    <row r="2578" spans="1:22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5">
        <f t="shared" si="240"/>
        <v>42060.00980324074</v>
      </c>
      <c r="L2578" s="15">
        <f t="shared" si="241"/>
        <v>42104.968136574069</v>
      </c>
      <c r="M2578" s="13" t="str">
        <f t="shared" si="242"/>
        <v>Feb</v>
      </c>
      <c r="N2578" s="11">
        <f t="shared" si="243"/>
        <v>2015</v>
      </c>
      <c r="O2578" t="b">
        <v>0</v>
      </c>
      <c r="P2578">
        <v>0</v>
      </c>
      <c r="Q2578" t="b">
        <v>0</v>
      </c>
      <c r="R2578" t="s">
        <v>8284</v>
      </c>
      <c r="S2578" s="7">
        <f>E2578/D2578</f>
        <v>0</v>
      </c>
      <c r="T2578" s="8" t="e">
        <f>E2578/P2578</f>
        <v>#DIV/0!</v>
      </c>
      <c r="U2578" t="str">
        <f t="shared" si="244"/>
        <v>food</v>
      </c>
      <c r="V2578" t="str">
        <f t="shared" si="245"/>
        <v>food trucks</v>
      </c>
    </row>
    <row r="2579" spans="1:22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5">
        <f t="shared" si="240"/>
        <v>41830.820567129631</v>
      </c>
      <c r="L2579" s="15">
        <f t="shared" si="241"/>
        <v>41855.820567129631</v>
      </c>
      <c r="M2579" s="13" t="str">
        <f t="shared" si="242"/>
        <v>Jul</v>
      </c>
      <c r="N2579" s="11">
        <f t="shared" si="243"/>
        <v>2014</v>
      </c>
      <c r="O2579" t="b">
        <v>0</v>
      </c>
      <c r="P2579">
        <v>0</v>
      </c>
      <c r="Q2579" t="b">
        <v>0</v>
      </c>
      <c r="R2579" t="s">
        <v>8284</v>
      </c>
      <c r="S2579" s="7">
        <f>E2579/D2579</f>
        <v>0</v>
      </c>
      <c r="T2579" s="8" t="e">
        <f>E2579/P2579</f>
        <v>#DIV/0!</v>
      </c>
      <c r="U2579" t="str">
        <f t="shared" si="244"/>
        <v>food</v>
      </c>
      <c r="V2579" t="str">
        <f t="shared" si="245"/>
        <v>food trucks</v>
      </c>
    </row>
    <row r="2580" spans="1:22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5">
        <f t="shared" si="240"/>
        <v>42238.022905092599</v>
      </c>
      <c r="L2580" s="15">
        <f t="shared" si="241"/>
        <v>42286.708333333328</v>
      </c>
      <c r="M2580" s="13" t="str">
        <f t="shared" si="242"/>
        <v>Aug</v>
      </c>
      <c r="N2580" s="11">
        <f t="shared" si="243"/>
        <v>2015</v>
      </c>
      <c r="O2580" t="b">
        <v>0</v>
      </c>
      <c r="P2580">
        <v>0</v>
      </c>
      <c r="Q2580" t="b">
        <v>0</v>
      </c>
      <c r="R2580" t="s">
        <v>8284</v>
      </c>
      <c r="S2580" s="7">
        <f>E2580/D2580</f>
        <v>0</v>
      </c>
      <c r="T2580" s="8" t="e">
        <f>E2580/P2580</f>
        <v>#DIV/0!</v>
      </c>
      <c r="U2580" t="str">
        <f t="shared" si="244"/>
        <v>food</v>
      </c>
      <c r="V2580" t="str">
        <f t="shared" si="245"/>
        <v>food trucks</v>
      </c>
    </row>
    <row r="2581" spans="1:22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5">
        <f t="shared" si="240"/>
        <v>41837.829895833333</v>
      </c>
      <c r="L2581" s="15">
        <f t="shared" si="241"/>
        <v>41897.829895833333</v>
      </c>
      <c r="M2581" s="13" t="str">
        <f t="shared" si="242"/>
        <v>Jul</v>
      </c>
      <c r="N2581" s="11">
        <f t="shared" si="243"/>
        <v>2014</v>
      </c>
      <c r="O2581" t="b">
        <v>0</v>
      </c>
      <c r="P2581">
        <v>12</v>
      </c>
      <c r="Q2581" t="b">
        <v>0</v>
      </c>
      <c r="R2581" t="s">
        <v>8284</v>
      </c>
      <c r="S2581" s="7">
        <f>E2581/D2581</f>
        <v>1.3849999999999999E-3</v>
      </c>
      <c r="T2581" s="8">
        <f>E2581/P2581</f>
        <v>23.083333333333332</v>
      </c>
      <c r="U2581" t="str">
        <f t="shared" si="244"/>
        <v>food</v>
      </c>
      <c r="V2581" t="str">
        <f t="shared" si="245"/>
        <v>food trucks</v>
      </c>
    </row>
    <row r="2582" spans="1:22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5">
        <f t="shared" si="240"/>
        <v>42110.326423611114</v>
      </c>
      <c r="L2582" s="15">
        <f t="shared" si="241"/>
        <v>42140.125</v>
      </c>
      <c r="M2582" s="13" t="str">
        <f t="shared" si="242"/>
        <v>Apr</v>
      </c>
      <c r="N2582" s="11">
        <f t="shared" si="243"/>
        <v>2015</v>
      </c>
      <c r="O2582" t="b">
        <v>0</v>
      </c>
      <c r="P2582">
        <v>2</v>
      </c>
      <c r="Q2582" t="b">
        <v>0</v>
      </c>
      <c r="R2582" t="s">
        <v>8284</v>
      </c>
      <c r="S2582" s="7">
        <f>E2582/D2582</f>
        <v>6.0000000000000001E-3</v>
      </c>
      <c r="T2582" s="8">
        <f>E2582/P2582</f>
        <v>25.5</v>
      </c>
      <c r="U2582" t="str">
        <f t="shared" si="244"/>
        <v>food</v>
      </c>
      <c r="V2582" t="str">
        <f t="shared" si="245"/>
        <v>food trucks</v>
      </c>
    </row>
    <row r="2583" spans="1:22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5">
        <f t="shared" si="240"/>
        <v>42294.628449074073</v>
      </c>
      <c r="L2583" s="15">
        <f t="shared" si="241"/>
        <v>42324.670115740737</v>
      </c>
      <c r="M2583" s="13" t="str">
        <f t="shared" si="242"/>
        <v>Oct</v>
      </c>
      <c r="N2583" s="11">
        <f t="shared" si="243"/>
        <v>2015</v>
      </c>
      <c r="O2583" t="b">
        <v>0</v>
      </c>
      <c r="P2583">
        <v>11</v>
      </c>
      <c r="Q2583" t="b">
        <v>0</v>
      </c>
      <c r="R2583" t="s">
        <v>8284</v>
      </c>
      <c r="S2583" s="7">
        <f>E2583/D2583</f>
        <v>0.106</v>
      </c>
      <c r="T2583" s="8">
        <f>E2583/P2583</f>
        <v>48.18181818181818</v>
      </c>
      <c r="U2583" t="str">
        <f t="shared" si="244"/>
        <v>food</v>
      </c>
      <c r="V2583" t="str">
        <f t="shared" si="245"/>
        <v>food trucks</v>
      </c>
    </row>
    <row r="2584" spans="1:22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5">
        <f t="shared" si="240"/>
        <v>42642.988819444443</v>
      </c>
      <c r="L2584" s="15">
        <f t="shared" si="241"/>
        <v>42672.988819444443</v>
      </c>
      <c r="M2584" s="13" t="str">
        <f t="shared" si="242"/>
        <v>Sep</v>
      </c>
      <c r="N2584" s="11">
        <f t="shared" si="243"/>
        <v>2016</v>
      </c>
      <c r="O2584" t="b">
        <v>0</v>
      </c>
      <c r="P2584">
        <v>1</v>
      </c>
      <c r="Q2584" t="b">
        <v>0</v>
      </c>
      <c r="R2584" t="s">
        <v>8284</v>
      </c>
      <c r="S2584" s="7">
        <f>E2584/D2584</f>
        <v>1.1111111111111112E-5</v>
      </c>
      <c r="T2584" s="8">
        <f>E2584/P2584</f>
        <v>1</v>
      </c>
      <c r="U2584" t="str">
        <f t="shared" si="244"/>
        <v>food</v>
      </c>
      <c r="V2584" t="str">
        <f t="shared" si="245"/>
        <v>food trucks</v>
      </c>
    </row>
    <row r="2585" spans="1:22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5">
        <f t="shared" si="240"/>
        <v>42019.76944444445</v>
      </c>
      <c r="L2585" s="15">
        <f t="shared" si="241"/>
        <v>42079.727777777778</v>
      </c>
      <c r="M2585" s="13" t="str">
        <f t="shared" si="242"/>
        <v>Jan</v>
      </c>
      <c r="N2585" s="11">
        <f t="shared" si="243"/>
        <v>2015</v>
      </c>
      <c r="O2585" t="b">
        <v>0</v>
      </c>
      <c r="P2585">
        <v>5</v>
      </c>
      <c r="Q2585" t="b">
        <v>0</v>
      </c>
      <c r="R2585" t="s">
        <v>8284</v>
      </c>
      <c r="S2585" s="7">
        <f>E2585/D2585</f>
        <v>5.0000000000000001E-3</v>
      </c>
      <c r="T2585" s="8">
        <f>E2585/P2585</f>
        <v>1</v>
      </c>
      <c r="U2585" t="str">
        <f t="shared" si="244"/>
        <v>food</v>
      </c>
      <c r="V2585" t="str">
        <f t="shared" si="245"/>
        <v>food trucks</v>
      </c>
    </row>
    <row r="2586" spans="1:22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5">
        <f t="shared" si="240"/>
        <v>42140.173252314817</v>
      </c>
      <c r="L2586" s="15">
        <f t="shared" si="241"/>
        <v>42170.173252314817</v>
      </c>
      <c r="M2586" s="13" t="str">
        <f t="shared" si="242"/>
        <v>May</v>
      </c>
      <c r="N2586" s="11">
        <f t="shared" si="243"/>
        <v>2015</v>
      </c>
      <c r="O2586" t="b">
        <v>0</v>
      </c>
      <c r="P2586">
        <v>0</v>
      </c>
      <c r="Q2586" t="b">
        <v>0</v>
      </c>
      <c r="R2586" t="s">
        <v>8284</v>
      </c>
      <c r="S2586" s="7">
        <f>E2586/D2586</f>
        <v>0</v>
      </c>
      <c r="T2586" s="8" t="e">
        <f>E2586/P2586</f>
        <v>#DIV/0!</v>
      </c>
      <c r="U2586" t="str">
        <f t="shared" si="244"/>
        <v>food</v>
      </c>
      <c r="V2586" t="str">
        <f t="shared" si="245"/>
        <v>food trucks</v>
      </c>
    </row>
    <row r="2587" spans="1:22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5">
        <f t="shared" si="240"/>
        <v>41795.963333333333</v>
      </c>
      <c r="L2587" s="15">
        <f t="shared" si="241"/>
        <v>41825.963333333333</v>
      </c>
      <c r="M2587" s="13" t="str">
        <f t="shared" si="242"/>
        <v>Jun</v>
      </c>
      <c r="N2587" s="11">
        <f t="shared" si="243"/>
        <v>2014</v>
      </c>
      <c r="O2587" t="b">
        <v>0</v>
      </c>
      <c r="P2587">
        <v>1</v>
      </c>
      <c r="Q2587" t="b">
        <v>0</v>
      </c>
      <c r="R2587" t="s">
        <v>8284</v>
      </c>
      <c r="S2587" s="7">
        <f>E2587/D2587</f>
        <v>1.6666666666666668E-3</v>
      </c>
      <c r="T2587" s="8">
        <f>E2587/P2587</f>
        <v>50</v>
      </c>
      <c r="U2587" t="str">
        <f t="shared" si="244"/>
        <v>food</v>
      </c>
      <c r="V2587" t="str">
        <f t="shared" si="245"/>
        <v>food trucks</v>
      </c>
    </row>
    <row r="2588" spans="1:22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5">
        <f t="shared" si="240"/>
        <v>42333.330277777779</v>
      </c>
      <c r="L2588" s="15">
        <f t="shared" si="241"/>
        <v>42363.330277777779</v>
      </c>
      <c r="M2588" s="13" t="str">
        <f t="shared" si="242"/>
        <v>Nov</v>
      </c>
      <c r="N2588" s="11">
        <f t="shared" si="243"/>
        <v>2015</v>
      </c>
      <c r="O2588" t="b">
        <v>0</v>
      </c>
      <c r="P2588">
        <v>1</v>
      </c>
      <c r="Q2588" t="b">
        <v>0</v>
      </c>
      <c r="R2588" t="s">
        <v>8284</v>
      </c>
      <c r="S2588" s="7">
        <f>E2588/D2588</f>
        <v>1.6666666666666668E-3</v>
      </c>
      <c r="T2588" s="8">
        <f>E2588/P2588</f>
        <v>5</v>
      </c>
      <c r="U2588" t="str">
        <f t="shared" si="244"/>
        <v>food</v>
      </c>
      <c r="V2588" t="str">
        <f t="shared" si="245"/>
        <v>food trucks</v>
      </c>
    </row>
    <row r="2589" spans="1:22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5">
        <f t="shared" si="240"/>
        <v>42338.675381944442</v>
      </c>
      <c r="L2589" s="15">
        <f t="shared" si="241"/>
        <v>42368.675381944442</v>
      </c>
      <c r="M2589" s="13" t="str">
        <f t="shared" si="242"/>
        <v>Nov</v>
      </c>
      <c r="N2589" s="11">
        <f t="shared" si="243"/>
        <v>2015</v>
      </c>
      <c r="O2589" t="b">
        <v>0</v>
      </c>
      <c r="P2589">
        <v>6</v>
      </c>
      <c r="Q2589" t="b">
        <v>0</v>
      </c>
      <c r="R2589" t="s">
        <v>8284</v>
      </c>
      <c r="S2589" s="7">
        <f>E2589/D2589</f>
        <v>2.4340000000000001E-2</v>
      </c>
      <c r="T2589" s="8">
        <f>E2589/P2589</f>
        <v>202.83333333333334</v>
      </c>
      <c r="U2589" t="str">
        <f t="shared" si="244"/>
        <v>food</v>
      </c>
      <c r="V2589" t="str">
        <f t="shared" si="245"/>
        <v>food trucks</v>
      </c>
    </row>
    <row r="2590" spans="1:22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5">
        <f t="shared" si="240"/>
        <v>42042.676226851851</v>
      </c>
      <c r="L2590" s="15">
        <f t="shared" si="241"/>
        <v>42094.551388888889</v>
      </c>
      <c r="M2590" s="13" t="str">
        <f t="shared" si="242"/>
        <v>Feb</v>
      </c>
      <c r="N2590" s="11">
        <f t="shared" si="243"/>
        <v>2015</v>
      </c>
      <c r="O2590" t="b">
        <v>0</v>
      </c>
      <c r="P2590">
        <v>8</v>
      </c>
      <c r="Q2590" t="b">
        <v>0</v>
      </c>
      <c r="R2590" t="s">
        <v>8284</v>
      </c>
      <c r="S2590" s="7">
        <f>E2590/D2590</f>
        <v>3.8833333333333331E-2</v>
      </c>
      <c r="T2590" s="8">
        <f>E2590/P2590</f>
        <v>29.125</v>
      </c>
      <c r="U2590" t="str">
        <f t="shared" si="244"/>
        <v>food</v>
      </c>
      <c r="V2590" t="str">
        <f t="shared" si="245"/>
        <v>food trucks</v>
      </c>
    </row>
    <row r="2591" spans="1:22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5">
        <f t="shared" si="240"/>
        <v>42422.536192129628</v>
      </c>
      <c r="L2591" s="15">
        <f t="shared" si="241"/>
        <v>42452.494525462964</v>
      </c>
      <c r="M2591" s="13" t="str">
        <f t="shared" si="242"/>
        <v>Feb</v>
      </c>
      <c r="N2591" s="11">
        <f t="shared" si="243"/>
        <v>2016</v>
      </c>
      <c r="O2591" t="b">
        <v>0</v>
      </c>
      <c r="P2591">
        <v>1</v>
      </c>
      <c r="Q2591" t="b">
        <v>0</v>
      </c>
      <c r="R2591" t="s">
        <v>8284</v>
      </c>
      <c r="S2591" s="7">
        <f>E2591/D2591</f>
        <v>1E-4</v>
      </c>
      <c r="T2591" s="8">
        <f>E2591/P2591</f>
        <v>5</v>
      </c>
      <c r="U2591" t="str">
        <f t="shared" si="244"/>
        <v>food</v>
      </c>
      <c r="V2591" t="str">
        <f t="shared" si="245"/>
        <v>food trucks</v>
      </c>
    </row>
    <row r="2592" spans="1:22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5">
        <f t="shared" si="240"/>
        <v>42388.589085648149</v>
      </c>
      <c r="L2592" s="15">
        <f t="shared" si="241"/>
        <v>42395.589085648149</v>
      </c>
      <c r="M2592" s="13" t="str">
        <f t="shared" si="242"/>
        <v>Jan</v>
      </c>
      <c r="N2592" s="11">
        <f t="shared" si="243"/>
        <v>2016</v>
      </c>
      <c r="O2592" t="b">
        <v>0</v>
      </c>
      <c r="P2592">
        <v>0</v>
      </c>
      <c r="Q2592" t="b">
        <v>0</v>
      </c>
      <c r="R2592" t="s">
        <v>8284</v>
      </c>
      <c r="S2592" s="7">
        <f>E2592/D2592</f>
        <v>0</v>
      </c>
      <c r="T2592" s="8" t="e">
        <f>E2592/P2592</f>
        <v>#DIV/0!</v>
      </c>
      <c r="U2592" t="str">
        <f t="shared" si="244"/>
        <v>food</v>
      </c>
      <c r="V2592" t="str">
        <f t="shared" si="245"/>
        <v>food trucks</v>
      </c>
    </row>
    <row r="2593" spans="1:22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5">
        <f t="shared" si="240"/>
        <v>42382.906527777777</v>
      </c>
      <c r="L2593" s="15">
        <f t="shared" si="241"/>
        <v>42442.864861111113</v>
      </c>
      <c r="M2593" s="13" t="str">
        <f t="shared" si="242"/>
        <v>Jan</v>
      </c>
      <c r="N2593" s="11">
        <f t="shared" si="243"/>
        <v>2016</v>
      </c>
      <c r="O2593" t="b">
        <v>0</v>
      </c>
      <c r="P2593">
        <v>2</v>
      </c>
      <c r="Q2593" t="b">
        <v>0</v>
      </c>
      <c r="R2593" t="s">
        <v>8284</v>
      </c>
      <c r="S2593" s="7">
        <f>E2593/D2593</f>
        <v>1.7333333333333333E-2</v>
      </c>
      <c r="T2593" s="8">
        <f>E2593/P2593</f>
        <v>13</v>
      </c>
      <c r="U2593" t="str">
        <f t="shared" si="244"/>
        <v>food</v>
      </c>
      <c r="V2593" t="str">
        <f t="shared" si="245"/>
        <v>food trucks</v>
      </c>
    </row>
    <row r="2594" spans="1:22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5">
        <f t="shared" si="240"/>
        <v>41887.801168981481</v>
      </c>
      <c r="L2594" s="15">
        <f t="shared" si="241"/>
        <v>41917.801168981481</v>
      </c>
      <c r="M2594" s="13" t="str">
        <f t="shared" si="242"/>
        <v>Sep</v>
      </c>
      <c r="N2594" s="11">
        <f t="shared" si="243"/>
        <v>2014</v>
      </c>
      <c r="O2594" t="b">
        <v>0</v>
      </c>
      <c r="P2594">
        <v>1</v>
      </c>
      <c r="Q2594" t="b">
        <v>0</v>
      </c>
      <c r="R2594" t="s">
        <v>8284</v>
      </c>
      <c r="S2594" s="7">
        <f>E2594/D2594</f>
        <v>1.6666666666666668E-3</v>
      </c>
      <c r="T2594" s="8">
        <f>E2594/P2594</f>
        <v>50</v>
      </c>
      <c r="U2594" t="str">
        <f t="shared" si="244"/>
        <v>food</v>
      </c>
      <c r="V2594" t="str">
        <f t="shared" si="245"/>
        <v>food trucks</v>
      </c>
    </row>
    <row r="2595" spans="1:22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5">
        <f t="shared" si="240"/>
        <v>42089.84520833334</v>
      </c>
      <c r="L2595" s="15">
        <f t="shared" si="241"/>
        <v>42119.84520833334</v>
      </c>
      <c r="M2595" s="13" t="str">
        <f t="shared" si="242"/>
        <v>Mar</v>
      </c>
      <c r="N2595" s="11">
        <f t="shared" si="243"/>
        <v>2015</v>
      </c>
      <c r="O2595" t="b">
        <v>0</v>
      </c>
      <c r="P2595">
        <v>0</v>
      </c>
      <c r="Q2595" t="b">
        <v>0</v>
      </c>
      <c r="R2595" t="s">
        <v>8284</v>
      </c>
      <c r="S2595" s="7">
        <f>E2595/D2595</f>
        <v>0</v>
      </c>
      <c r="T2595" s="8" t="e">
        <f>E2595/P2595</f>
        <v>#DIV/0!</v>
      </c>
      <c r="U2595" t="str">
        <f t="shared" si="244"/>
        <v>food</v>
      </c>
      <c r="V2595" t="str">
        <f t="shared" si="245"/>
        <v>food trucks</v>
      </c>
    </row>
    <row r="2596" spans="1:22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5">
        <f t="shared" si="240"/>
        <v>41828.967916666668</v>
      </c>
      <c r="L2596" s="15">
        <f t="shared" si="241"/>
        <v>41858.967916666668</v>
      </c>
      <c r="M2596" s="13" t="str">
        <f t="shared" si="242"/>
        <v>Jul</v>
      </c>
      <c r="N2596" s="11">
        <f t="shared" si="243"/>
        <v>2014</v>
      </c>
      <c r="O2596" t="b">
        <v>0</v>
      </c>
      <c r="P2596">
        <v>1</v>
      </c>
      <c r="Q2596" t="b">
        <v>0</v>
      </c>
      <c r="R2596" t="s">
        <v>8284</v>
      </c>
      <c r="S2596" s="7">
        <f>E2596/D2596</f>
        <v>1.2500000000000001E-5</v>
      </c>
      <c r="T2596" s="8">
        <f>E2596/P2596</f>
        <v>1</v>
      </c>
      <c r="U2596" t="str">
        <f t="shared" si="244"/>
        <v>food</v>
      </c>
      <c r="V2596" t="str">
        <f t="shared" si="245"/>
        <v>food trucks</v>
      </c>
    </row>
    <row r="2597" spans="1:22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5">
        <f t="shared" si="240"/>
        <v>42760.244212962964</v>
      </c>
      <c r="L2597" s="15">
        <f t="shared" si="241"/>
        <v>42790.244212962964</v>
      </c>
      <c r="M2597" s="13" t="str">
        <f t="shared" si="242"/>
        <v>Jan</v>
      </c>
      <c r="N2597" s="11">
        <f t="shared" si="243"/>
        <v>2017</v>
      </c>
      <c r="O2597" t="b">
        <v>0</v>
      </c>
      <c r="P2597">
        <v>19</v>
      </c>
      <c r="Q2597" t="b">
        <v>0</v>
      </c>
      <c r="R2597" t="s">
        <v>8284</v>
      </c>
      <c r="S2597" s="7">
        <f>E2597/D2597</f>
        <v>0.12166666666666667</v>
      </c>
      <c r="T2597" s="8">
        <f>E2597/P2597</f>
        <v>96.05263157894737</v>
      </c>
      <c r="U2597" t="str">
        <f t="shared" si="244"/>
        <v>food</v>
      </c>
      <c r="V2597" t="str">
        <f t="shared" si="245"/>
        <v>food trucks</v>
      </c>
    </row>
    <row r="2598" spans="1:22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5">
        <f t="shared" si="240"/>
        <v>41828.664456018516</v>
      </c>
      <c r="L2598" s="15">
        <f t="shared" si="241"/>
        <v>41858.664456018516</v>
      </c>
      <c r="M2598" s="13" t="str">
        <f t="shared" si="242"/>
        <v>Jul</v>
      </c>
      <c r="N2598" s="11">
        <f t="shared" si="243"/>
        <v>2014</v>
      </c>
      <c r="O2598" t="b">
        <v>0</v>
      </c>
      <c r="P2598">
        <v>27</v>
      </c>
      <c r="Q2598" t="b">
        <v>0</v>
      </c>
      <c r="R2598" t="s">
        <v>8284</v>
      </c>
      <c r="S2598" s="7">
        <f>E2598/D2598</f>
        <v>0.23588571428571428</v>
      </c>
      <c r="T2598" s="8">
        <f>E2598/P2598</f>
        <v>305.77777777777777</v>
      </c>
      <c r="U2598" t="str">
        <f t="shared" si="244"/>
        <v>food</v>
      </c>
      <c r="V2598" t="str">
        <f t="shared" si="245"/>
        <v>food trucks</v>
      </c>
    </row>
    <row r="2599" spans="1:22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5">
        <f t="shared" si="240"/>
        <v>42510.341631944444</v>
      </c>
      <c r="L2599" s="15">
        <f t="shared" si="241"/>
        <v>42540.341631944444</v>
      </c>
      <c r="M2599" s="13" t="str">
        <f t="shared" si="242"/>
        <v>May</v>
      </c>
      <c r="N2599" s="11">
        <f t="shared" si="243"/>
        <v>2016</v>
      </c>
      <c r="O2599" t="b">
        <v>0</v>
      </c>
      <c r="P2599">
        <v>7</v>
      </c>
      <c r="Q2599" t="b">
        <v>0</v>
      </c>
      <c r="R2599" t="s">
        <v>8284</v>
      </c>
      <c r="S2599" s="7">
        <f>E2599/D2599</f>
        <v>5.6666666666666664E-2</v>
      </c>
      <c r="T2599" s="8">
        <f>E2599/P2599</f>
        <v>12.142857142857142</v>
      </c>
      <c r="U2599" t="str">
        <f t="shared" si="244"/>
        <v>food</v>
      </c>
      <c r="V2599" t="str">
        <f t="shared" si="245"/>
        <v>food trucks</v>
      </c>
    </row>
    <row r="2600" spans="1:22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5">
        <f t="shared" si="240"/>
        <v>42240.840289351851</v>
      </c>
      <c r="L2600" s="15">
        <f t="shared" si="241"/>
        <v>42270.840289351851</v>
      </c>
      <c r="M2600" s="13" t="str">
        <f t="shared" si="242"/>
        <v>Aug</v>
      </c>
      <c r="N2600" s="11">
        <f t="shared" si="243"/>
        <v>2015</v>
      </c>
      <c r="O2600" t="b">
        <v>0</v>
      </c>
      <c r="P2600">
        <v>14</v>
      </c>
      <c r="Q2600" t="b">
        <v>0</v>
      </c>
      <c r="R2600" t="s">
        <v>8284</v>
      </c>
      <c r="S2600" s="7">
        <f>E2600/D2600</f>
        <v>0.39</v>
      </c>
      <c r="T2600" s="8">
        <f>E2600/P2600</f>
        <v>83.571428571428569</v>
      </c>
      <c r="U2600" t="str">
        <f t="shared" si="244"/>
        <v>food</v>
      </c>
      <c r="V2600" t="str">
        <f t="shared" si="245"/>
        <v>food trucks</v>
      </c>
    </row>
    <row r="2601" spans="1:22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5">
        <f t="shared" si="240"/>
        <v>41809.754016203704</v>
      </c>
      <c r="L2601" s="15">
        <f t="shared" si="241"/>
        <v>41854.754016203704</v>
      </c>
      <c r="M2601" s="13" t="str">
        <f t="shared" si="242"/>
        <v>Jun</v>
      </c>
      <c r="N2601" s="11">
        <f t="shared" si="243"/>
        <v>2014</v>
      </c>
      <c r="O2601" t="b">
        <v>0</v>
      </c>
      <c r="P2601">
        <v>5</v>
      </c>
      <c r="Q2601" t="b">
        <v>0</v>
      </c>
      <c r="R2601" t="s">
        <v>8284</v>
      </c>
      <c r="S2601" s="7">
        <f>E2601/D2601</f>
        <v>9.9546510341776348E-3</v>
      </c>
      <c r="T2601" s="8">
        <f>E2601/P2601</f>
        <v>18</v>
      </c>
      <c r="U2601" t="str">
        <f t="shared" si="244"/>
        <v>food</v>
      </c>
      <c r="V2601" t="str">
        <f t="shared" si="245"/>
        <v>food trucks</v>
      </c>
    </row>
    <row r="2602" spans="1:22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5">
        <f t="shared" si="240"/>
        <v>42394.900462962964</v>
      </c>
      <c r="L2602" s="15">
        <f t="shared" si="241"/>
        <v>42454.858796296292</v>
      </c>
      <c r="M2602" s="13" t="str">
        <f t="shared" si="242"/>
        <v>Jan</v>
      </c>
      <c r="N2602" s="11">
        <f t="shared" si="243"/>
        <v>2016</v>
      </c>
      <c r="O2602" t="b">
        <v>0</v>
      </c>
      <c r="P2602">
        <v>30</v>
      </c>
      <c r="Q2602" t="b">
        <v>0</v>
      </c>
      <c r="R2602" t="s">
        <v>8284</v>
      </c>
      <c r="S2602" s="7">
        <f>E2602/D2602</f>
        <v>6.9320000000000007E-2</v>
      </c>
      <c r="T2602" s="8">
        <f>E2602/P2602</f>
        <v>115.53333333333333</v>
      </c>
      <c r="U2602" t="str">
        <f t="shared" si="244"/>
        <v>food</v>
      </c>
      <c r="V2602" t="str">
        <f t="shared" si="245"/>
        <v>food trucks</v>
      </c>
    </row>
    <row r="2603" spans="1:22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5">
        <f t="shared" si="240"/>
        <v>41150.902187499996</v>
      </c>
      <c r="L2603" s="15">
        <f t="shared" si="241"/>
        <v>41165.165972222225</v>
      </c>
      <c r="M2603" s="13" t="str">
        <f t="shared" si="242"/>
        <v>Aug</v>
      </c>
      <c r="N2603" s="11">
        <f t="shared" si="243"/>
        <v>2012</v>
      </c>
      <c r="O2603" t="b">
        <v>1</v>
      </c>
      <c r="P2603">
        <v>151</v>
      </c>
      <c r="Q2603" t="b">
        <v>1</v>
      </c>
      <c r="R2603" t="s">
        <v>8301</v>
      </c>
      <c r="S2603" s="7">
        <f>E2603/D2603</f>
        <v>6.6139999999999999</v>
      </c>
      <c r="T2603" s="8">
        <f>E2603/P2603</f>
        <v>21.900662251655628</v>
      </c>
      <c r="U2603" t="str">
        <f t="shared" si="244"/>
        <v>technology</v>
      </c>
      <c r="V2603" t="str">
        <f t="shared" si="245"/>
        <v>space exploration</v>
      </c>
    </row>
    <row r="2604" spans="1:22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5">
        <f t="shared" si="240"/>
        <v>41915.747314814813</v>
      </c>
      <c r="L2604" s="15">
        <f t="shared" si="241"/>
        <v>41955.888888888891</v>
      </c>
      <c r="M2604" s="13" t="str">
        <f t="shared" si="242"/>
        <v>Oct</v>
      </c>
      <c r="N2604" s="11">
        <f t="shared" si="243"/>
        <v>2014</v>
      </c>
      <c r="O2604" t="b">
        <v>1</v>
      </c>
      <c r="P2604">
        <v>489</v>
      </c>
      <c r="Q2604" t="b">
        <v>1</v>
      </c>
      <c r="R2604" t="s">
        <v>8301</v>
      </c>
      <c r="S2604" s="7">
        <f>E2604/D2604</f>
        <v>3.2609166666666667</v>
      </c>
      <c r="T2604" s="8">
        <f>E2604/P2604</f>
        <v>80.022494887525568</v>
      </c>
      <c r="U2604" t="str">
        <f t="shared" si="244"/>
        <v>technology</v>
      </c>
      <c r="V2604" t="str">
        <f t="shared" si="245"/>
        <v>space exploration</v>
      </c>
    </row>
    <row r="2605" spans="1:22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5">
        <f t="shared" si="240"/>
        <v>41617.912662037037</v>
      </c>
      <c r="L2605" s="15">
        <f t="shared" si="241"/>
        <v>41631.912662037037</v>
      </c>
      <c r="M2605" s="13" t="str">
        <f t="shared" si="242"/>
        <v>Dec</v>
      </c>
      <c r="N2605" s="11">
        <f t="shared" si="243"/>
        <v>2013</v>
      </c>
      <c r="O2605" t="b">
        <v>1</v>
      </c>
      <c r="P2605">
        <v>50</v>
      </c>
      <c r="Q2605" t="b">
        <v>1</v>
      </c>
      <c r="R2605" t="s">
        <v>8301</v>
      </c>
      <c r="S2605" s="7">
        <f>E2605/D2605</f>
        <v>1.0148571428571429</v>
      </c>
      <c r="T2605" s="8">
        <f>E2605/P2605</f>
        <v>35.520000000000003</v>
      </c>
      <c r="U2605" t="str">
        <f t="shared" si="244"/>
        <v>technology</v>
      </c>
      <c r="V2605" t="str">
        <f t="shared" si="245"/>
        <v>space exploration</v>
      </c>
    </row>
    <row r="2606" spans="1:22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5">
        <f t="shared" si="240"/>
        <v>40998.051192129627</v>
      </c>
      <c r="L2606" s="15">
        <f t="shared" si="241"/>
        <v>41028.051192129627</v>
      </c>
      <c r="M2606" s="13" t="str">
        <f t="shared" si="242"/>
        <v>Mar</v>
      </c>
      <c r="N2606" s="11">
        <f t="shared" si="243"/>
        <v>2012</v>
      </c>
      <c r="O2606" t="b">
        <v>1</v>
      </c>
      <c r="P2606">
        <v>321</v>
      </c>
      <c r="Q2606" t="b">
        <v>1</v>
      </c>
      <c r="R2606" t="s">
        <v>8301</v>
      </c>
      <c r="S2606" s="7">
        <f>E2606/D2606</f>
        <v>1.0421799999999999</v>
      </c>
      <c r="T2606" s="8">
        <f>E2606/P2606</f>
        <v>64.933333333333323</v>
      </c>
      <c r="U2606" t="str">
        <f t="shared" si="244"/>
        <v>technology</v>
      </c>
      <c r="V2606" t="str">
        <f t="shared" si="245"/>
        <v>space exploration</v>
      </c>
    </row>
    <row r="2607" spans="1:22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5">
        <f t="shared" si="240"/>
        <v>42508.541550925926</v>
      </c>
      <c r="L2607" s="15">
        <f t="shared" si="241"/>
        <v>42538.541550925926</v>
      </c>
      <c r="M2607" s="13" t="str">
        <f t="shared" si="242"/>
        <v>May</v>
      </c>
      <c r="N2607" s="11">
        <f t="shared" si="243"/>
        <v>2016</v>
      </c>
      <c r="O2607" t="b">
        <v>1</v>
      </c>
      <c r="P2607">
        <v>1762</v>
      </c>
      <c r="Q2607" t="b">
        <v>1</v>
      </c>
      <c r="R2607" t="s">
        <v>8301</v>
      </c>
      <c r="S2607" s="7">
        <f>E2607/D2607</f>
        <v>1.0742157000000001</v>
      </c>
      <c r="T2607" s="8">
        <f>E2607/P2607</f>
        <v>60.965703745743475</v>
      </c>
      <c r="U2607" t="str">
        <f t="shared" si="244"/>
        <v>technology</v>
      </c>
      <c r="V2607" t="str">
        <f t="shared" si="245"/>
        <v>space exploration</v>
      </c>
    </row>
    <row r="2608" spans="1:22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5">
        <f t="shared" si="240"/>
        <v>41726.712754629632</v>
      </c>
      <c r="L2608" s="15">
        <f t="shared" si="241"/>
        <v>41758.712754629632</v>
      </c>
      <c r="M2608" s="13" t="str">
        <f t="shared" si="242"/>
        <v>Mar</v>
      </c>
      <c r="N2608" s="11">
        <f t="shared" si="243"/>
        <v>2014</v>
      </c>
      <c r="O2608" t="b">
        <v>1</v>
      </c>
      <c r="P2608">
        <v>385</v>
      </c>
      <c r="Q2608" t="b">
        <v>1</v>
      </c>
      <c r="R2608" t="s">
        <v>8301</v>
      </c>
      <c r="S2608" s="7">
        <f>E2608/D2608</f>
        <v>1.1005454545454545</v>
      </c>
      <c r="T2608" s="8">
        <f>E2608/P2608</f>
        <v>31.444155844155844</v>
      </c>
      <c r="U2608" t="str">
        <f t="shared" si="244"/>
        <v>technology</v>
      </c>
      <c r="V2608" t="str">
        <f t="shared" si="245"/>
        <v>space exploration</v>
      </c>
    </row>
    <row r="2609" spans="1:22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5">
        <f t="shared" si="240"/>
        <v>42184.874675925923</v>
      </c>
      <c r="L2609" s="15">
        <f t="shared" si="241"/>
        <v>42228.083333333328</v>
      </c>
      <c r="M2609" s="13" t="str">
        <f t="shared" si="242"/>
        <v>Jun</v>
      </c>
      <c r="N2609" s="11">
        <f t="shared" si="243"/>
        <v>2015</v>
      </c>
      <c r="O2609" t="b">
        <v>1</v>
      </c>
      <c r="P2609">
        <v>398</v>
      </c>
      <c r="Q2609" t="b">
        <v>1</v>
      </c>
      <c r="R2609" t="s">
        <v>8301</v>
      </c>
      <c r="S2609" s="7">
        <f>E2609/D2609</f>
        <v>4.077</v>
      </c>
      <c r="T2609" s="8">
        <f>E2609/P2609</f>
        <v>81.949748743718587</v>
      </c>
      <c r="U2609" t="str">
        <f t="shared" si="244"/>
        <v>technology</v>
      </c>
      <c r="V2609" t="str">
        <f t="shared" si="245"/>
        <v>space exploration</v>
      </c>
    </row>
    <row r="2610" spans="1:22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5">
        <f t="shared" si="240"/>
        <v>42767.801712962959</v>
      </c>
      <c r="L2610" s="15">
        <f t="shared" si="241"/>
        <v>42809</v>
      </c>
      <c r="M2610" s="13" t="str">
        <f t="shared" si="242"/>
        <v>Feb</v>
      </c>
      <c r="N2610" s="11">
        <f t="shared" si="243"/>
        <v>2017</v>
      </c>
      <c r="O2610" t="b">
        <v>1</v>
      </c>
      <c r="P2610">
        <v>304</v>
      </c>
      <c r="Q2610" t="b">
        <v>1</v>
      </c>
      <c r="R2610" t="s">
        <v>8301</v>
      </c>
      <c r="S2610" s="7">
        <f>E2610/D2610</f>
        <v>2.2392500000000002</v>
      </c>
      <c r="T2610" s="8">
        <f>E2610/P2610</f>
        <v>58.92763157894737</v>
      </c>
      <c r="U2610" t="str">
        <f t="shared" si="244"/>
        <v>technology</v>
      </c>
      <c r="V2610" t="str">
        <f t="shared" si="245"/>
        <v>space exploration</v>
      </c>
    </row>
    <row r="2611" spans="1:22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5">
        <f t="shared" si="240"/>
        <v>41075.237858796296</v>
      </c>
      <c r="L2611" s="15">
        <f t="shared" si="241"/>
        <v>41105.237858796296</v>
      </c>
      <c r="M2611" s="13" t="str">
        <f t="shared" si="242"/>
        <v>Jun</v>
      </c>
      <c r="N2611" s="11">
        <f t="shared" si="243"/>
        <v>2012</v>
      </c>
      <c r="O2611" t="b">
        <v>1</v>
      </c>
      <c r="P2611">
        <v>676</v>
      </c>
      <c r="Q2611" t="b">
        <v>1</v>
      </c>
      <c r="R2611" t="s">
        <v>8301</v>
      </c>
      <c r="S2611" s="7">
        <f>E2611/D2611</f>
        <v>3.038011142857143</v>
      </c>
      <c r="T2611" s="8">
        <f>E2611/P2611</f>
        <v>157.29347633136095</v>
      </c>
      <c r="U2611" t="str">
        <f t="shared" si="244"/>
        <v>technology</v>
      </c>
      <c r="V2611" t="str">
        <f t="shared" si="245"/>
        <v>space exploration</v>
      </c>
    </row>
    <row r="2612" spans="1:22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5">
        <f t="shared" si="240"/>
        <v>42564.881076388891</v>
      </c>
      <c r="L2612" s="15">
        <f t="shared" si="241"/>
        <v>42604.290972222225</v>
      </c>
      <c r="M2612" s="13" t="str">
        <f t="shared" si="242"/>
        <v>Jul</v>
      </c>
      <c r="N2612" s="11">
        <f t="shared" si="243"/>
        <v>2016</v>
      </c>
      <c r="O2612" t="b">
        <v>1</v>
      </c>
      <c r="P2612">
        <v>577</v>
      </c>
      <c r="Q2612" t="b">
        <v>1</v>
      </c>
      <c r="R2612" t="s">
        <v>8301</v>
      </c>
      <c r="S2612" s="7">
        <f>E2612/D2612</f>
        <v>1.4132510432681749</v>
      </c>
      <c r="T2612" s="8">
        <f>E2612/P2612</f>
        <v>55.758509532062391</v>
      </c>
      <c r="U2612" t="str">
        <f t="shared" si="244"/>
        <v>technology</v>
      </c>
      <c r="V2612" t="str">
        <f t="shared" si="245"/>
        <v>space exploration</v>
      </c>
    </row>
    <row r="2613" spans="1:22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5">
        <f t="shared" si="240"/>
        <v>42704.335810185185</v>
      </c>
      <c r="L2613" s="15">
        <f t="shared" si="241"/>
        <v>42737.957638888889</v>
      </c>
      <c r="M2613" s="13" t="str">
        <f t="shared" si="242"/>
        <v>Nov</v>
      </c>
      <c r="N2613" s="11">
        <f t="shared" si="243"/>
        <v>2016</v>
      </c>
      <c r="O2613" t="b">
        <v>1</v>
      </c>
      <c r="P2613">
        <v>3663</v>
      </c>
      <c r="Q2613" t="b">
        <v>1</v>
      </c>
      <c r="R2613" t="s">
        <v>8301</v>
      </c>
      <c r="S2613" s="7">
        <f>E2613/D2613</f>
        <v>27.906363636363636</v>
      </c>
      <c r="T2613" s="8">
        <f>E2613/P2613</f>
        <v>83.802893802893806</v>
      </c>
      <c r="U2613" t="str">
        <f t="shared" si="244"/>
        <v>technology</v>
      </c>
      <c r="V2613" t="str">
        <f t="shared" si="245"/>
        <v>space exploration</v>
      </c>
    </row>
    <row r="2614" spans="1:22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5">
        <f t="shared" si="240"/>
        <v>41982.143171296295</v>
      </c>
      <c r="L2614" s="15">
        <f t="shared" si="241"/>
        <v>42013.143171296295</v>
      </c>
      <c r="M2614" s="13" t="str">
        <f t="shared" si="242"/>
        <v>Dec</v>
      </c>
      <c r="N2614" s="11">
        <f t="shared" si="243"/>
        <v>2014</v>
      </c>
      <c r="O2614" t="b">
        <v>1</v>
      </c>
      <c r="P2614">
        <v>294</v>
      </c>
      <c r="Q2614" t="b">
        <v>1</v>
      </c>
      <c r="R2614" t="s">
        <v>8301</v>
      </c>
      <c r="S2614" s="7">
        <f>E2614/D2614</f>
        <v>1.7176130000000001</v>
      </c>
      <c r="T2614" s="8">
        <f>E2614/P2614</f>
        <v>58.422210884353746</v>
      </c>
      <c r="U2614" t="str">
        <f t="shared" si="244"/>
        <v>technology</v>
      </c>
      <c r="V2614" t="str">
        <f t="shared" si="245"/>
        <v>space exploration</v>
      </c>
    </row>
    <row r="2615" spans="1:22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5">
        <f t="shared" si="240"/>
        <v>41143.81821759259</v>
      </c>
      <c r="L2615" s="15">
        <f t="shared" si="241"/>
        <v>41173.81821759259</v>
      </c>
      <c r="M2615" s="13" t="str">
        <f t="shared" si="242"/>
        <v>Aug</v>
      </c>
      <c r="N2615" s="11">
        <f t="shared" si="243"/>
        <v>2012</v>
      </c>
      <c r="O2615" t="b">
        <v>1</v>
      </c>
      <c r="P2615">
        <v>28</v>
      </c>
      <c r="Q2615" t="b">
        <v>1</v>
      </c>
      <c r="R2615" t="s">
        <v>8301</v>
      </c>
      <c r="S2615" s="7">
        <f>E2615/D2615</f>
        <v>1.0101333333333333</v>
      </c>
      <c r="T2615" s="8">
        <f>E2615/P2615</f>
        <v>270.57142857142856</v>
      </c>
      <c r="U2615" t="str">
        <f t="shared" si="244"/>
        <v>technology</v>
      </c>
      <c r="V2615" t="str">
        <f t="shared" si="245"/>
        <v>space exploration</v>
      </c>
    </row>
    <row r="2616" spans="1:22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5">
        <f t="shared" si="240"/>
        <v>41730.708472222221</v>
      </c>
      <c r="L2616" s="15">
        <f t="shared" si="241"/>
        <v>41759.208333333336</v>
      </c>
      <c r="M2616" s="13" t="str">
        <f t="shared" si="242"/>
        <v>Apr</v>
      </c>
      <c r="N2616" s="11">
        <f t="shared" si="243"/>
        <v>2014</v>
      </c>
      <c r="O2616" t="b">
        <v>1</v>
      </c>
      <c r="P2616">
        <v>100</v>
      </c>
      <c r="Q2616" t="b">
        <v>1</v>
      </c>
      <c r="R2616" t="s">
        <v>8301</v>
      </c>
      <c r="S2616" s="7">
        <f>E2616/D2616</f>
        <v>1.02</v>
      </c>
      <c r="T2616" s="8">
        <f>E2616/P2616</f>
        <v>107.1</v>
      </c>
      <c r="U2616" t="str">
        <f t="shared" si="244"/>
        <v>technology</v>
      </c>
      <c r="V2616" t="str">
        <f t="shared" si="245"/>
        <v>space exploration</v>
      </c>
    </row>
    <row r="2617" spans="1:22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5">
        <f t="shared" si="240"/>
        <v>42453.49726851852</v>
      </c>
      <c r="L2617" s="15">
        <f t="shared" si="241"/>
        <v>42490.5</v>
      </c>
      <c r="M2617" s="13" t="str">
        <f t="shared" si="242"/>
        <v>Mar</v>
      </c>
      <c r="N2617" s="11">
        <f t="shared" si="243"/>
        <v>2016</v>
      </c>
      <c r="O2617" t="b">
        <v>0</v>
      </c>
      <c r="P2617">
        <v>72</v>
      </c>
      <c r="Q2617" t="b">
        <v>1</v>
      </c>
      <c r="R2617" t="s">
        <v>8301</v>
      </c>
      <c r="S2617" s="7">
        <f>E2617/D2617</f>
        <v>1.6976511744127936</v>
      </c>
      <c r="T2617" s="8">
        <f>E2617/P2617</f>
        <v>47.180555555555557</v>
      </c>
      <c r="U2617" t="str">
        <f t="shared" si="244"/>
        <v>technology</v>
      </c>
      <c r="V2617" t="str">
        <f t="shared" si="245"/>
        <v>space exploration</v>
      </c>
    </row>
    <row r="2618" spans="1:22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5">
        <f t="shared" si="240"/>
        <v>42211.99454861111</v>
      </c>
      <c r="L2618" s="15">
        <f t="shared" si="241"/>
        <v>42241.99454861111</v>
      </c>
      <c r="M2618" s="13" t="str">
        <f t="shared" si="242"/>
        <v>Jul</v>
      </c>
      <c r="N2618" s="11">
        <f t="shared" si="243"/>
        <v>2015</v>
      </c>
      <c r="O2618" t="b">
        <v>1</v>
      </c>
      <c r="P2618">
        <v>238</v>
      </c>
      <c r="Q2618" t="b">
        <v>1</v>
      </c>
      <c r="R2618" t="s">
        <v>8301</v>
      </c>
      <c r="S2618" s="7">
        <f>E2618/D2618</f>
        <v>1.14534</v>
      </c>
      <c r="T2618" s="8">
        <f>E2618/P2618</f>
        <v>120.30882352941177</v>
      </c>
      <c r="U2618" t="str">
        <f t="shared" si="244"/>
        <v>technology</v>
      </c>
      <c r="V2618" t="str">
        <f t="shared" si="245"/>
        <v>space exploration</v>
      </c>
    </row>
    <row r="2619" spans="1:22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5">
        <f t="shared" si="240"/>
        <v>41902.874432870369</v>
      </c>
      <c r="L2619" s="15">
        <f t="shared" si="241"/>
        <v>41932.874432870369</v>
      </c>
      <c r="M2619" s="13" t="str">
        <f t="shared" si="242"/>
        <v>Sep</v>
      </c>
      <c r="N2619" s="11">
        <f t="shared" si="243"/>
        <v>2014</v>
      </c>
      <c r="O2619" t="b">
        <v>1</v>
      </c>
      <c r="P2619">
        <v>159</v>
      </c>
      <c r="Q2619" t="b">
        <v>1</v>
      </c>
      <c r="R2619" t="s">
        <v>8301</v>
      </c>
      <c r="S2619" s="7">
        <f>E2619/D2619</f>
        <v>8.7759999999999998</v>
      </c>
      <c r="T2619" s="8">
        <f>E2619/P2619</f>
        <v>27.59748427672956</v>
      </c>
      <c r="U2619" t="str">
        <f t="shared" si="244"/>
        <v>technology</v>
      </c>
      <c r="V2619" t="str">
        <f t="shared" si="245"/>
        <v>space exploration</v>
      </c>
    </row>
    <row r="2620" spans="1:22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5">
        <f t="shared" si="240"/>
        <v>42279.792372685188</v>
      </c>
      <c r="L2620" s="15">
        <f t="shared" si="241"/>
        <v>42339.834039351852</v>
      </c>
      <c r="M2620" s="13" t="str">
        <f t="shared" si="242"/>
        <v>Oct</v>
      </c>
      <c r="N2620" s="11">
        <f t="shared" si="243"/>
        <v>2015</v>
      </c>
      <c r="O2620" t="b">
        <v>1</v>
      </c>
      <c r="P2620">
        <v>77</v>
      </c>
      <c r="Q2620" t="b">
        <v>1</v>
      </c>
      <c r="R2620" t="s">
        <v>8301</v>
      </c>
      <c r="S2620" s="7">
        <f>E2620/D2620</f>
        <v>1.0538666666666667</v>
      </c>
      <c r="T2620" s="8">
        <f>E2620/P2620</f>
        <v>205.2987012987013</v>
      </c>
      <c r="U2620" t="str">
        <f t="shared" si="244"/>
        <v>technology</v>
      </c>
      <c r="V2620" t="str">
        <f t="shared" si="245"/>
        <v>space exploration</v>
      </c>
    </row>
    <row r="2621" spans="1:22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5">
        <f t="shared" si="240"/>
        <v>42273.884305555555</v>
      </c>
      <c r="L2621" s="15">
        <f t="shared" si="241"/>
        <v>42300.458333333328</v>
      </c>
      <c r="M2621" s="13" t="str">
        <f t="shared" si="242"/>
        <v>Sep</v>
      </c>
      <c r="N2621" s="11">
        <f t="shared" si="243"/>
        <v>2015</v>
      </c>
      <c r="O2621" t="b">
        <v>1</v>
      </c>
      <c r="P2621">
        <v>53</v>
      </c>
      <c r="Q2621" t="b">
        <v>1</v>
      </c>
      <c r="R2621" t="s">
        <v>8301</v>
      </c>
      <c r="S2621" s="7">
        <f>E2621/D2621</f>
        <v>1.8839999999999999</v>
      </c>
      <c r="T2621" s="8">
        <f>E2621/P2621</f>
        <v>35.547169811320757</v>
      </c>
      <c r="U2621" t="str">
        <f t="shared" si="244"/>
        <v>technology</v>
      </c>
      <c r="V2621" t="str">
        <f t="shared" si="245"/>
        <v>space exploration</v>
      </c>
    </row>
    <row r="2622" spans="1:22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5">
        <f t="shared" si="240"/>
        <v>42251.16715277778</v>
      </c>
      <c r="L2622" s="15">
        <f t="shared" si="241"/>
        <v>42288.041666666672</v>
      </c>
      <c r="M2622" s="13" t="str">
        <f t="shared" si="242"/>
        <v>Sep</v>
      </c>
      <c r="N2622" s="11">
        <f t="shared" si="243"/>
        <v>2015</v>
      </c>
      <c r="O2622" t="b">
        <v>1</v>
      </c>
      <c r="P2622">
        <v>1251</v>
      </c>
      <c r="Q2622" t="b">
        <v>1</v>
      </c>
      <c r="R2622" t="s">
        <v>8301</v>
      </c>
      <c r="S2622" s="7">
        <f>E2622/D2622</f>
        <v>1.436523076923077</v>
      </c>
      <c r="T2622" s="8">
        <f>E2622/P2622</f>
        <v>74.639488409272587</v>
      </c>
      <c r="U2622" t="str">
        <f t="shared" si="244"/>
        <v>technology</v>
      </c>
      <c r="V2622" t="str">
        <f t="shared" si="245"/>
        <v>space exploration</v>
      </c>
    </row>
    <row r="2623" spans="1:22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5">
        <f t="shared" si="240"/>
        <v>42115.74754629629</v>
      </c>
      <c r="L2623" s="15">
        <f t="shared" si="241"/>
        <v>42145.74754629629</v>
      </c>
      <c r="M2623" s="13" t="str">
        <f t="shared" si="242"/>
        <v>Apr</v>
      </c>
      <c r="N2623" s="11">
        <f t="shared" si="243"/>
        <v>2015</v>
      </c>
      <c r="O2623" t="b">
        <v>1</v>
      </c>
      <c r="P2623">
        <v>465</v>
      </c>
      <c r="Q2623" t="b">
        <v>1</v>
      </c>
      <c r="R2623" t="s">
        <v>8301</v>
      </c>
      <c r="S2623" s="7">
        <f>E2623/D2623</f>
        <v>1.4588000000000001</v>
      </c>
      <c r="T2623" s="8">
        <f>E2623/P2623</f>
        <v>47.058064516129029</v>
      </c>
      <c r="U2623" t="str">
        <f t="shared" si="244"/>
        <v>technology</v>
      </c>
      <c r="V2623" t="str">
        <f t="shared" si="245"/>
        <v>space exploration</v>
      </c>
    </row>
    <row r="2624" spans="1:22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5">
        <f t="shared" si="240"/>
        <v>42689.74324074074</v>
      </c>
      <c r="L2624" s="15">
        <f t="shared" si="241"/>
        <v>42734.74324074074</v>
      </c>
      <c r="M2624" s="13" t="str">
        <f t="shared" si="242"/>
        <v>Nov</v>
      </c>
      <c r="N2624" s="11">
        <f t="shared" si="243"/>
        <v>2016</v>
      </c>
      <c r="O2624" t="b">
        <v>0</v>
      </c>
      <c r="P2624">
        <v>74</v>
      </c>
      <c r="Q2624" t="b">
        <v>1</v>
      </c>
      <c r="R2624" t="s">
        <v>8301</v>
      </c>
      <c r="S2624" s="7">
        <f>E2624/D2624</f>
        <v>1.3118399999999999</v>
      </c>
      <c r="T2624" s="8">
        <f>E2624/P2624</f>
        <v>26.591351351351353</v>
      </c>
      <c r="U2624" t="str">
        <f t="shared" si="244"/>
        <v>technology</v>
      </c>
      <c r="V2624" t="str">
        <f t="shared" si="245"/>
        <v>space exploration</v>
      </c>
    </row>
    <row r="2625" spans="1:22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5">
        <f t="shared" si="240"/>
        <v>42692.256550925929</v>
      </c>
      <c r="L2625" s="15">
        <f t="shared" si="241"/>
        <v>42706.256550925929</v>
      </c>
      <c r="M2625" s="13" t="str">
        <f t="shared" si="242"/>
        <v>Nov</v>
      </c>
      <c r="N2625" s="11">
        <f t="shared" si="243"/>
        <v>2016</v>
      </c>
      <c r="O2625" t="b">
        <v>0</v>
      </c>
      <c r="P2625">
        <v>62</v>
      </c>
      <c r="Q2625" t="b">
        <v>1</v>
      </c>
      <c r="R2625" t="s">
        <v>8301</v>
      </c>
      <c r="S2625" s="7">
        <f>E2625/D2625</f>
        <v>1.1399999999999999</v>
      </c>
      <c r="T2625" s="8">
        <f>E2625/P2625</f>
        <v>36.774193548387096</v>
      </c>
      <c r="U2625" t="str">
        <f t="shared" si="244"/>
        <v>technology</v>
      </c>
      <c r="V2625" t="str">
        <f t="shared" si="245"/>
        <v>space exploration</v>
      </c>
    </row>
    <row r="2626" spans="1:22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5">
        <f t="shared" si="240"/>
        <v>41144.42155092593</v>
      </c>
      <c r="L2626" s="15">
        <f t="shared" si="241"/>
        <v>41165.42155092593</v>
      </c>
      <c r="M2626" s="13" t="str">
        <f t="shared" si="242"/>
        <v>Aug</v>
      </c>
      <c r="N2626" s="11">
        <f t="shared" si="243"/>
        <v>2012</v>
      </c>
      <c r="O2626" t="b">
        <v>0</v>
      </c>
      <c r="P2626">
        <v>3468</v>
      </c>
      <c r="Q2626" t="b">
        <v>1</v>
      </c>
      <c r="R2626" t="s">
        <v>8301</v>
      </c>
      <c r="S2626" s="7">
        <f>E2626/D2626</f>
        <v>13.794206249999998</v>
      </c>
      <c r="T2626" s="8">
        <f>E2626/P2626</f>
        <v>31.820544982698959</v>
      </c>
      <c r="U2626" t="str">
        <f t="shared" si="244"/>
        <v>technology</v>
      </c>
      <c r="V2626" t="str">
        <f t="shared" si="245"/>
        <v>space exploration</v>
      </c>
    </row>
    <row r="2627" spans="1:22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5">
        <f t="shared" ref="K2627:K2690" si="246">(((J2627/60)/60)/24+DATE(1970,1,1))</f>
        <v>42658.810277777782</v>
      </c>
      <c r="L2627" s="15">
        <f t="shared" ref="L2627:L2690" si="247">(((I2627/60)/60)/24+DATE(1970,1,1))</f>
        <v>42683.851944444439</v>
      </c>
      <c r="M2627" s="13" t="str">
        <f t="shared" ref="M2627:M2690" si="248">TEXT(K2627,"mmm")</f>
        <v>Oct</v>
      </c>
      <c r="N2627" s="11">
        <f t="shared" ref="N2627:N2690" si="249">YEAR(K2627)</f>
        <v>2016</v>
      </c>
      <c r="O2627" t="b">
        <v>0</v>
      </c>
      <c r="P2627">
        <v>52</v>
      </c>
      <c r="Q2627" t="b">
        <v>1</v>
      </c>
      <c r="R2627" t="s">
        <v>8301</v>
      </c>
      <c r="S2627" s="7">
        <f>E2627/D2627</f>
        <v>9.56</v>
      </c>
      <c r="T2627" s="8">
        <f>E2627/P2627</f>
        <v>27.576923076923077</v>
      </c>
      <c r="U2627" t="str">
        <f t="shared" ref="U2627:U2690" si="250">LEFT(R2627,(FIND("/",R2627,1)-1))</f>
        <v>technology</v>
      </c>
      <c r="V2627" t="str">
        <f t="shared" ref="V2627:V2690" si="251">MID(R2627,FIND("/",R2627)+1,256)</f>
        <v>space exploration</v>
      </c>
    </row>
    <row r="2628" spans="1:22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5">
        <f t="shared" si="246"/>
        <v>42128.628113425926</v>
      </c>
      <c r="L2628" s="15">
        <f t="shared" si="247"/>
        <v>42158.628113425926</v>
      </c>
      <c r="M2628" s="13" t="str">
        <f t="shared" si="248"/>
        <v>May</v>
      </c>
      <c r="N2628" s="11">
        <f t="shared" si="249"/>
        <v>2015</v>
      </c>
      <c r="O2628" t="b">
        <v>0</v>
      </c>
      <c r="P2628">
        <v>50</v>
      </c>
      <c r="Q2628" t="b">
        <v>1</v>
      </c>
      <c r="R2628" t="s">
        <v>8301</v>
      </c>
      <c r="S2628" s="7">
        <f>E2628/D2628</f>
        <v>1.1200000000000001</v>
      </c>
      <c r="T2628" s="8">
        <f>E2628/P2628</f>
        <v>56</v>
      </c>
      <c r="U2628" t="str">
        <f t="shared" si="250"/>
        <v>technology</v>
      </c>
      <c r="V2628" t="str">
        <f t="shared" si="251"/>
        <v>space exploration</v>
      </c>
    </row>
    <row r="2629" spans="1:22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5">
        <f t="shared" si="246"/>
        <v>42304.829409722224</v>
      </c>
      <c r="L2629" s="15">
        <f t="shared" si="247"/>
        <v>42334.871076388896</v>
      </c>
      <c r="M2629" s="13" t="str">
        <f t="shared" si="248"/>
        <v>Oct</v>
      </c>
      <c r="N2629" s="11">
        <f t="shared" si="249"/>
        <v>2015</v>
      </c>
      <c r="O2629" t="b">
        <v>0</v>
      </c>
      <c r="P2629">
        <v>45</v>
      </c>
      <c r="Q2629" t="b">
        <v>1</v>
      </c>
      <c r="R2629" t="s">
        <v>8301</v>
      </c>
      <c r="S2629" s="7">
        <f>E2629/D2629</f>
        <v>6.4666666666666668</v>
      </c>
      <c r="T2629" s="8">
        <f>E2629/P2629</f>
        <v>21.555555555555557</v>
      </c>
      <c r="U2629" t="str">
        <f t="shared" si="250"/>
        <v>technology</v>
      </c>
      <c r="V2629" t="str">
        <f t="shared" si="251"/>
        <v>space exploration</v>
      </c>
    </row>
    <row r="2630" spans="1:22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5">
        <f t="shared" si="246"/>
        <v>41953.966053240743</v>
      </c>
      <c r="L2630" s="15">
        <f t="shared" si="247"/>
        <v>41973.966053240743</v>
      </c>
      <c r="M2630" s="13" t="str">
        <f t="shared" si="248"/>
        <v>Nov</v>
      </c>
      <c r="N2630" s="11">
        <f t="shared" si="249"/>
        <v>2014</v>
      </c>
      <c r="O2630" t="b">
        <v>0</v>
      </c>
      <c r="P2630">
        <v>21</v>
      </c>
      <c r="Q2630" t="b">
        <v>1</v>
      </c>
      <c r="R2630" t="s">
        <v>8301</v>
      </c>
      <c r="S2630" s="7">
        <f>E2630/D2630</f>
        <v>1.1036948748510131</v>
      </c>
      <c r="T2630" s="8">
        <f>E2630/P2630</f>
        <v>44.095238095238095</v>
      </c>
      <c r="U2630" t="str">
        <f t="shared" si="250"/>
        <v>technology</v>
      </c>
      <c r="V2630" t="str">
        <f t="shared" si="251"/>
        <v>space exploration</v>
      </c>
    </row>
    <row r="2631" spans="1:22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5">
        <f t="shared" si="246"/>
        <v>42108.538449074069</v>
      </c>
      <c r="L2631" s="15">
        <f t="shared" si="247"/>
        <v>42138.538449074069</v>
      </c>
      <c r="M2631" s="13" t="str">
        <f t="shared" si="248"/>
        <v>Apr</v>
      </c>
      <c r="N2631" s="11">
        <f t="shared" si="249"/>
        <v>2015</v>
      </c>
      <c r="O2631" t="b">
        <v>0</v>
      </c>
      <c r="P2631">
        <v>100</v>
      </c>
      <c r="Q2631" t="b">
        <v>1</v>
      </c>
      <c r="R2631" t="s">
        <v>8301</v>
      </c>
      <c r="S2631" s="7">
        <f>E2631/D2631</f>
        <v>1.2774000000000001</v>
      </c>
      <c r="T2631" s="8">
        <f>E2631/P2631</f>
        <v>63.87</v>
      </c>
      <c r="U2631" t="str">
        <f t="shared" si="250"/>
        <v>technology</v>
      </c>
      <c r="V2631" t="str">
        <f t="shared" si="251"/>
        <v>space exploration</v>
      </c>
    </row>
    <row r="2632" spans="1:22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5">
        <f t="shared" si="246"/>
        <v>42524.105462962965</v>
      </c>
      <c r="L2632" s="15">
        <f t="shared" si="247"/>
        <v>42551.416666666672</v>
      </c>
      <c r="M2632" s="13" t="str">
        <f t="shared" si="248"/>
        <v>Jun</v>
      </c>
      <c r="N2632" s="11">
        <f t="shared" si="249"/>
        <v>2016</v>
      </c>
      <c r="O2632" t="b">
        <v>0</v>
      </c>
      <c r="P2632">
        <v>81</v>
      </c>
      <c r="Q2632" t="b">
        <v>1</v>
      </c>
      <c r="R2632" t="s">
        <v>8301</v>
      </c>
      <c r="S2632" s="7">
        <f>E2632/D2632</f>
        <v>1.579</v>
      </c>
      <c r="T2632" s="8">
        <f>E2632/P2632</f>
        <v>38.987654320987652</v>
      </c>
      <c r="U2632" t="str">
        <f t="shared" si="250"/>
        <v>technology</v>
      </c>
      <c r="V2632" t="str">
        <f t="shared" si="251"/>
        <v>space exploration</v>
      </c>
    </row>
    <row r="2633" spans="1:22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5">
        <f t="shared" si="246"/>
        <v>42218.169293981482</v>
      </c>
      <c r="L2633" s="15">
        <f t="shared" si="247"/>
        <v>42246.169293981482</v>
      </c>
      <c r="M2633" s="13" t="str">
        <f t="shared" si="248"/>
        <v>Aug</v>
      </c>
      <c r="N2633" s="11">
        <f t="shared" si="249"/>
        <v>2015</v>
      </c>
      <c r="O2633" t="b">
        <v>0</v>
      </c>
      <c r="P2633">
        <v>286</v>
      </c>
      <c r="Q2633" t="b">
        <v>1</v>
      </c>
      <c r="R2633" t="s">
        <v>8301</v>
      </c>
      <c r="S2633" s="7">
        <f>E2633/D2633</f>
        <v>1.1466525000000001</v>
      </c>
      <c r="T2633" s="8">
        <f>E2633/P2633</f>
        <v>80.185489510489504</v>
      </c>
      <c r="U2633" t="str">
        <f t="shared" si="250"/>
        <v>technology</v>
      </c>
      <c r="V2633" t="str">
        <f t="shared" si="251"/>
        <v>space exploration</v>
      </c>
    </row>
    <row r="2634" spans="1:22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5">
        <f t="shared" si="246"/>
        <v>42494.061793981484</v>
      </c>
      <c r="L2634" s="15">
        <f t="shared" si="247"/>
        <v>42519.061793981484</v>
      </c>
      <c r="M2634" s="13" t="str">
        <f t="shared" si="248"/>
        <v>May</v>
      </c>
      <c r="N2634" s="11">
        <f t="shared" si="249"/>
        <v>2016</v>
      </c>
      <c r="O2634" t="b">
        <v>0</v>
      </c>
      <c r="P2634">
        <v>42</v>
      </c>
      <c r="Q2634" t="b">
        <v>1</v>
      </c>
      <c r="R2634" t="s">
        <v>8301</v>
      </c>
      <c r="S2634" s="7">
        <f>E2634/D2634</f>
        <v>1.3700934579439252</v>
      </c>
      <c r="T2634" s="8">
        <f>E2634/P2634</f>
        <v>34.904761904761905</v>
      </c>
      <c r="U2634" t="str">
        <f t="shared" si="250"/>
        <v>technology</v>
      </c>
      <c r="V2634" t="str">
        <f t="shared" si="251"/>
        <v>space exploration</v>
      </c>
    </row>
    <row r="2635" spans="1:22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5">
        <f t="shared" si="246"/>
        <v>41667.823287037041</v>
      </c>
      <c r="L2635" s="15">
        <f t="shared" si="247"/>
        <v>41697.958333333336</v>
      </c>
      <c r="M2635" s="13" t="str">
        <f t="shared" si="248"/>
        <v>Jan</v>
      </c>
      <c r="N2635" s="11">
        <f t="shared" si="249"/>
        <v>2014</v>
      </c>
      <c r="O2635" t="b">
        <v>0</v>
      </c>
      <c r="P2635">
        <v>199</v>
      </c>
      <c r="Q2635" t="b">
        <v>1</v>
      </c>
      <c r="R2635" t="s">
        <v>8301</v>
      </c>
      <c r="S2635" s="7">
        <f>E2635/D2635</f>
        <v>3.5461999999999998</v>
      </c>
      <c r="T2635" s="8">
        <f>E2635/P2635</f>
        <v>89.100502512562812</v>
      </c>
      <c r="U2635" t="str">
        <f t="shared" si="250"/>
        <v>technology</v>
      </c>
      <c r="V2635" t="str">
        <f t="shared" si="251"/>
        <v>space exploration</v>
      </c>
    </row>
    <row r="2636" spans="1:22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5">
        <f t="shared" si="246"/>
        <v>42612.656493055561</v>
      </c>
      <c r="L2636" s="15">
        <f t="shared" si="247"/>
        <v>42642.656493055561</v>
      </c>
      <c r="M2636" s="13" t="str">
        <f t="shared" si="248"/>
        <v>Aug</v>
      </c>
      <c r="N2636" s="11">
        <f t="shared" si="249"/>
        <v>2016</v>
      </c>
      <c r="O2636" t="b">
        <v>0</v>
      </c>
      <c r="P2636">
        <v>25</v>
      </c>
      <c r="Q2636" t="b">
        <v>1</v>
      </c>
      <c r="R2636" t="s">
        <v>8301</v>
      </c>
      <c r="S2636" s="7">
        <f>E2636/D2636</f>
        <v>1.0602150537634409</v>
      </c>
      <c r="T2636" s="8">
        <f>E2636/P2636</f>
        <v>39.44</v>
      </c>
      <c r="U2636" t="str">
        <f t="shared" si="250"/>
        <v>technology</v>
      </c>
      <c r="V2636" t="str">
        <f t="shared" si="251"/>
        <v>space exploration</v>
      </c>
    </row>
    <row r="2637" spans="1:22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5">
        <f t="shared" si="246"/>
        <v>42037.950937500005</v>
      </c>
      <c r="L2637" s="15">
        <f t="shared" si="247"/>
        <v>42072.909270833334</v>
      </c>
      <c r="M2637" s="13" t="str">
        <f t="shared" si="248"/>
        <v>Feb</v>
      </c>
      <c r="N2637" s="11">
        <f t="shared" si="249"/>
        <v>2015</v>
      </c>
      <c r="O2637" t="b">
        <v>0</v>
      </c>
      <c r="P2637">
        <v>84</v>
      </c>
      <c r="Q2637" t="b">
        <v>1</v>
      </c>
      <c r="R2637" t="s">
        <v>8301</v>
      </c>
      <c r="S2637" s="7">
        <f>E2637/D2637</f>
        <v>1</v>
      </c>
      <c r="T2637" s="8">
        <f>E2637/P2637</f>
        <v>136.9047619047619</v>
      </c>
      <c r="U2637" t="str">
        <f t="shared" si="250"/>
        <v>technology</v>
      </c>
      <c r="V2637" t="str">
        <f t="shared" si="251"/>
        <v>space exploration</v>
      </c>
    </row>
    <row r="2638" spans="1:22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5">
        <f t="shared" si="246"/>
        <v>42636.614745370374</v>
      </c>
      <c r="L2638" s="15">
        <f t="shared" si="247"/>
        <v>42659.041666666672</v>
      </c>
      <c r="M2638" s="13" t="str">
        <f t="shared" si="248"/>
        <v>Sep</v>
      </c>
      <c r="N2638" s="11">
        <f t="shared" si="249"/>
        <v>2016</v>
      </c>
      <c r="O2638" t="b">
        <v>0</v>
      </c>
      <c r="P2638">
        <v>50</v>
      </c>
      <c r="Q2638" t="b">
        <v>1</v>
      </c>
      <c r="R2638" t="s">
        <v>8301</v>
      </c>
      <c r="S2638" s="7">
        <f>E2638/D2638</f>
        <v>1.873</v>
      </c>
      <c r="T2638" s="8">
        <f>E2638/P2638</f>
        <v>37.46</v>
      </c>
      <c r="U2638" t="str">
        <f t="shared" si="250"/>
        <v>technology</v>
      </c>
      <c r="V2638" t="str">
        <f t="shared" si="251"/>
        <v>space exploration</v>
      </c>
    </row>
    <row r="2639" spans="1:22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5">
        <f t="shared" si="246"/>
        <v>42639.549479166672</v>
      </c>
      <c r="L2639" s="15">
        <f t="shared" si="247"/>
        <v>42655.549479166672</v>
      </c>
      <c r="M2639" s="13" t="str">
        <f t="shared" si="248"/>
        <v>Sep</v>
      </c>
      <c r="N2639" s="11">
        <f t="shared" si="249"/>
        <v>2016</v>
      </c>
      <c r="O2639" t="b">
        <v>0</v>
      </c>
      <c r="P2639">
        <v>26</v>
      </c>
      <c r="Q2639" t="b">
        <v>1</v>
      </c>
      <c r="R2639" t="s">
        <v>8301</v>
      </c>
      <c r="S2639" s="7">
        <f>E2639/D2639</f>
        <v>1.6619999999999999</v>
      </c>
      <c r="T2639" s="8">
        <f>E2639/P2639</f>
        <v>31.96153846153846</v>
      </c>
      <c r="U2639" t="str">
        <f t="shared" si="250"/>
        <v>technology</v>
      </c>
      <c r="V2639" t="str">
        <f t="shared" si="251"/>
        <v>space exploration</v>
      </c>
    </row>
    <row r="2640" spans="1:22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5">
        <f t="shared" si="246"/>
        <v>41989.913136574076</v>
      </c>
      <c r="L2640" s="15">
        <f t="shared" si="247"/>
        <v>42019.913136574076</v>
      </c>
      <c r="M2640" s="13" t="str">
        <f t="shared" si="248"/>
        <v>Dec</v>
      </c>
      <c r="N2640" s="11">
        <f t="shared" si="249"/>
        <v>2014</v>
      </c>
      <c r="O2640" t="b">
        <v>0</v>
      </c>
      <c r="P2640">
        <v>14</v>
      </c>
      <c r="Q2640" t="b">
        <v>1</v>
      </c>
      <c r="R2640" t="s">
        <v>8301</v>
      </c>
      <c r="S2640" s="7">
        <f>E2640/D2640</f>
        <v>1.0172910662824208</v>
      </c>
      <c r="T2640" s="8">
        <f>E2640/P2640</f>
        <v>25.214285714285715</v>
      </c>
      <c r="U2640" t="str">
        <f t="shared" si="250"/>
        <v>technology</v>
      </c>
      <c r="V2640" t="str">
        <f t="shared" si="251"/>
        <v>space exploration</v>
      </c>
    </row>
    <row r="2641" spans="1:22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5">
        <f t="shared" si="246"/>
        <v>42024.86513888889</v>
      </c>
      <c r="L2641" s="15">
        <f t="shared" si="247"/>
        <v>42054.86513888889</v>
      </c>
      <c r="M2641" s="13" t="str">
        <f t="shared" si="248"/>
        <v>Jan</v>
      </c>
      <c r="N2641" s="11">
        <f t="shared" si="249"/>
        <v>2015</v>
      </c>
      <c r="O2641" t="b">
        <v>0</v>
      </c>
      <c r="P2641">
        <v>49</v>
      </c>
      <c r="Q2641" t="b">
        <v>1</v>
      </c>
      <c r="R2641" t="s">
        <v>8301</v>
      </c>
      <c r="S2641" s="7">
        <f>E2641/D2641</f>
        <v>1.64</v>
      </c>
      <c r="T2641" s="8">
        <f>E2641/P2641</f>
        <v>10.040816326530612</v>
      </c>
      <c r="U2641" t="str">
        <f t="shared" si="250"/>
        <v>technology</v>
      </c>
      <c r="V2641" t="str">
        <f t="shared" si="251"/>
        <v>space exploration</v>
      </c>
    </row>
    <row r="2642" spans="1:22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5">
        <f t="shared" si="246"/>
        <v>42103.160578703704</v>
      </c>
      <c r="L2642" s="15">
        <f t="shared" si="247"/>
        <v>42163.160578703704</v>
      </c>
      <c r="M2642" s="13" t="str">
        <f t="shared" si="248"/>
        <v>Apr</v>
      </c>
      <c r="N2642" s="11">
        <f t="shared" si="249"/>
        <v>2015</v>
      </c>
      <c r="O2642" t="b">
        <v>0</v>
      </c>
      <c r="P2642">
        <v>69</v>
      </c>
      <c r="Q2642" t="b">
        <v>1</v>
      </c>
      <c r="R2642" t="s">
        <v>8301</v>
      </c>
      <c r="S2642" s="7">
        <f>E2642/D2642</f>
        <v>1.0566666666666666</v>
      </c>
      <c r="T2642" s="8">
        <f>E2642/P2642</f>
        <v>45.94202898550725</v>
      </c>
      <c r="U2642" t="str">
        <f t="shared" si="250"/>
        <v>technology</v>
      </c>
      <c r="V2642" t="str">
        <f t="shared" si="251"/>
        <v>space exploration</v>
      </c>
    </row>
    <row r="2643" spans="1:22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5">
        <f t="shared" si="246"/>
        <v>41880.827118055553</v>
      </c>
      <c r="L2643" s="15">
        <f t="shared" si="247"/>
        <v>41897.839583333334</v>
      </c>
      <c r="M2643" s="13" t="str">
        <f t="shared" si="248"/>
        <v>Aug</v>
      </c>
      <c r="N2643" s="11">
        <f t="shared" si="249"/>
        <v>2014</v>
      </c>
      <c r="O2643" t="b">
        <v>0</v>
      </c>
      <c r="P2643">
        <v>1</v>
      </c>
      <c r="Q2643" t="b">
        <v>0</v>
      </c>
      <c r="R2643" t="s">
        <v>8301</v>
      </c>
      <c r="S2643" s="7">
        <f>E2643/D2643</f>
        <v>0.01</v>
      </c>
      <c r="T2643" s="8">
        <f>E2643/P2643</f>
        <v>15</v>
      </c>
      <c r="U2643" t="str">
        <f t="shared" si="250"/>
        <v>technology</v>
      </c>
      <c r="V2643" t="str">
        <f t="shared" si="251"/>
        <v>space exploration</v>
      </c>
    </row>
    <row r="2644" spans="1:22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5">
        <f t="shared" si="246"/>
        <v>42536.246620370366</v>
      </c>
      <c r="L2644" s="15">
        <f t="shared" si="247"/>
        <v>42566.289583333331</v>
      </c>
      <c r="M2644" s="13" t="str">
        <f t="shared" si="248"/>
        <v>Jun</v>
      </c>
      <c r="N2644" s="11">
        <f t="shared" si="249"/>
        <v>2016</v>
      </c>
      <c r="O2644" t="b">
        <v>0</v>
      </c>
      <c r="P2644">
        <v>0</v>
      </c>
      <c r="Q2644" t="b">
        <v>0</v>
      </c>
      <c r="R2644" t="s">
        <v>8301</v>
      </c>
      <c r="S2644" s="7">
        <f>E2644/D2644</f>
        <v>0</v>
      </c>
      <c r="T2644" s="8" t="e">
        <f>E2644/P2644</f>
        <v>#DIV/0!</v>
      </c>
      <c r="U2644" t="str">
        <f t="shared" si="250"/>
        <v>technology</v>
      </c>
      <c r="V2644" t="str">
        <f t="shared" si="251"/>
        <v>space exploration</v>
      </c>
    </row>
    <row r="2645" spans="1:22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5">
        <f t="shared" si="246"/>
        <v>42689.582349537035</v>
      </c>
      <c r="L2645" s="15">
        <f t="shared" si="247"/>
        <v>42725.332638888889</v>
      </c>
      <c r="M2645" s="13" t="str">
        <f t="shared" si="248"/>
        <v>Nov</v>
      </c>
      <c r="N2645" s="11">
        <f t="shared" si="249"/>
        <v>2016</v>
      </c>
      <c r="O2645" t="b">
        <v>1</v>
      </c>
      <c r="P2645">
        <v>1501</v>
      </c>
      <c r="Q2645" t="b">
        <v>0</v>
      </c>
      <c r="R2645" t="s">
        <v>8301</v>
      </c>
      <c r="S2645" s="7">
        <f>E2645/D2645</f>
        <v>0.33559730999999998</v>
      </c>
      <c r="T2645" s="8">
        <f>E2645/P2645</f>
        <v>223.58248500999335</v>
      </c>
      <c r="U2645" t="str">
        <f t="shared" si="250"/>
        <v>technology</v>
      </c>
      <c r="V2645" t="str">
        <f t="shared" si="251"/>
        <v>space exploration</v>
      </c>
    </row>
    <row r="2646" spans="1:22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5">
        <f t="shared" si="246"/>
        <v>42774.792071759264</v>
      </c>
      <c r="L2646" s="15">
        <f t="shared" si="247"/>
        <v>42804.792071759264</v>
      </c>
      <c r="M2646" s="13" t="str">
        <f t="shared" si="248"/>
        <v>Feb</v>
      </c>
      <c r="N2646" s="11">
        <f t="shared" si="249"/>
        <v>2017</v>
      </c>
      <c r="O2646" t="b">
        <v>1</v>
      </c>
      <c r="P2646">
        <v>52</v>
      </c>
      <c r="Q2646" t="b">
        <v>0</v>
      </c>
      <c r="R2646" t="s">
        <v>8301</v>
      </c>
      <c r="S2646" s="7">
        <f>E2646/D2646</f>
        <v>2.053E-2</v>
      </c>
      <c r="T2646" s="8">
        <f>E2646/P2646</f>
        <v>39.480769230769234</v>
      </c>
      <c r="U2646" t="str">
        <f t="shared" si="250"/>
        <v>technology</v>
      </c>
      <c r="V2646" t="str">
        <f t="shared" si="251"/>
        <v>space exploration</v>
      </c>
    </row>
    <row r="2647" spans="1:22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5">
        <f t="shared" si="246"/>
        <v>41921.842627314814</v>
      </c>
      <c r="L2647" s="15">
        <f t="shared" si="247"/>
        <v>41951.884293981479</v>
      </c>
      <c r="M2647" s="13" t="str">
        <f t="shared" si="248"/>
        <v>Oct</v>
      </c>
      <c r="N2647" s="11">
        <f t="shared" si="249"/>
        <v>2014</v>
      </c>
      <c r="O2647" t="b">
        <v>1</v>
      </c>
      <c r="P2647">
        <v>23</v>
      </c>
      <c r="Q2647" t="b">
        <v>0</v>
      </c>
      <c r="R2647" t="s">
        <v>8301</v>
      </c>
      <c r="S2647" s="7">
        <f>E2647/D2647</f>
        <v>0.105</v>
      </c>
      <c r="T2647" s="8">
        <f>E2647/P2647</f>
        <v>91.304347826086953</v>
      </c>
      <c r="U2647" t="str">
        <f t="shared" si="250"/>
        <v>technology</v>
      </c>
      <c r="V2647" t="str">
        <f t="shared" si="251"/>
        <v>space exploration</v>
      </c>
    </row>
    <row r="2648" spans="1:22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5">
        <f t="shared" si="246"/>
        <v>42226.313298611116</v>
      </c>
      <c r="L2648" s="15">
        <f t="shared" si="247"/>
        <v>42256.313298611116</v>
      </c>
      <c r="M2648" s="13" t="str">
        <f t="shared" si="248"/>
        <v>Aug</v>
      </c>
      <c r="N2648" s="11">
        <f t="shared" si="249"/>
        <v>2015</v>
      </c>
      <c r="O2648" t="b">
        <v>1</v>
      </c>
      <c r="P2648">
        <v>535</v>
      </c>
      <c r="Q2648" t="b">
        <v>0</v>
      </c>
      <c r="R2648" t="s">
        <v>8301</v>
      </c>
      <c r="S2648" s="7">
        <f>E2648/D2648</f>
        <v>8.4172839999999999E-2</v>
      </c>
      <c r="T2648" s="8">
        <f>E2648/P2648</f>
        <v>78.666205607476627</v>
      </c>
      <c r="U2648" t="str">
        <f t="shared" si="250"/>
        <v>technology</v>
      </c>
      <c r="V2648" t="str">
        <f t="shared" si="251"/>
        <v>space exploration</v>
      </c>
    </row>
    <row r="2649" spans="1:22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5">
        <f t="shared" si="246"/>
        <v>42200.261793981481</v>
      </c>
      <c r="L2649" s="15">
        <f t="shared" si="247"/>
        <v>42230.261793981481</v>
      </c>
      <c r="M2649" s="13" t="str">
        <f t="shared" si="248"/>
        <v>Jul</v>
      </c>
      <c r="N2649" s="11">
        <f t="shared" si="249"/>
        <v>2015</v>
      </c>
      <c r="O2649" t="b">
        <v>0</v>
      </c>
      <c r="P2649">
        <v>3</v>
      </c>
      <c r="Q2649" t="b">
        <v>0</v>
      </c>
      <c r="R2649" t="s">
        <v>8301</v>
      </c>
      <c r="S2649" s="7">
        <f>E2649/D2649</f>
        <v>1.44E-2</v>
      </c>
      <c r="T2649" s="8">
        <f>E2649/P2649</f>
        <v>12</v>
      </c>
      <c r="U2649" t="str">
        <f t="shared" si="250"/>
        <v>technology</v>
      </c>
      <c r="V2649" t="str">
        <f t="shared" si="251"/>
        <v>space exploration</v>
      </c>
    </row>
    <row r="2650" spans="1:22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5">
        <f t="shared" si="246"/>
        <v>42408.714814814812</v>
      </c>
      <c r="L2650" s="15">
        <f t="shared" si="247"/>
        <v>42438.714814814812</v>
      </c>
      <c r="M2650" s="13" t="str">
        <f t="shared" si="248"/>
        <v>Feb</v>
      </c>
      <c r="N2650" s="11">
        <f t="shared" si="249"/>
        <v>2016</v>
      </c>
      <c r="O2650" t="b">
        <v>0</v>
      </c>
      <c r="P2650">
        <v>6</v>
      </c>
      <c r="Q2650" t="b">
        <v>0</v>
      </c>
      <c r="R2650" t="s">
        <v>8301</v>
      </c>
      <c r="S2650" s="7">
        <f>E2650/D2650</f>
        <v>8.8333333333333337E-3</v>
      </c>
      <c r="T2650" s="8">
        <f>E2650/P2650</f>
        <v>17.666666666666668</v>
      </c>
      <c r="U2650" t="str">
        <f t="shared" si="250"/>
        <v>technology</v>
      </c>
      <c r="V2650" t="str">
        <f t="shared" si="251"/>
        <v>space exploration</v>
      </c>
    </row>
    <row r="2651" spans="1:22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5">
        <f t="shared" si="246"/>
        <v>42341.99700231482</v>
      </c>
      <c r="L2651" s="15">
        <f t="shared" si="247"/>
        <v>42401.99700231482</v>
      </c>
      <c r="M2651" s="13" t="str">
        <f t="shared" si="248"/>
        <v>Dec</v>
      </c>
      <c r="N2651" s="11">
        <f t="shared" si="249"/>
        <v>2015</v>
      </c>
      <c r="O2651" t="b">
        <v>0</v>
      </c>
      <c r="P2651">
        <v>3</v>
      </c>
      <c r="Q2651" t="b">
        <v>0</v>
      </c>
      <c r="R2651" t="s">
        <v>8301</v>
      </c>
      <c r="S2651" s="7">
        <f>E2651/D2651</f>
        <v>9.9200000000000004E-4</v>
      </c>
      <c r="T2651" s="8">
        <f>E2651/P2651</f>
        <v>41.333333333333336</v>
      </c>
      <c r="U2651" t="str">
        <f t="shared" si="250"/>
        <v>technology</v>
      </c>
      <c r="V2651" t="str">
        <f t="shared" si="251"/>
        <v>space exploration</v>
      </c>
    </row>
    <row r="2652" spans="1:22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5">
        <f t="shared" si="246"/>
        <v>42695.624340277776</v>
      </c>
      <c r="L2652" s="15">
        <f t="shared" si="247"/>
        <v>42725.624340277776</v>
      </c>
      <c r="M2652" s="13" t="str">
        <f t="shared" si="248"/>
        <v>Nov</v>
      </c>
      <c r="N2652" s="11">
        <f t="shared" si="249"/>
        <v>2016</v>
      </c>
      <c r="O2652" t="b">
        <v>0</v>
      </c>
      <c r="P2652">
        <v>5</v>
      </c>
      <c r="Q2652" t="b">
        <v>0</v>
      </c>
      <c r="R2652" t="s">
        <v>8301</v>
      </c>
      <c r="S2652" s="7">
        <f>E2652/D2652</f>
        <v>5.966666666666667E-3</v>
      </c>
      <c r="T2652" s="8">
        <f>E2652/P2652</f>
        <v>71.599999999999994</v>
      </c>
      <c r="U2652" t="str">
        <f t="shared" si="250"/>
        <v>technology</v>
      </c>
      <c r="V2652" t="str">
        <f t="shared" si="251"/>
        <v>space exploration</v>
      </c>
    </row>
    <row r="2653" spans="1:22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5">
        <f t="shared" si="246"/>
        <v>42327.805659722217</v>
      </c>
      <c r="L2653" s="15">
        <f t="shared" si="247"/>
        <v>42355.805659722217</v>
      </c>
      <c r="M2653" s="13" t="str">
        <f t="shared" si="248"/>
        <v>Nov</v>
      </c>
      <c r="N2653" s="11">
        <f t="shared" si="249"/>
        <v>2015</v>
      </c>
      <c r="O2653" t="b">
        <v>0</v>
      </c>
      <c r="P2653">
        <v>17</v>
      </c>
      <c r="Q2653" t="b">
        <v>0</v>
      </c>
      <c r="R2653" t="s">
        <v>8301</v>
      </c>
      <c r="S2653" s="7">
        <f>E2653/D2653</f>
        <v>1.8689285714285714E-2</v>
      </c>
      <c r="T2653" s="8">
        <f>E2653/P2653</f>
        <v>307.8235294117647</v>
      </c>
      <c r="U2653" t="str">
        <f t="shared" si="250"/>
        <v>technology</v>
      </c>
      <c r="V2653" t="str">
        <f t="shared" si="251"/>
        <v>space exploration</v>
      </c>
    </row>
    <row r="2654" spans="1:22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5">
        <f t="shared" si="246"/>
        <v>41953.158854166672</v>
      </c>
      <c r="L2654" s="15">
        <f t="shared" si="247"/>
        <v>41983.158854166672</v>
      </c>
      <c r="M2654" s="13" t="str">
        <f t="shared" si="248"/>
        <v>Nov</v>
      </c>
      <c r="N2654" s="11">
        <f t="shared" si="249"/>
        <v>2014</v>
      </c>
      <c r="O2654" t="b">
        <v>0</v>
      </c>
      <c r="P2654">
        <v>11</v>
      </c>
      <c r="Q2654" t="b">
        <v>0</v>
      </c>
      <c r="R2654" t="s">
        <v>8301</v>
      </c>
      <c r="S2654" s="7">
        <f>E2654/D2654</f>
        <v>8.8500000000000002E-3</v>
      </c>
      <c r="T2654" s="8">
        <f>E2654/P2654</f>
        <v>80.454545454545453</v>
      </c>
      <c r="U2654" t="str">
        <f t="shared" si="250"/>
        <v>technology</v>
      </c>
      <c r="V2654" t="str">
        <f t="shared" si="251"/>
        <v>space exploration</v>
      </c>
    </row>
    <row r="2655" spans="1:22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5">
        <f t="shared" si="246"/>
        <v>41771.651932870373</v>
      </c>
      <c r="L2655" s="15">
        <f t="shared" si="247"/>
        <v>41803.166666666664</v>
      </c>
      <c r="M2655" s="13" t="str">
        <f t="shared" si="248"/>
        <v>May</v>
      </c>
      <c r="N2655" s="11">
        <f t="shared" si="249"/>
        <v>2014</v>
      </c>
      <c r="O2655" t="b">
        <v>0</v>
      </c>
      <c r="P2655">
        <v>70</v>
      </c>
      <c r="Q2655" t="b">
        <v>0</v>
      </c>
      <c r="R2655" t="s">
        <v>8301</v>
      </c>
      <c r="S2655" s="7">
        <f>E2655/D2655</f>
        <v>0.1152156862745098</v>
      </c>
      <c r="T2655" s="8">
        <f>E2655/P2655</f>
        <v>83.942857142857136</v>
      </c>
      <c r="U2655" t="str">
        <f t="shared" si="250"/>
        <v>technology</v>
      </c>
      <c r="V2655" t="str">
        <f t="shared" si="251"/>
        <v>space exploration</v>
      </c>
    </row>
    <row r="2656" spans="1:22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5">
        <f t="shared" si="246"/>
        <v>42055.600995370376</v>
      </c>
      <c r="L2656" s="15">
        <f t="shared" si="247"/>
        <v>42115.559328703705</v>
      </c>
      <c r="M2656" s="13" t="str">
        <f t="shared" si="248"/>
        <v>Feb</v>
      </c>
      <c r="N2656" s="11">
        <f t="shared" si="249"/>
        <v>2015</v>
      </c>
      <c r="O2656" t="b">
        <v>0</v>
      </c>
      <c r="P2656">
        <v>6</v>
      </c>
      <c r="Q2656" t="b">
        <v>0</v>
      </c>
      <c r="R2656" t="s">
        <v>8301</v>
      </c>
      <c r="S2656" s="7">
        <f>E2656/D2656</f>
        <v>5.1000000000000004E-4</v>
      </c>
      <c r="T2656" s="8">
        <f>E2656/P2656</f>
        <v>8.5</v>
      </c>
      <c r="U2656" t="str">
        <f t="shared" si="250"/>
        <v>technology</v>
      </c>
      <c r="V2656" t="str">
        <f t="shared" si="251"/>
        <v>space exploration</v>
      </c>
    </row>
    <row r="2657" spans="1:2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5">
        <f t="shared" si="246"/>
        <v>42381.866284722222</v>
      </c>
      <c r="L2657" s="15">
        <f t="shared" si="247"/>
        <v>42409.833333333328</v>
      </c>
      <c r="M2657" s="13" t="str">
        <f t="shared" si="248"/>
        <v>Jan</v>
      </c>
      <c r="N2657" s="11">
        <f t="shared" si="249"/>
        <v>2016</v>
      </c>
      <c r="O2657" t="b">
        <v>0</v>
      </c>
      <c r="P2657">
        <v>43</v>
      </c>
      <c r="Q2657" t="b">
        <v>0</v>
      </c>
      <c r="R2657" t="s">
        <v>8301</v>
      </c>
      <c r="S2657" s="7">
        <f>E2657/D2657</f>
        <v>0.21033333333333334</v>
      </c>
      <c r="T2657" s="8">
        <f>E2657/P2657</f>
        <v>73.372093023255815</v>
      </c>
      <c r="U2657" t="str">
        <f t="shared" si="250"/>
        <v>technology</v>
      </c>
      <c r="V2657" t="str">
        <f t="shared" si="251"/>
        <v>space exploration</v>
      </c>
    </row>
    <row r="2658" spans="1:22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5">
        <f t="shared" si="246"/>
        <v>42767.688518518517</v>
      </c>
      <c r="L2658" s="15">
        <f t="shared" si="247"/>
        <v>42806.791666666672</v>
      </c>
      <c r="M2658" s="13" t="str">
        <f t="shared" si="248"/>
        <v>Feb</v>
      </c>
      <c r="N2658" s="11">
        <f t="shared" si="249"/>
        <v>2017</v>
      </c>
      <c r="O2658" t="b">
        <v>0</v>
      </c>
      <c r="P2658">
        <v>152</v>
      </c>
      <c r="Q2658" t="b">
        <v>0</v>
      </c>
      <c r="R2658" t="s">
        <v>8301</v>
      </c>
      <c r="S2658" s="7">
        <f>E2658/D2658</f>
        <v>0.11436666666666667</v>
      </c>
      <c r="T2658" s="8">
        <f>E2658/P2658</f>
        <v>112.86184210526316</v>
      </c>
      <c r="U2658" t="str">
        <f t="shared" si="250"/>
        <v>technology</v>
      </c>
      <c r="V2658" t="str">
        <f t="shared" si="251"/>
        <v>space exploration</v>
      </c>
    </row>
    <row r="2659" spans="1:22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5">
        <f t="shared" si="246"/>
        <v>42551.928854166668</v>
      </c>
      <c r="L2659" s="15">
        <f t="shared" si="247"/>
        <v>42585.0625</v>
      </c>
      <c r="M2659" s="13" t="str">
        <f t="shared" si="248"/>
        <v>Jun</v>
      </c>
      <c r="N2659" s="11">
        <f t="shared" si="249"/>
        <v>2016</v>
      </c>
      <c r="O2659" t="b">
        <v>0</v>
      </c>
      <c r="P2659">
        <v>59</v>
      </c>
      <c r="Q2659" t="b">
        <v>0</v>
      </c>
      <c r="R2659" t="s">
        <v>8301</v>
      </c>
      <c r="S2659" s="7">
        <f>E2659/D2659</f>
        <v>0.18737933333333334</v>
      </c>
      <c r="T2659" s="8">
        <f>E2659/P2659</f>
        <v>95.277627118644077</v>
      </c>
      <c r="U2659" t="str">
        <f t="shared" si="250"/>
        <v>technology</v>
      </c>
      <c r="V2659" t="str">
        <f t="shared" si="251"/>
        <v>space exploration</v>
      </c>
    </row>
    <row r="2660" spans="1:22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5">
        <f t="shared" si="246"/>
        <v>42551.884189814817</v>
      </c>
      <c r="L2660" s="15">
        <f t="shared" si="247"/>
        <v>42581.884189814817</v>
      </c>
      <c r="M2660" s="13" t="str">
        <f t="shared" si="248"/>
        <v>Jun</v>
      </c>
      <c r="N2660" s="11">
        <f t="shared" si="249"/>
        <v>2016</v>
      </c>
      <c r="O2660" t="b">
        <v>0</v>
      </c>
      <c r="P2660">
        <v>4</v>
      </c>
      <c r="Q2660" t="b">
        <v>0</v>
      </c>
      <c r="R2660" t="s">
        <v>8301</v>
      </c>
      <c r="S2660" s="7">
        <f>E2660/D2660</f>
        <v>9.2857142857142856E-4</v>
      </c>
      <c r="T2660" s="8">
        <f>E2660/P2660</f>
        <v>22.75</v>
      </c>
      <c r="U2660" t="str">
        <f t="shared" si="250"/>
        <v>technology</v>
      </c>
      <c r="V2660" t="str">
        <f t="shared" si="251"/>
        <v>space exploration</v>
      </c>
    </row>
    <row r="2661" spans="1:2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5">
        <f t="shared" si="246"/>
        <v>42082.069560185191</v>
      </c>
      <c r="L2661" s="15">
        <f t="shared" si="247"/>
        <v>42112.069560185191</v>
      </c>
      <c r="M2661" s="13" t="str">
        <f t="shared" si="248"/>
        <v>Mar</v>
      </c>
      <c r="N2661" s="11">
        <f t="shared" si="249"/>
        <v>2015</v>
      </c>
      <c r="O2661" t="b">
        <v>0</v>
      </c>
      <c r="P2661">
        <v>10</v>
      </c>
      <c r="Q2661" t="b">
        <v>0</v>
      </c>
      <c r="R2661" t="s">
        <v>8301</v>
      </c>
      <c r="S2661" s="7">
        <f>E2661/D2661</f>
        <v>2.720408163265306E-2</v>
      </c>
      <c r="T2661" s="8">
        <f>E2661/P2661</f>
        <v>133.30000000000001</v>
      </c>
      <c r="U2661" t="str">
        <f t="shared" si="250"/>
        <v>technology</v>
      </c>
      <c r="V2661" t="str">
        <f t="shared" si="251"/>
        <v>space exploration</v>
      </c>
    </row>
    <row r="2662" spans="1:22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5">
        <f t="shared" si="246"/>
        <v>42272.713171296295</v>
      </c>
      <c r="L2662" s="15">
        <f t="shared" si="247"/>
        <v>42332.754837962959</v>
      </c>
      <c r="M2662" s="13" t="str">
        <f t="shared" si="248"/>
        <v>Sep</v>
      </c>
      <c r="N2662" s="11">
        <f t="shared" si="249"/>
        <v>2015</v>
      </c>
      <c r="O2662" t="b">
        <v>0</v>
      </c>
      <c r="P2662">
        <v>5</v>
      </c>
      <c r="Q2662" t="b">
        <v>0</v>
      </c>
      <c r="R2662" t="s">
        <v>8301</v>
      </c>
      <c r="S2662" s="7">
        <f>E2662/D2662</f>
        <v>9.5E-4</v>
      </c>
      <c r="T2662" s="8">
        <f>E2662/P2662</f>
        <v>3.8</v>
      </c>
      <c r="U2662" t="str">
        <f t="shared" si="250"/>
        <v>technology</v>
      </c>
      <c r="V2662" t="str">
        <f t="shared" si="251"/>
        <v>space exploration</v>
      </c>
    </row>
    <row r="2663" spans="1:22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5">
        <f t="shared" si="246"/>
        <v>41542.958449074074</v>
      </c>
      <c r="L2663" s="15">
        <f t="shared" si="247"/>
        <v>41572.958449074074</v>
      </c>
      <c r="M2663" s="13" t="str">
        <f t="shared" si="248"/>
        <v>Sep</v>
      </c>
      <c r="N2663" s="11">
        <f t="shared" si="249"/>
        <v>2013</v>
      </c>
      <c r="O2663" t="b">
        <v>0</v>
      </c>
      <c r="P2663">
        <v>60</v>
      </c>
      <c r="Q2663" t="b">
        <v>1</v>
      </c>
      <c r="R2663" t="s">
        <v>8302</v>
      </c>
      <c r="S2663" s="7">
        <f>E2663/D2663</f>
        <v>1.0289999999999999</v>
      </c>
      <c r="T2663" s="8">
        <f>E2663/P2663</f>
        <v>85.75</v>
      </c>
      <c r="U2663" t="str">
        <f t="shared" si="250"/>
        <v>technology</v>
      </c>
      <c r="V2663" t="str">
        <f t="shared" si="251"/>
        <v>makerspaces</v>
      </c>
    </row>
    <row r="2664" spans="1:22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5">
        <f t="shared" si="246"/>
        <v>42207.746678240743</v>
      </c>
      <c r="L2664" s="15">
        <f t="shared" si="247"/>
        <v>42237.746678240743</v>
      </c>
      <c r="M2664" s="13" t="str">
        <f t="shared" si="248"/>
        <v>Jul</v>
      </c>
      <c r="N2664" s="11">
        <f t="shared" si="249"/>
        <v>2015</v>
      </c>
      <c r="O2664" t="b">
        <v>0</v>
      </c>
      <c r="P2664">
        <v>80</v>
      </c>
      <c r="Q2664" t="b">
        <v>1</v>
      </c>
      <c r="R2664" t="s">
        <v>8302</v>
      </c>
      <c r="S2664" s="7">
        <f>E2664/D2664</f>
        <v>1.0680000000000001</v>
      </c>
      <c r="T2664" s="8">
        <f>E2664/P2664</f>
        <v>267</v>
      </c>
      <c r="U2664" t="str">
        <f t="shared" si="250"/>
        <v>technology</v>
      </c>
      <c r="V2664" t="str">
        <f t="shared" si="251"/>
        <v>makerspaces</v>
      </c>
    </row>
    <row r="2665" spans="1:22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5">
        <f t="shared" si="246"/>
        <v>42222.622766203705</v>
      </c>
      <c r="L2665" s="15">
        <f t="shared" si="247"/>
        <v>42251.625</v>
      </c>
      <c r="M2665" s="13" t="str">
        <f t="shared" si="248"/>
        <v>Aug</v>
      </c>
      <c r="N2665" s="11">
        <f t="shared" si="249"/>
        <v>2015</v>
      </c>
      <c r="O2665" t="b">
        <v>0</v>
      </c>
      <c r="P2665">
        <v>56</v>
      </c>
      <c r="Q2665" t="b">
        <v>1</v>
      </c>
      <c r="R2665" t="s">
        <v>8302</v>
      </c>
      <c r="S2665" s="7">
        <f>E2665/D2665</f>
        <v>1.0459624999999999</v>
      </c>
      <c r="T2665" s="8">
        <f>E2665/P2665</f>
        <v>373.55803571428572</v>
      </c>
      <c r="U2665" t="str">
        <f t="shared" si="250"/>
        <v>technology</v>
      </c>
      <c r="V2665" t="str">
        <f t="shared" si="251"/>
        <v>makerspaces</v>
      </c>
    </row>
    <row r="2666" spans="1:22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5">
        <f t="shared" si="246"/>
        <v>42313.02542824074</v>
      </c>
      <c r="L2666" s="15">
        <f t="shared" si="247"/>
        <v>42347.290972222225</v>
      </c>
      <c r="M2666" s="13" t="str">
        <f t="shared" si="248"/>
        <v>Nov</v>
      </c>
      <c r="N2666" s="11">
        <f t="shared" si="249"/>
        <v>2015</v>
      </c>
      <c r="O2666" t="b">
        <v>0</v>
      </c>
      <c r="P2666">
        <v>104</v>
      </c>
      <c r="Q2666" t="b">
        <v>1</v>
      </c>
      <c r="R2666" t="s">
        <v>8302</v>
      </c>
      <c r="S2666" s="7">
        <f>E2666/D2666</f>
        <v>1.0342857142857143</v>
      </c>
      <c r="T2666" s="8">
        <f>E2666/P2666</f>
        <v>174.03846153846155</v>
      </c>
      <c r="U2666" t="str">
        <f t="shared" si="250"/>
        <v>technology</v>
      </c>
      <c r="V2666" t="str">
        <f t="shared" si="251"/>
        <v>makerspaces</v>
      </c>
    </row>
    <row r="2667" spans="1:22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5">
        <f t="shared" si="246"/>
        <v>42083.895532407405</v>
      </c>
      <c r="L2667" s="15">
        <f t="shared" si="247"/>
        <v>42128.895532407405</v>
      </c>
      <c r="M2667" s="13" t="str">
        <f t="shared" si="248"/>
        <v>Mar</v>
      </c>
      <c r="N2667" s="11">
        <f t="shared" si="249"/>
        <v>2015</v>
      </c>
      <c r="O2667" t="b">
        <v>0</v>
      </c>
      <c r="P2667">
        <v>46</v>
      </c>
      <c r="Q2667" t="b">
        <v>1</v>
      </c>
      <c r="R2667" t="s">
        <v>8302</v>
      </c>
      <c r="S2667" s="7">
        <f>E2667/D2667</f>
        <v>1.2314285714285715</v>
      </c>
      <c r="T2667" s="8">
        <f>E2667/P2667</f>
        <v>93.695652173913047</v>
      </c>
      <c r="U2667" t="str">
        <f t="shared" si="250"/>
        <v>technology</v>
      </c>
      <c r="V2667" t="str">
        <f t="shared" si="251"/>
        <v>makerspaces</v>
      </c>
    </row>
    <row r="2668" spans="1:22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5">
        <f t="shared" si="246"/>
        <v>42235.764340277776</v>
      </c>
      <c r="L2668" s="15">
        <f t="shared" si="247"/>
        <v>42272.875</v>
      </c>
      <c r="M2668" s="13" t="str">
        <f t="shared" si="248"/>
        <v>Aug</v>
      </c>
      <c r="N2668" s="11">
        <f t="shared" si="249"/>
        <v>2015</v>
      </c>
      <c r="O2668" t="b">
        <v>0</v>
      </c>
      <c r="P2668">
        <v>206</v>
      </c>
      <c r="Q2668" t="b">
        <v>1</v>
      </c>
      <c r="R2668" t="s">
        <v>8302</v>
      </c>
      <c r="S2668" s="7">
        <f>E2668/D2668</f>
        <v>1.592951</v>
      </c>
      <c r="T2668" s="8">
        <f>E2668/P2668</f>
        <v>77.327718446601949</v>
      </c>
      <c r="U2668" t="str">
        <f t="shared" si="250"/>
        <v>technology</v>
      </c>
      <c r="V2668" t="str">
        <f t="shared" si="251"/>
        <v>makerspaces</v>
      </c>
    </row>
    <row r="2669" spans="1:22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5">
        <f t="shared" si="246"/>
        <v>42380.926111111112</v>
      </c>
      <c r="L2669" s="15">
        <f t="shared" si="247"/>
        <v>42410.926111111112</v>
      </c>
      <c r="M2669" s="13" t="str">
        <f t="shared" si="248"/>
        <v>Jan</v>
      </c>
      <c r="N2669" s="11">
        <f t="shared" si="249"/>
        <v>2016</v>
      </c>
      <c r="O2669" t="b">
        <v>0</v>
      </c>
      <c r="P2669">
        <v>18</v>
      </c>
      <c r="Q2669" t="b">
        <v>1</v>
      </c>
      <c r="R2669" t="s">
        <v>8302</v>
      </c>
      <c r="S2669" s="7">
        <f>E2669/D2669</f>
        <v>1.1066666666666667</v>
      </c>
      <c r="T2669" s="8">
        <f>E2669/P2669</f>
        <v>92.222222222222229</v>
      </c>
      <c r="U2669" t="str">
        <f t="shared" si="250"/>
        <v>technology</v>
      </c>
      <c r="V2669" t="str">
        <f t="shared" si="251"/>
        <v>makerspaces</v>
      </c>
    </row>
    <row r="2670" spans="1:22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5">
        <f t="shared" si="246"/>
        <v>42275.588715277772</v>
      </c>
      <c r="L2670" s="15">
        <f t="shared" si="247"/>
        <v>42317.60555555555</v>
      </c>
      <c r="M2670" s="13" t="str">
        <f t="shared" si="248"/>
        <v>Sep</v>
      </c>
      <c r="N2670" s="11">
        <f t="shared" si="249"/>
        <v>2015</v>
      </c>
      <c r="O2670" t="b">
        <v>0</v>
      </c>
      <c r="P2670">
        <v>28</v>
      </c>
      <c r="Q2670" t="b">
        <v>1</v>
      </c>
      <c r="R2670" t="s">
        <v>8302</v>
      </c>
      <c r="S2670" s="7">
        <f>E2670/D2670</f>
        <v>1.7070000000000001</v>
      </c>
      <c r="T2670" s="8">
        <f>E2670/P2670</f>
        <v>60.964285714285715</v>
      </c>
      <c r="U2670" t="str">
        <f t="shared" si="250"/>
        <v>technology</v>
      </c>
      <c r="V2670" t="str">
        <f t="shared" si="251"/>
        <v>makerspaces</v>
      </c>
    </row>
    <row r="2671" spans="1:22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5">
        <f t="shared" si="246"/>
        <v>42319.035833333335</v>
      </c>
      <c r="L2671" s="15">
        <f t="shared" si="247"/>
        <v>42379.035833333335</v>
      </c>
      <c r="M2671" s="13" t="str">
        <f t="shared" si="248"/>
        <v>Nov</v>
      </c>
      <c r="N2671" s="11">
        <f t="shared" si="249"/>
        <v>2015</v>
      </c>
      <c r="O2671" t="b">
        <v>0</v>
      </c>
      <c r="P2671">
        <v>11</v>
      </c>
      <c r="Q2671" t="b">
        <v>1</v>
      </c>
      <c r="R2671" t="s">
        <v>8302</v>
      </c>
      <c r="S2671" s="7">
        <f>E2671/D2671</f>
        <v>1.25125</v>
      </c>
      <c r="T2671" s="8">
        <f>E2671/P2671</f>
        <v>91</v>
      </c>
      <c r="U2671" t="str">
        <f t="shared" si="250"/>
        <v>technology</v>
      </c>
      <c r="V2671" t="str">
        <f t="shared" si="251"/>
        <v>makerspaces</v>
      </c>
    </row>
    <row r="2672" spans="1:22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5">
        <f t="shared" si="246"/>
        <v>41821.020601851851</v>
      </c>
      <c r="L2672" s="15">
        <f t="shared" si="247"/>
        <v>41849.020601851851</v>
      </c>
      <c r="M2672" s="13" t="str">
        <f t="shared" si="248"/>
        <v>Jul</v>
      </c>
      <c r="N2672" s="11">
        <f t="shared" si="249"/>
        <v>2014</v>
      </c>
      <c r="O2672" t="b">
        <v>1</v>
      </c>
      <c r="P2672">
        <v>60</v>
      </c>
      <c r="Q2672" t="b">
        <v>0</v>
      </c>
      <c r="R2672" t="s">
        <v>8302</v>
      </c>
      <c r="S2672" s="7">
        <f>E2672/D2672</f>
        <v>6.4158609339642042E-2</v>
      </c>
      <c r="T2672" s="8">
        <f>E2672/P2672</f>
        <v>41.583333333333336</v>
      </c>
      <c r="U2672" t="str">
        <f t="shared" si="250"/>
        <v>technology</v>
      </c>
      <c r="V2672" t="str">
        <f t="shared" si="251"/>
        <v>makerspaces</v>
      </c>
    </row>
    <row r="2673" spans="1:22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5">
        <f t="shared" si="246"/>
        <v>41962.749027777783</v>
      </c>
      <c r="L2673" s="15">
        <f t="shared" si="247"/>
        <v>41992.818055555559</v>
      </c>
      <c r="M2673" s="13" t="str">
        <f t="shared" si="248"/>
        <v>Nov</v>
      </c>
      <c r="N2673" s="11">
        <f t="shared" si="249"/>
        <v>2014</v>
      </c>
      <c r="O2673" t="b">
        <v>1</v>
      </c>
      <c r="P2673">
        <v>84</v>
      </c>
      <c r="Q2673" t="b">
        <v>0</v>
      </c>
      <c r="R2673" t="s">
        <v>8302</v>
      </c>
      <c r="S2673" s="7">
        <f>E2673/D2673</f>
        <v>0.11344</v>
      </c>
      <c r="T2673" s="8">
        <f>E2673/P2673</f>
        <v>33.761904761904759</v>
      </c>
      <c r="U2673" t="str">
        <f t="shared" si="250"/>
        <v>technology</v>
      </c>
      <c r="V2673" t="str">
        <f t="shared" si="251"/>
        <v>makerspaces</v>
      </c>
    </row>
    <row r="2674" spans="1:22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5">
        <f t="shared" si="246"/>
        <v>42344.884143518517</v>
      </c>
      <c r="L2674" s="15">
        <f t="shared" si="247"/>
        <v>42366.25</v>
      </c>
      <c r="M2674" s="13" t="str">
        <f t="shared" si="248"/>
        <v>Dec</v>
      </c>
      <c r="N2674" s="11">
        <f t="shared" si="249"/>
        <v>2015</v>
      </c>
      <c r="O2674" t="b">
        <v>1</v>
      </c>
      <c r="P2674">
        <v>47</v>
      </c>
      <c r="Q2674" t="b">
        <v>0</v>
      </c>
      <c r="R2674" t="s">
        <v>8302</v>
      </c>
      <c r="S2674" s="7">
        <f>E2674/D2674</f>
        <v>0.33189999999999997</v>
      </c>
      <c r="T2674" s="8">
        <f>E2674/P2674</f>
        <v>70.61702127659575</v>
      </c>
      <c r="U2674" t="str">
        <f t="shared" si="250"/>
        <v>technology</v>
      </c>
      <c r="V2674" t="str">
        <f t="shared" si="251"/>
        <v>makerspaces</v>
      </c>
    </row>
    <row r="2675" spans="1:22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5">
        <f t="shared" si="246"/>
        <v>41912.541655092595</v>
      </c>
      <c r="L2675" s="15">
        <f t="shared" si="247"/>
        <v>41941.947916666664</v>
      </c>
      <c r="M2675" s="13" t="str">
        <f t="shared" si="248"/>
        <v>Sep</v>
      </c>
      <c r="N2675" s="11">
        <f t="shared" si="249"/>
        <v>2014</v>
      </c>
      <c r="O2675" t="b">
        <v>1</v>
      </c>
      <c r="P2675">
        <v>66</v>
      </c>
      <c r="Q2675" t="b">
        <v>0</v>
      </c>
      <c r="R2675" t="s">
        <v>8302</v>
      </c>
      <c r="S2675" s="7">
        <f>E2675/D2675</f>
        <v>0.27579999999999999</v>
      </c>
      <c r="T2675" s="8">
        <f>E2675/P2675</f>
        <v>167.15151515151516</v>
      </c>
      <c r="U2675" t="str">
        <f t="shared" si="250"/>
        <v>technology</v>
      </c>
      <c r="V2675" t="str">
        <f t="shared" si="251"/>
        <v>makerspaces</v>
      </c>
    </row>
    <row r="2676" spans="1:22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5">
        <f t="shared" si="246"/>
        <v>42529.632754629631</v>
      </c>
      <c r="L2676" s="15">
        <f t="shared" si="247"/>
        <v>42556.207638888889</v>
      </c>
      <c r="M2676" s="13" t="str">
        <f t="shared" si="248"/>
        <v>Jun</v>
      </c>
      <c r="N2676" s="11">
        <f t="shared" si="249"/>
        <v>2016</v>
      </c>
      <c r="O2676" t="b">
        <v>1</v>
      </c>
      <c r="P2676">
        <v>171</v>
      </c>
      <c r="Q2676" t="b">
        <v>0</v>
      </c>
      <c r="R2676" t="s">
        <v>8302</v>
      </c>
      <c r="S2676" s="7">
        <f>E2676/D2676</f>
        <v>0.62839999999999996</v>
      </c>
      <c r="T2676" s="8">
        <f>E2676/P2676</f>
        <v>128.61988304093566</v>
      </c>
      <c r="U2676" t="str">
        <f t="shared" si="250"/>
        <v>technology</v>
      </c>
      <c r="V2676" t="str">
        <f t="shared" si="251"/>
        <v>makerspaces</v>
      </c>
    </row>
    <row r="2677" spans="1:22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5">
        <f t="shared" si="246"/>
        <v>41923.857511574075</v>
      </c>
      <c r="L2677" s="15">
        <f t="shared" si="247"/>
        <v>41953.899178240739</v>
      </c>
      <c r="M2677" s="13" t="str">
        <f t="shared" si="248"/>
        <v>Oct</v>
      </c>
      <c r="N2677" s="11">
        <f t="shared" si="249"/>
        <v>2014</v>
      </c>
      <c r="O2677" t="b">
        <v>1</v>
      </c>
      <c r="P2677">
        <v>29</v>
      </c>
      <c r="Q2677" t="b">
        <v>0</v>
      </c>
      <c r="R2677" t="s">
        <v>8302</v>
      </c>
      <c r="S2677" s="7">
        <f>E2677/D2677</f>
        <v>7.5880000000000003E-2</v>
      </c>
      <c r="T2677" s="8">
        <f>E2677/P2677</f>
        <v>65.41379310344827</v>
      </c>
      <c r="U2677" t="str">
        <f t="shared" si="250"/>
        <v>technology</v>
      </c>
      <c r="V2677" t="str">
        <f t="shared" si="251"/>
        <v>makerspaces</v>
      </c>
    </row>
    <row r="2678" spans="1:22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5">
        <f t="shared" si="246"/>
        <v>42482.624699074076</v>
      </c>
      <c r="L2678" s="15">
        <f t="shared" si="247"/>
        <v>42512.624699074076</v>
      </c>
      <c r="M2678" s="13" t="str">
        <f t="shared" si="248"/>
        <v>Apr</v>
      </c>
      <c r="N2678" s="11">
        <f t="shared" si="249"/>
        <v>2016</v>
      </c>
      <c r="O2678" t="b">
        <v>0</v>
      </c>
      <c r="P2678">
        <v>9</v>
      </c>
      <c r="Q2678" t="b">
        <v>0</v>
      </c>
      <c r="R2678" t="s">
        <v>8302</v>
      </c>
      <c r="S2678" s="7">
        <f>E2678/D2678</f>
        <v>0.50380952380952382</v>
      </c>
      <c r="T2678" s="8">
        <f>E2678/P2678</f>
        <v>117.55555555555556</v>
      </c>
      <c r="U2678" t="str">
        <f t="shared" si="250"/>
        <v>technology</v>
      </c>
      <c r="V2678" t="str">
        <f t="shared" si="251"/>
        <v>makerspaces</v>
      </c>
    </row>
    <row r="2679" spans="1:22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5">
        <f t="shared" si="246"/>
        <v>41793.029432870368</v>
      </c>
      <c r="L2679" s="15">
        <f t="shared" si="247"/>
        <v>41823.029432870368</v>
      </c>
      <c r="M2679" s="13" t="str">
        <f t="shared" si="248"/>
        <v>Jun</v>
      </c>
      <c r="N2679" s="11">
        <f t="shared" si="249"/>
        <v>2014</v>
      </c>
      <c r="O2679" t="b">
        <v>0</v>
      </c>
      <c r="P2679">
        <v>27</v>
      </c>
      <c r="Q2679" t="b">
        <v>0</v>
      </c>
      <c r="R2679" t="s">
        <v>8302</v>
      </c>
      <c r="S2679" s="7">
        <f>E2679/D2679</f>
        <v>0.17512820512820512</v>
      </c>
      <c r="T2679" s="8">
        <f>E2679/P2679</f>
        <v>126.48148148148148</v>
      </c>
      <c r="U2679" t="str">
        <f t="shared" si="250"/>
        <v>technology</v>
      </c>
      <c r="V2679" t="str">
        <f t="shared" si="251"/>
        <v>makerspaces</v>
      </c>
    </row>
    <row r="2680" spans="1:22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5">
        <f t="shared" si="246"/>
        <v>42241.798206018517</v>
      </c>
      <c r="L2680" s="15">
        <f t="shared" si="247"/>
        <v>42271.798206018517</v>
      </c>
      <c r="M2680" s="13" t="str">
        <f t="shared" si="248"/>
        <v>Aug</v>
      </c>
      <c r="N2680" s="11">
        <f t="shared" si="249"/>
        <v>2015</v>
      </c>
      <c r="O2680" t="b">
        <v>0</v>
      </c>
      <c r="P2680">
        <v>2</v>
      </c>
      <c r="Q2680" t="b">
        <v>0</v>
      </c>
      <c r="R2680" t="s">
        <v>8302</v>
      </c>
      <c r="S2680" s="7">
        <f>E2680/D2680</f>
        <v>1.3750000000000001E-4</v>
      </c>
      <c r="T2680" s="8">
        <f>E2680/P2680</f>
        <v>550</v>
      </c>
      <c r="U2680" t="str">
        <f t="shared" si="250"/>
        <v>technology</v>
      </c>
      <c r="V2680" t="str">
        <f t="shared" si="251"/>
        <v>makerspaces</v>
      </c>
    </row>
    <row r="2681" spans="1:22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5">
        <f t="shared" si="246"/>
        <v>42033.001087962963</v>
      </c>
      <c r="L2681" s="15">
        <f t="shared" si="247"/>
        <v>42063.001087962963</v>
      </c>
      <c r="M2681" s="13" t="str">
        <f t="shared" si="248"/>
        <v>Jan</v>
      </c>
      <c r="N2681" s="11">
        <f t="shared" si="249"/>
        <v>2015</v>
      </c>
      <c r="O2681" t="b">
        <v>0</v>
      </c>
      <c r="P2681">
        <v>3</v>
      </c>
      <c r="Q2681" t="b">
        <v>0</v>
      </c>
      <c r="R2681" t="s">
        <v>8302</v>
      </c>
      <c r="S2681" s="7">
        <f>E2681/D2681</f>
        <v>3.3E-3</v>
      </c>
      <c r="T2681" s="8">
        <f>E2681/P2681</f>
        <v>44</v>
      </c>
      <c r="U2681" t="str">
        <f t="shared" si="250"/>
        <v>technology</v>
      </c>
      <c r="V2681" t="str">
        <f t="shared" si="251"/>
        <v>makerspaces</v>
      </c>
    </row>
    <row r="2682" spans="1:2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5">
        <f t="shared" si="246"/>
        <v>42436.211701388893</v>
      </c>
      <c r="L2682" s="15">
        <f t="shared" si="247"/>
        <v>42466.170034722221</v>
      </c>
      <c r="M2682" s="13" t="str">
        <f t="shared" si="248"/>
        <v>Mar</v>
      </c>
      <c r="N2682" s="11">
        <f t="shared" si="249"/>
        <v>2016</v>
      </c>
      <c r="O2682" t="b">
        <v>0</v>
      </c>
      <c r="P2682">
        <v>4</v>
      </c>
      <c r="Q2682" t="b">
        <v>0</v>
      </c>
      <c r="R2682" t="s">
        <v>8302</v>
      </c>
      <c r="S2682" s="7">
        <f>E2682/D2682</f>
        <v>8.6250000000000007E-3</v>
      </c>
      <c r="T2682" s="8">
        <f>E2682/P2682</f>
        <v>69</v>
      </c>
      <c r="U2682" t="str">
        <f t="shared" si="250"/>
        <v>technology</v>
      </c>
      <c r="V2682" t="str">
        <f t="shared" si="251"/>
        <v>makerspaces</v>
      </c>
    </row>
    <row r="2683" spans="1:22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5">
        <f t="shared" si="246"/>
        <v>41805.895254629628</v>
      </c>
      <c r="L2683" s="15">
        <f t="shared" si="247"/>
        <v>41830.895254629628</v>
      </c>
      <c r="M2683" s="13" t="str">
        <f t="shared" si="248"/>
        <v>Jun</v>
      </c>
      <c r="N2683" s="11">
        <f t="shared" si="249"/>
        <v>2014</v>
      </c>
      <c r="O2683" t="b">
        <v>0</v>
      </c>
      <c r="P2683">
        <v>2</v>
      </c>
      <c r="Q2683" t="b">
        <v>0</v>
      </c>
      <c r="R2683" t="s">
        <v>8284</v>
      </c>
      <c r="S2683" s="7">
        <f>E2683/D2683</f>
        <v>6.875E-3</v>
      </c>
      <c r="T2683" s="8">
        <f>E2683/P2683</f>
        <v>27.5</v>
      </c>
      <c r="U2683" t="str">
        <f t="shared" si="250"/>
        <v>food</v>
      </c>
      <c r="V2683" t="str">
        <f t="shared" si="251"/>
        <v>food trucks</v>
      </c>
    </row>
    <row r="2684" spans="1:22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5">
        <f t="shared" si="246"/>
        <v>41932.871990740743</v>
      </c>
      <c r="L2684" s="15">
        <f t="shared" si="247"/>
        <v>41965.249305555553</v>
      </c>
      <c r="M2684" s="13" t="str">
        <f t="shared" si="248"/>
        <v>Oct</v>
      </c>
      <c r="N2684" s="11">
        <f t="shared" si="249"/>
        <v>2014</v>
      </c>
      <c r="O2684" t="b">
        <v>0</v>
      </c>
      <c r="P2684">
        <v>20</v>
      </c>
      <c r="Q2684" t="b">
        <v>0</v>
      </c>
      <c r="R2684" t="s">
        <v>8284</v>
      </c>
      <c r="S2684" s="7">
        <f>E2684/D2684</f>
        <v>0.28299999999999997</v>
      </c>
      <c r="T2684" s="8">
        <f>E2684/P2684</f>
        <v>84.9</v>
      </c>
      <c r="U2684" t="str">
        <f t="shared" si="250"/>
        <v>food</v>
      </c>
      <c r="V2684" t="str">
        <f t="shared" si="251"/>
        <v>food trucks</v>
      </c>
    </row>
    <row r="2685" spans="1:22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5">
        <f t="shared" si="246"/>
        <v>42034.75509259259</v>
      </c>
      <c r="L2685" s="15">
        <f t="shared" si="247"/>
        <v>42064.75509259259</v>
      </c>
      <c r="M2685" s="13" t="str">
        <f t="shared" si="248"/>
        <v>Jan</v>
      </c>
      <c r="N2685" s="11">
        <f t="shared" si="249"/>
        <v>2015</v>
      </c>
      <c r="O2685" t="b">
        <v>0</v>
      </c>
      <c r="P2685">
        <v>3</v>
      </c>
      <c r="Q2685" t="b">
        <v>0</v>
      </c>
      <c r="R2685" t="s">
        <v>8284</v>
      </c>
      <c r="S2685" s="7">
        <f>E2685/D2685</f>
        <v>2.3999999999999998E-3</v>
      </c>
      <c r="T2685" s="8">
        <f>E2685/P2685</f>
        <v>12</v>
      </c>
      <c r="U2685" t="str">
        <f t="shared" si="250"/>
        <v>food</v>
      </c>
      <c r="V2685" t="str">
        <f t="shared" si="251"/>
        <v>food trucks</v>
      </c>
    </row>
    <row r="2686" spans="1:22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5">
        <f t="shared" si="246"/>
        <v>41820.914641203701</v>
      </c>
      <c r="L2686" s="15">
        <f t="shared" si="247"/>
        <v>41860.914641203701</v>
      </c>
      <c r="M2686" s="13" t="str">
        <f t="shared" si="248"/>
        <v>Jun</v>
      </c>
      <c r="N2686" s="11">
        <f t="shared" si="249"/>
        <v>2014</v>
      </c>
      <c r="O2686" t="b">
        <v>0</v>
      </c>
      <c r="P2686">
        <v>4</v>
      </c>
      <c r="Q2686" t="b">
        <v>0</v>
      </c>
      <c r="R2686" t="s">
        <v>8284</v>
      </c>
      <c r="S2686" s="7">
        <f>E2686/D2686</f>
        <v>1.1428571428571429E-2</v>
      </c>
      <c r="T2686" s="8">
        <f>E2686/P2686</f>
        <v>200</v>
      </c>
      <c r="U2686" t="str">
        <f t="shared" si="250"/>
        <v>food</v>
      </c>
      <c r="V2686" t="str">
        <f t="shared" si="251"/>
        <v>food trucks</v>
      </c>
    </row>
    <row r="2687" spans="1:22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5">
        <f t="shared" si="246"/>
        <v>42061.69594907407</v>
      </c>
      <c r="L2687" s="15">
        <f t="shared" si="247"/>
        <v>42121.654282407413</v>
      </c>
      <c r="M2687" s="13" t="str">
        <f t="shared" si="248"/>
        <v>Feb</v>
      </c>
      <c r="N2687" s="11">
        <f t="shared" si="249"/>
        <v>2015</v>
      </c>
      <c r="O2687" t="b">
        <v>0</v>
      </c>
      <c r="P2687">
        <v>1</v>
      </c>
      <c r="Q2687" t="b">
        <v>0</v>
      </c>
      <c r="R2687" t="s">
        <v>8284</v>
      </c>
      <c r="S2687" s="7">
        <f>E2687/D2687</f>
        <v>2.0000000000000001E-4</v>
      </c>
      <c r="T2687" s="8">
        <f>E2687/P2687</f>
        <v>10</v>
      </c>
      <c r="U2687" t="str">
        <f t="shared" si="250"/>
        <v>food</v>
      </c>
      <c r="V2687" t="str">
        <f t="shared" si="251"/>
        <v>food trucks</v>
      </c>
    </row>
    <row r="2688" spans="1:22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5">
        <f t="shared" si="246"/>
        <v>41892.974803240737</v>
      </c>
      <c r="L2688" s="15">
        <f t="shared" si="247"/>
        <v>41912.974803240737</v>
      </c>
      <c r="M2688" s="13" t="str">
        <f t="shared" si="248"/>
        <v>Sep</v>
      </c>
      <c r="N2688" s="11">
        <f t="shared" si="249"/>
        <v>2014</v>
      </c>
      <c r="O2688" t="b">
        <v>0</v>
      </c>
      <c r="P2688">
        <v>0</v>
      </c>
      <c r="Q2688" t="b">
        <v>0</v>
      </c>
      <c r="R2688" t="s">
        <v>8284</v>
      </c>
      <c r="S2688" s="7">
        <f>E2688/D2688</f>
        <v>0</v>
      </c>
      <c r="T2688" s="8" t="e">
        <f>E2688/P2688</f>
        <v>#DIV/0!</v>
      </c>
      <c r="U2688" t="str">
        <f t="shared" si="250"/>
        <v>food</v>
      </c>
      <c r="V2688" t="str">
        <f t="shared" si="251"/>
        <v>food trucks</v>
      </c>
    </row>
    <row r="2689" spans="1:22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5">
        <f t="shared" si="246"/>
        <v>42154.64025462963</v>
      </c>
      <c r="L2689" s="15">
        <f t="shared" si="247"/>
        <v>42184.64025462963</v>
      </c>
      <c r="M2689" s="13" t="str">
        <f t="shared" si="248"/>
        <v>May</v>
      </c>
      <c r="N2689" s="11">
        <f t="shared" si="249"/>
        <v>2015</v>
      </c>
      <c r="O2689" t="b">
        <v>0</v>
      </c>
      <c r="P2689">
        <v>0</v>
      </c>
      <c r="Q2689" t="b">
        <v>0</v>
      </c>
      <c r="R2689" t="s">
        <v>8284</v>
      </c>
      <c r="S2689" s="7">
        <f>E2689/D2689</f>
        <v>0</v>
      </c>
      <c r="T2689" s="8" t="e">
        <f>E2689/P2689</f>
        <v>#DIV/0!</v>
      </c>
      <c r="U2689" t="str">
        <f t="shared" si="250"/>
        <v>food</v>
      </c>
      <c r="V2689" t="str">
        <f t="shared" si="251"/>
        <v>food trucks</v>
      </c>
    </row>
    <row r="2690" spans="1:22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5">
        <f t="shared" si="246"/>
        <v>42028.118865740747</v>
      </c>
      <c r="L2690" s="15">
        <f t="shared" si="247"/>
        <v>42059.125</v>
      </c>
      <c r="M2690" s="13" t="str">
        <f t="shared" si="248"/>
        <v>Jan</v>
      </c>
      <c r="N2690" s="11">
        <f t="shared" si="249"/>
        <v>2015</v>
      </c>
      <c r="O2690" t="b">
        <v>0</v>
      </c>
      <c r="P2690">
        <v>14</v>
      </c>
      <c r="Q2690" t="b">
        <v>0</v>
      </c>
      <c r="R2690" t="s">
        <v>8284</v>
      </c>
      <c r="S2690" s="7">
        <f>E2690/D2690</f>
        <v>1.48E-3</v>
      </c>
      <c r="T2690" s="8">
        <f>E2690/P2690</f>
        <v>5.2857142857142856</v>
      </c>
      <c r="U2690" t="str">
        <f t="shared" si="250"/>
        <v>food</v>
      </c>
      <c r="V2690" t="str">
        <f t="shared" si="251"/>
        <v>food trucks</v>
      </c>
    </row>
    <row r="2691" spans="1:22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5">
        <f t="shared" ref="K2691:K2754" si="252">(((J2691/60)/60)/24+DATE(1970,1,1))</f>
        <v>42551.961689814809</v>
      </c>
      <c r="L2691" s="15">
        <f t="shared" ref="L2691:L2754" si="253">(((I2691/60)/60)/24+DATE(1970,1,1))</f>
        <v>42581.961689814809</v>
      </c>
      <c r="M2691" s="13" t="str">
        <f t="shared" ref="M2691:M2754" si="254">TEXT(K2691,"mmm")</f>
        <v>Jun</v>
      </c>
      <c r="N2691" s="11">
        <f t="shared" ref="N2691:N2754" si="255">YEAR(K2691)</f>
        <v>2016</v>
      </c>
      <c r="O2691" t="b">
        <v>0</v>
      </c>
      <c r="P2691">
        <v>1</v>
      </c>
      <c r="Q2691" t="b">
        <v>0</v>
      </c>
      <c r="R2691" t="s">
        <v>8284</v>
      </c>
      <c r="S2691" s="7">
        <f>E2691/D2691</f>
        <v>2.8571428571428571E-5</v>
      </c>
      <c r="T2691" s="8">
        <f>E2691/P2691</f>
        <v>1</v>
      </c>
      <c r="U2691" t="str">
        <f t="shared" ref="U2691:U2754" si="256">LEFT(R2691,(FIND("/",R2691,1)-1))</f>
        <v>food</v>
      </c>
      <c r="V2691" t="str">
        <f t="shared" ref="V2691:V2754" si="257">MID(R2691,FIND("/",R2691)+1,256)</f>
        <v>food trucks</v>
      </c>
    </row>
    <row r="2692" spans="1:22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5">
        <f t="shared" si="252"/>
        <v>42113.105046296296</v>
      </c>
      <c r="L2692" s="15">
        <f t="shared" si="253"/>
        <v>42158.105046296296</v>
      </c>
      <c r="M2692" s="13" t="str">
        <f t="shared" si="254"/>
        <v>Apr</v>
      </c>
      <c r="N2692" s="11">
        <f t="shared" si="255"/>
        <v>2015</v>
      </c>
      <c r="O2692" t="b">
        <v>0</v>
      </c>
      <c r="P2692">
        <v>118</v>
      </c>
      <c r="Q2692" t="b">
        <v>0</v>
      </c>
      <c r="R2692" t="s">
        <v>8284</v>
      </c>
      <c r="S2692" s="7">
        <f>E2692/D2692</f>
        <v>0.107325</v>
      </c>
      <c r="T2692" s="8">
        <f>E2692/P2692</f>
        <v>72.762711864406782</v>
      </c>
      <c r="U2692" t="str">
        <f t="shared" si="256"/>
        <v>food</v>
      </c>
      <c r="V2692" t="str">
        <f t="shared" si="257"/>
        <v>food trucks</v>
      </c>
    </row>
    <row r="2693" spans="1:22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5">
        <f t="shared" si="252"/>
        <v>42089.724039351851</v>
      </c>
      <c r="L2693" s="15">
        <f t="shared" si="253"/>
        <v>42134.724039351851</v>
      </c>
      <c r="M2693" s="13" t="str">
        <f t="shared" si="254"/>
        <v>Mar</v>
      </c>
      <c r="N2693" s="11">
        <f t="shared" si="255"/>
        <v>2015</v>
      </c>
      <c r="O2693" t="b">
        <v>0</v>
      </c>
      <c r="P2693">
        <v>2</v>
      </c>
      <c r="Q2693" t="b">
        <v>0</v>
      </c>
      <c r="R2693" t="s">
        <v>8284</v>
      </c>
      <c r="S2693" s="7">
        <f>E2693/D2693</f>
        <v>5.3846153846153844E-4</v>
      </c>
      <c r="T2693" s="8">
        <f>E2693/P2693</f>
        <v>17.5</v>
      </c>
      <c r="U2693" t="str">
        <f t="shared" si="256"/>
        <v>food</v>
      </c>
      <c r="V2693" t="str">
        <f t="shared" si="257"/>
        <v>food trucks</v>
      </c>
    </row>
    <row r="2694" spans="1:22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5">
        <f t="shared" si="252"/>
        <v>42058.334027777775</v>
      </c>
      <c r="L2694" s="15">
        <f t="shared" si="253"/>
        <v>42088.292361111111</v>
      </c>
      <c r="M2694" s="13" t="str">
        <f t="shared" si="254"/>
        <v>Feb</v>
      </c>
      <c r="N2694" s="11">
        <f t="shared" si="255"/>
        <v>2015</v>
      </c>
      <c r="O2694" t="b">
        <v>0</v>
      </c>
      <c r="P2694">
        <v>1</v>
      </c>
      <c r="Q2694" t="b">
        <v>0</v>
      </c>
      <c r="R2694" t="s">
        <v>8284</v>
      </c>
      <c r="S2694" s="7">
        <f>E2694/D2694</f>
        <v>7.1428571428571426E-3</v>
      </c>
      <c r="T2694" s="8">
        <f>E2694/P2694</f>
        <v>25</v>
      </c>
      <c r="U2694" t="str">
        <f t="shared" si="256"/>
        <v>food</v>
      </c>
      <c r="V2694" t="str">
        <f t="shared" si="257"/>
        <v>food trucks</v>
      </c>
    </row>
    <row r="2695" spans="1:22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5">
        <f t="shared" si="252"/>
        <v>41834.138495370367</v>
      </c>
      <c r="L2695" s="15">
        <f t="shared" si="253"/>
        <v>41864.138495370367</v>
      </c>
      <c r="M2695" s="13" t="str">
        <f t="shared" si="254"/>
        <v>Jul</v>
      </c>
      <c r="N2695" s="11">
        <f t="shared" si="255"/>
        <v>2014</v>
      </c>
      <c r="O2695" t="b">
        <v>0</v>
      </c>
      <c r="P2695">
        <v>3</v>
      </c>
      <c r="Q2695" t="b">
        <v>0</v>
      </c>
      <c r="R2695" t="s">
        <v>8284</v>
      </c>
      <c r="S2695" s="7">
        <f>E2695/D2695</f>
        <v>8.0000000000000002E-3</v>
      </c>
      <c r="T2695" s="8">
        <f>E2695/P2695</f>
        <v>13.333333333333334</v>
      </c>
      <c r="U2695" t="str">
        <f t="shared" si="256"/>
        <v>food</v>
      </c>
      <c r="V2695" t="str">
        <f t="shared" si="257"/>
        <v>food trucks</v>
      </c>
    </row>
    <row r="2696" spans="1:22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5">
        <f t="shared" si="252"/>
        <v>41878.140497685185</v>
      </c>
      <c r="L2696" s="15">
        <f t="shared" si="253"/>
        <v>41908.140497685185</v>
      </c>
      <c r="M2696" s="13" t="str">
        <f t="shared" si="254"/>
        <v>Aug</v>
      </c>
      <c r="N2696" s="11">
        <f t="shared" si="255"/>
        <v>2014</v>
      </c>
      <c r="O2696" t="b">
        <v>0</v>
      </c>
      <c r="P2696">
        <v>1</v>
      </c>
      <c r="Q2696" t="b">
        <v>0</v>
      </c>
      <c r="R2696" t="s">
        <v>8284</v>
      </c>
      <c r="S2696" s="7">
        <f>E2696/D2696</f>
        <v>3.3333333333333335E-5</v>
      </c>
      <c r="T2696" s="8">
        <f>E2696/P2696</f>
        <v>1</v>
      </c>
      <c r="U2696" t="str">
        <f t="shared" si="256"/>
        <v>food</v>
      </c>
      <c r="V2696" t="str">
        <f t="shared" si="257"/>
        <v>food trucks</v>
      </c>
    </row>
    <row r="2697" spans="1:22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5">
        <f t="shared" si="252"/>
        <v>42048.181921296295</v>
      </c>
      <c r="L2697" s="15">
        <f t="shared" si="253"/>
        <v>42108.14025462963</v>
      </c>
      <c r="M2697" s="13" t="str">
        <f t="shared" si="254"/>
        <v>Feb</v>
      </c>
      <c r="N2697" s="11">
        <f t="shared" si="255"/>
        <v>2015</v>
      </c>
      <c r="O2697" t="b">
        <v>0</v>
      </c>
      <c r="P2697">
        <v>3</v>
      </c>
      <c r="Q2697" t="b">
        <v>0</v>
      </c>
      <c r="R2697" t="s">
        <v>8284</v>
      </c>
      <c r="S2697" s="7">
        <f>E2697/D2697</f>
        <v>4.7333333333333333E-3</v>
      </c>
      <c r="T2697" s="8">
        <f>E2697/P2697</f>
        <v>23.666666666666668</v>
      </c>
      <c r="U2697" t="str">
        <f t="shared" si="256"/>
        <v>food</v>
      </c>
      <c r="V2697" t="str">
        <f t="shared" si="257"/>
        <v>food trucks</v>
      </c>
    </row>
    <row r="2698" spans="1:22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5">
        <f t="shared" si="252"/>
        <v>41964.844444444447</v>
      </c>
      <c r="L2698" s="15">
        <f t="shared" si="253"/>
        <v>41998.844444444447</v>
      </c>
      <c r="M2698" s="13" t="str">
        <f t="shared" si="254"/>
        <v>Nov</v>
      </c>
      <c r="N2698" s="11">
        <f t="shared" si="255"/>
        <v>2014</v>
      </c>
      <c r="O2698" t="b">
        <v>0</v>
      </c>
      <c r="P2698">
        <v>38</v>
      </c>
      <c r="Q2698" t="b">
        <v>0</v>
      </c>
      <c r="R2698" t="s">
        <v>8284</v>
      </c>
      <c r="S2698" s="7">
        <f>E2698/D2698</f>
        <v>5.6500000000000002E-2</v>
      </c>
      <c r="T2698" s="8">
        <f>E2698/P2698</f>
        <v>89.21052631578948</v>
      </c>
      <c r="U2698" t="str">
        <f t="shared" si="256"/>
        <v>food</v>
      </c>
      <c r="V2698" t="str">
        <f t="shared" si="257"/>
        <v>food trucks</v>
      </c>
    </row>
    <row r="2699" spans="1:22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5">
        <f t="shared" si="252"/>
        <v>42187.940081018518</v>
      </c>
      <c r="L2699" s="15">
        <f t="shared" si="253"/>
        <v>42218.916666666672</v>
      </c>
      <c r="M2699" s="13" t="str">
        <f t="shared" si="254"/>
        <v>Jul</v>
      </c>
      <c r="N2699" s="11">
        <f t="shared" si="255"/>
        <v>2015</v>
      </c>
      <c r="O2699" t="b">
        <v>0</v>
      </c>
      <c r="P2699">
        <v>52</v>
      </c>
      <c r="Q2699" t="b">
        <v>0</v>
      </c>
      <c r="R2699" t="s">
        <v>8284</v>
      </c>
      <c r="S2699" s="7">
        <f>E2699/D2699</f>
        <v>0.26352173913043481</v>
      </c>
      <c r="T2699" s="8">
        <f>E2699/P2699</f>
        <v>116.55769230769231</v>
      </c>
      <c r="U2699" t="str">
        <f t="shared" si="256"/>
        <v>food</v>
      </c>
      <c r="V2699" t="str">
        <f t="shared" si="257"/>
        <v>food trucks</v>
      </c>
    </row>
    <row r="2700" spans="1:22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5">
        <f t="shared" si="252"/>
        <v>41787.898240740738</v>
      </c>
      <c r="L2700" s="15">
        <f t="shared" si="253"/>
        <v>41817.898240740738</v>
      </c>
      <c r="M2700" s="13" t="str">
        <f t="shared" si="254"/>
        <v>May</v>
      </c>
      <c r="N2700" s="11">
        <f t="shared" si="255"/>
        <v>2014</v>
      </c>
      <c r="O2700" t="b">
        <v>0</v>
      </c>
      <c r="P2700">
        <v>2</v>
      </c>
      <c r="Q2700" t="b">
        <v>0</v>
      </c>
      <c r="R2700" t="s">
        <v>8284</v>
      </c>
      <c r="S2700" s="7">
        <f>E2700/D2700</f>
        <v>3.2512500000000002E-3</v>
      </c>
      <c r="T2700" s="8">
        <f>E2700/P2700</f>
        <v>13.005000000000001</v>
      </c>
      <c r="U2700" t="str">
        <f t="shared" si="256"/>
        <v>food</v>
      </c>
      <c r="V2700" t="str">
        <f t="shared" si="257"/>
        <v>food trucks</v>
      </c>
    </row>
    <row r="2701" spans="1:22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5">
        <f t="shared" si="252"/>
        <v>41829.896562499998</v>
      </c>
      <c r="L2701" s="15">
        <f t="shared" si="253"/>
        <v>41859.896562499998</v>
      </c>
      <c r="M2701" s="13" t="str">
        <f t="shared" si="254"/>
        <v>Jul</v>
      </c>
      <c r="N2701" s="11">
        <f t="shared" si="255"/>
        <v>2014</v>
      </c>
      <c r="O2701" t="b">
        <v>0</v>
      </c>
      <c r="P2701">
        <v>0</v>
      </c>
      <c r="Q2701" t="b">
        <v>0</v>
      </c>
      <c r="R2701" t="s">
        <v>8284</v>
      </c>
      <c r="S2701" s="7">
        <f>E2701/D2701</f>
        <v>0</v>
      </c>
      <c r="T2701" s="8" t="e">
        <f>E2701/P2701</f>
        <v>#DIV/0!</v>
      </c>
      <c r="U2701" t="str">
        <f t="shared" si="256"/>
        <v>food</v>
      </c>
      <c r="V2701" t="str">
        <f t="shared" si="257"/>
        <v>food trucks</v>
      </c>
    </row>
    <row r="2702" spans="1:22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5">
        <f t="shared" si="252"/>
        <v>41870.87467592593</v>
      </c>
      <c r="L2702" s="15">
        <f t="shared" si="253"/>
        <v>41900.87467592593</v>
      </c>
      <c r="M2702" s="13" t="str">
        <f t="shared" si="254"/>
        <v>Aug</v>
      </c>
      <c r="N2702" s="11">
        <f t="shared" si="255"/>
        <v>2014</v>
      </c>
      <c r="O2702" t="b">
        <v>0</v>
      </c>
      <c r="P2702">
        <v>4</v>
      </c>
      <c r="Q2702" t="b">
        <v>0</v>
      </c>
      <c r="R2702" t="s">
        <v>8284</v>
      </c>
      <c r="S2702" s="7">
        <f>E2702/D2702</f>
        <v>7.0007000700070005E-3</v>
      </c>
      <c r="T2702" s="8">
        <f>E2702/P2702</f>
        <v>17.5</v>
      </c>
      <c r="U2702" t="str">
        <f t="shared" si="256"/>
        <v>food</v>
      </c>
      <c r="V2702" t="str">
        <f t="shared" si="257"/>
        <v>food trucks</v>
      </c>
    </row>
    <row r="2703" spans="1:22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5">
        <f t="shared" si="252"/>
        <v>42801.774699074071</v>
      </c>
      <c r="L2703" s="15">
        <f t="shared" si="253"/>
        <v>42832.733032407406</v>
      </c>
      <c r="M2703" s="13" t="str">
        <f t="shared" si="254"/>
        <v>Mar</v>
      </c>
      <c r="N2703" s="11">
        <f t="shared" si="255"/>
        <v>2017</v>
      </c>
      <c r="O2703" t="b">
        <v>0</v>
      </c>
      <c r="P2703">
        <v>46</v>
      </c>
      <c r="Q2703" t="b">
        <v>0</v>
      </c>
      <c r="R2703" t="s">
        <v>8303</v>
      </c>
      <c r="S2703" s="7">
        <f>E2703/D2703</f>
        <v>0.46176470588235297</v>
      </c>
      <c r="T2703" s="8">
        <f>E2703/P2703</f>
        <v>34.130434782608695</v>
      </c>
      <c r="U2703" t="str">
        <f t="shared" si="256"/>
        <v>theater</v>
      </c>
      <c r="V2703" t="str">
        <f t="shared" si="257"/>
        <v>spaces</v>
      </c>
    </row>
    <row r="2704" spans="1:22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5">
        <f t="shared" si="252"/>
        <v>42800.801817129628</v>
      </c>
      <c r="L2704" s="15">
        <f t="shared" si="253"/>
        <v>42830.760150462964</v>
      </c>
      <c r="M2704" s="13" t="str">
        <f t="shared" si="254"/>
        <v>Mar</v>
      </c>
      <c r="N2704" s="11">
        <f t="shared" si="255"/>
        <v>2017</v>
      </c>
      <c r="O2704" t="b">
        <v>1</v>
      </c>
      <c r="P2704">
        <v>26</v>
      </c>
      <c r="Q2704" t="b">
        <v>0</v>
      </c>
      <c r="R2704" t="s">
        <v>8303</v>
      </c>
      <c r="S2704" s="7">
        <f>E2704/D2704</f>
        <v>0.34410000000000002</v>
      </c>
      <c r="T2704" s="8">
        <f>E2704/P2704</f>
        <v>132.34615384615384</v>
      </c>
      <c r="U2704" t="str">
        <f t="shared" si="256"/>
        <v>theater</v>
      </c>
      <c r="V2704" t="str">
        <f t="shared" si="257"/>
        <v>spaces</v>
      </c>
    </row>
    <row r="2705" spans="1:22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5">
        <f t="shared" si="252"/>
        <v>42756.690162037034</v>
      </c>
      <c r="L2705" s="15">
        <f t="shared" si="253"/>
        <v>42816.648495370369</v>
      </c>
      <c r="M2705" s="13" t="str">
        <f t="shared" si="254"/>
        <v>Jan</v>
      </c>
      <c r="N2705" s="11">
        <f t="shared" si="255"/>
        <v>2017</v>
      </c>
      <c r="O2705" t="b">
        <v>0</v>
      </c>
      <c r="P2705">
        <v>45</v>
      </c>
      <c r="Q2705" t="b">
        <v>0</v>
      </c>
      <c r="R2705" t="s">
        <v>8303</v>
      </c>
      <c r="S2705" s="7">
        <f>E2705/D2705</f>
        <v>1.0375000000000001</v>
      </c>
      <c r="T2705" s="8">
        <f>E2705/P2705</f>
        <v>922.22222222222217</v>
      </c>
      <c r="U2705" t="str">
        <f t="shared" si="256"/>
        <v>theater</v>
      </c>
      <c r="V2705" t="str">
        <f t="shared" si="257"/>
        <v>spaces</v>
      </c>
    </row>
    <row r="2706" spans="1:22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5">
        <f t="shared" si="252"/>
        <v>42787.862430555557</v>
      </c>
      <c r="L2706" s="15">
        <f t="shared" si="253"/>
        <v>42830.820763888885</v>
      </c>
      <c r="M2706" s="13" t="str">
        <f t="shared" si="254"/>
        <v>Feb</v>
      </c>
      <c r="N2706" s="11">
        <f t="shared" si="255"/>
        <v>2017</v>
      </c>
      <c r="O2706" t="b">
        <v>0</v>
      </c>
      <c r="P2706">
        <v>7</v>
      </c>
      <c r="Q2706" t="b">
        <v>0</v>
      </c>
      <c r="R2706" t="s">
        <v>8303</v>
      </c>
      <c r="S2706" s="7">
        <f>E2706/D2706</f>
        <v>6.0263157894736845E-2</v>
      </c>
      <c r="T2706" s="8">
        <f>E2706/P2706</f>
        <v>163.57142857142858</v>
      </c>
      <c r="U2706" t="str">
        <f t="shared" si="256"/>
        <v>theater</v>
      </c>
      <c r="V2706" t="str">
        <f t="shared" si="257"/>
        <v>spaces</v>
      </c>
    </row>
    <row r="2707" spans="1:22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5">
        <f t="shared" si="252"/>
        <v>42773.916180555556</v>
      </c>
      <c r="L2707" s="15">
        <f t="shared" si="253"/>
        <v>42818.874513888892</v>
      </c>
      <c r="M2707" s="13" t="str">
        <f t="shared" si="254"/>
        <v>Feb</v>
      </c>
      <c r="N2707" s="11">
        <f t="shared" si="255"/>
        <v>2017</v>
      </c>
      <c r="O2707" t="b">
        <v>0</v>
      </c>
      <c r="P2707">
        <v>8</v>
      </c>
      <c r="Q2707" t="b">
        <v>0</v>
      </c>
      <c r="R2707" t="s">
        <v>8303</v>
      </c>
      <c r="S2707" s="7">
        <f>E2707/D2707</f>
        <v>0.10539393939393939</v>
      </c>
      <c r="T2707" s="8">
        <f>E2707/P2707</f>
        <v>217.375</v>
      </c>
      <c r="U2707" t="str">
        <f t="shared" si="256"/>
        <v>theater</v>
      </c>
      <c r="V2707" t="str">
        <f t="shared" si="257"/>
        <v>spaces</v>
      </c>
    </row>
    <row r="2708" spans="1:22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5">
        <f t="shared" si="252"/>
        <v>41899.294942129629</v>
      </c>
      <c r="L2708" s="15">
        <f t="shared" si="253"/>
        <v>41928.290972222225</v>
      </c>
      <c r="M2708" s="13" t="str">
        <f t="shared" si="254"/>
        <v>Sep</v>
      </c>
      <c r="N2708" s="11">
        <f t="shared" si="255"/>
        <v>2014</v>
      </c>
      <c r="O2708" t="b">
        <v>1</v>
      </c>
      <c r="P2708">
        <v>263</v>
      </c>
      <c r="Q2708" t="b">
        <v>1</v>
      </c>
      <c r="R2708" t="s">
        <v>8303</v>
      </c>
      <c r="S2708" s="7">
        <f>E2708/D2708</f>
        <v>1.1229714285714285</v>
      </c>
      <c r="T2708" s="8">
        <f>E2708/P2708</f>
        <v>149.44486692015209</v>
      </c>
      <c r="U2708" t="str">
        <f t="shared" si="256"/>
        <v>theater</v>
      </c>
      <c r="V2708" t="str">
        <f t="shared" si="257"/>
        <v>spaces</v>
      </c>
    </row>
    <row r="2709" spans="1:22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5">
        <f t="shared" si="252"/>
        <v>41391.782905092594</v>
      </c>
      <c r="L2709" s="15">
        <f t="shared" si="253"/>
        <v>41421.290972222225</v>
      </c>
      <c r="M2709" s="13" t="str">
        <f t="shared" si="254"/>
        <v>Apr</v>
      </c>
      <c r="N2709" s="11">
        <f t="shared" si="255"/>
        <v>2013</v>
      </c>
      <c r="O2709" t="b">
        <v>1</v>
      </c>
      <c r="P2709">
        <v>394</v>
      </c>
      <c r="Q2709" t="b">
        <v>1</v>
      </c>
      <c r="R2709" t="s">
        <v>8303</v>
      </c>
      <c r="S2709" s="7">
        <f>E2709/D2709</f>
        <v>3.50844625</v>
      </c>
      <c r="T2709" s="8">
        <f>E2709/P2709</f>
        <v>71.237487309644663</v>
      </c>
      <c r="U2709" t="str">
        <f t="shared" si="256"/>
        <v>theater</v>
      </c>
      <c r="V2709" t="str">
        <f t="shared" si="257"/>
        <v>spaces</v>
      </c>
    </row>
    <row r="2710" spans="1:22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5">
        <f t="shared" si="252"/>
        <v>42512.698217592595</v>
      </c>
      <c r="L2710" s="15">
        <f t="shared" si="253"/>
        <v>42572.698217592595</v>
      </c>
      <c r="M2710" s="13" t="str">
        <f t="shared" si="254"/>
        <v>May</v>
      </c>
      <c r="N2710" s="11">
        <f t="shared" si="255"/>
        <v>2016</v>
      </c>
      <c r="O2710" t="b">
        <v>1</v>
      </c>
      <c r="P2710">
        <v>1049</v>
      </c>
      <c r="Q2710" t="b">
        <v>1</v>
      </c>
      <c r="R2710" t="s">
        <v>8303</v>
      </c>
      <c r="S2710" s="7">
        <f>E2710/D2710</f>
        <v>2.3321535</v>
      </c>
      <c r="T2710" s="8">
        <f>E2710/P2710</f>
        <v>44.464318398474738</v>
      </c>
      <c r="U2710" t="str">
        <f t="shared" si="256"/>
        <v>theater</v>
      </c>
      <c r="V2710" t="str">
        <f t="shared" si="257"/>
        <v>spaces</v>
      </c>
    </row>
    <row r="2711" spans="1:22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5">
        <f t="shared" si="252"/>
        <v>42612.149780092594</v>
      </c>
      <c r="L2711" s="15">
        <f t="shared" si="253"/>
        <v>42647.165972222225</v>
      </c>
      <c r="M2711" s="13" t="str">
        <f t="shared" si="254"/>
        <v>Aug</v>
      </c>
      <c r="N2711" s="11">
        <f t="shared" si="255"/>
        <v>2016</v>
      </c>
      <c r="O2711" t="b">
        <v>1</v>
      </c>
      <c r="P2711">
        <v>308</v>
      </c>
      <c r="Q2711" t="b">
        <v>1</v>
      </c>
      <c r="R2711" t="s">
        <v>8303</v>
      </c>
      <c r="S2711" s="7">
        <f>E2711/D2711</f>
        <v>1.01606</v>
      </c>
      <c r="T2711" s="8">
        <f>E2711/P2711</f>
        <v>164.94480519480518</v>
      </c>
      <c r="U2711" t="str">
        <f t="shared" si="256"/>
        <v>theater</v>
      </c>
      <c r="V2711" t="str">
        <f t="shared" si="257"/>
        <v>spaces</v>
      </c>
    </row>
    <row r="2712" spans="1:22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5">
        <f t="shared" si="252"/>
        <v>41828.229490740741</v>
      </c>
      <c r="L2712" s="15">
        <f t="shared" si="253"/>
        <v>41860.083333333336</v>
      </c>
      <c r="M2712" s="13" t="str">
        <f t="shared" si="254"/>
        <v>Jul</v>
      </c>
      <c r="N2712" s="11">
        <f t="shared" si="255"/>
        <v>2014</v>
      </c>
      <c r="O2712" t="b">
        <v>1</v>
      </c>
      <c r="P2712">
        <v>1088</v>
      </c>
      <c r="Q2712" t="b">
        <v>1</v>
      </c>
      <c r="R2712" t="s">
        <v>8303</v>
      </c>
      <c r="S2712" s="7">
        <f>E2712/D2712</f>
        <v>1.5390035000000002</v>
      </c>
      <c r="T2712" s="8">
        <f>E2712/P2712</f>
        <v>84.871516544117654</v>
      </c>
      <c r="U2712" t="str">
        <f t="shared" si="256"/>
        <v>theater</v>
      </c>
      <c r="V2712" t="str">
        <f t="shared" si="257"/>
        <v>spaces</v>
      </c>
    </row>
    <row r="2713" spans="1:22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5">
        <f t="shared" si="252"/>
        <v>41780.745254629634</v>
      </c>
      <c r="L2713" s="15">
        <f t="shared" si="253"/>
        <v>41810.917361111111</v>
      </c>
      <c r="M2713" s="13" t="str">
        <f t="shared" si="254"/>
        <v>May</v>
      </c>
      <c r="N2713" s="11">
        <f t="shared" si="255"/>
        <v>2014</v>
      </c>
      <c r="O2713" t="b">
        <v>1</v>
      </c>
      <c r="P2713">
        <v>73</v>
      </c>
      <c r="Q2713" t="b">
        <v>1</v>
      </c>
      <c r="R2713" t="s">
        <v>8303</v>
      </c>
      <c r="S2713" s="7">
        <f>E2713/D2713</f>
        <v>1.007161125319693</v>
      </c>
      <c r="T2713" s="8">
        <f>E2713/P2713</f>
        <v>53.945205479452056</v>
      </c>
      <c r="U2713" t="str">
        <f t="shared" si="256"/>
        <v>theater</v>
      </c>
      <c r="V2713" t="str">
        <f t="shared" si="257"/>
        <v>spaces</v>
      </c>
    </row>
    <row r="2714" spans="1:22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5">
        <f t="shared" si="252"/>
        <v>41432.062037037038</v>
      </c>
      <c r="L2714" s="15">
        <f t="shared" si="253"/>
        <v>41468.75</v>
      </c>
      <c r="M2714" s="13" t="str">
        <f t="shared" si="254"/>
        <v>Jun</v>
      </c>
      <c r="N2714" s="11">
        <f t="shared" si="255"/>
        <v>2013</v>
      </c>
      <c r="O2714" t="b">
        <v>1</v>
      </c>
      <c r="P2714">
        <v>143</v>
      </c>
      <c r="Q2714" t="b">
        <v>1</v>
      </c>
      <c r="R2714" t="s">
        <v>8303</v>
      </c>
      <c r="S2714" s="7">
        <f>E2714/D2714</f>
        <v>1.3138181818181818</v>
      </c>
      <c r="T2714" s="8">
        <f>E2714/P2714</f>
        <v>50.531468531468533</v>
      </c>
      <c r="U2714" t="str">
        <f t="shared" si="256"/>
        <v>theater</v>
      </c>
      <c r="V2714" t="str">
        <f t="shared" si="257"/>
        <v>spaces</v>
      </c>
    </row>
    <row r="2715" spans="1:22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5">
        <f t="shared" si="252"/>
        <v>42322.653749999998</v>
      </c>
      <c r="L2715" s="15">
        <f t="shared" si="253"/>
        <v>42362.653749999998</v>
      </c>
      <c r="M2715" s="13" t="str">
        <f t="shared" si="254"/>
        <v>Nov</v>
      </c>
      <c r="N2715" s="11">
        <f t="shared" si="255"/>
        <v>2015</v>
      </c>
      <c r="O2715" t="b">
        <v>1</v>
      </c>
      <c r="P2715">
        <v>1420</v>
      </c>
      <c r="Q2715" t="b">
        <v>1</v>
      </c>
      <c r="R2715" t="s">
        <v>8303</v>
      </c>
      <c r="S2715" s="7">
        <f>E2715/D2715</f>
        <v>1.0224133333333334</v>
      </c>
      <c r="T2715" s="8">
        <f>E2715/P2715</f>
        <v>108.00140845070422</v>
      </c>
      <c r="U2715" t="str">
        <f t="shared" si="256"/>
        <v>theater</v>
      </c>
      <c r="V2715" t="str">
        <f t="shared" si="257"/>
        <v>spaces</v>
      </c>
    </row>
    <row r="2716" spans="1:22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5">
        <f t="shared" si="252"/>
        <v>42629.655046296291</v>
      </c>
      <c r="L2716" s="15">
        <f t="shared" si="253"/>
        <v>42657.958333333328</v>
      </c>
      <c r="M2716" s="13" t="str">
        <f t="shared" si="254"/>
        <v>Sep</v>
      </c>
      <c r="N2716" s="11">
        <f t="shared" si="255"/>
        <v>2016</v>
      </c>
      <c r="O2716" t="b">
        <v>1</v>
      </c>
      <c r="P2716">
        <v>305</v>
      </c>
      <c r="Q2716" t="b">
        <v>1</v>
      </c>
      <c r="R2716" t="s">
        <v>8303</v>
      </c>
      <c r="S2716" s="7">
        <f>E2716/D2716</f>
        <v>1.1635599999999999</v>
      </c>
      <c r="T2716" s="8">
        <f>E2716/P2716</f>
        <v>95.373770491803285</v>
      </c>
      <c r="U2716" t="str">
        <f t="shared" si="256"/>
        <v>theater</v>
      </c>
      <c r="V2716" t="str">
        <f t="shared" si="257"/>
        <v>spaces</v>
      </c>
    </row>
    <row r="2717" spans="1:22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5">
        <f t="shared" si="252"/>
        <v>42387.398472222223</v>
      </c>
      <c r="L2717" s="15">
        <f t="shared" si="253"/>
        <v>42421.398472222223</v>
      </c>
      <c r="M2717" s="13" t="str">
        <f t="shared" si="254"/>
        <v>Jan</v>
      </c>
      <c r="N2717" s="11">
        <f t="shared" si="255"/>
        <v>2016</v>
      </c>
      <c r="O2717" t="b">
        <v>1</v>
      </c>
      <c r="P2717">
        <v>551</v>
      </c>
      <c r="Q2717" t="b">
        <v>1</v>
      </c>
      <c r="R2717" t="s">
        <v>8303</v>
      </c>
      <c r="S2717" s="7">
        <f>E2717/D2717</f>
        <v>2.6462241666666664</v>
      </c>
      <c r="T2717" s="8">
        <f>E2717/P2717</f>
        <v>57.631016333938291</v>
      </c>
      <c r="U2717" t="str">
        <f t="shared" si="256"/>
        <v>theater</v>
      </c>
      <c r="V2717" t="str">
        <f t="shared" si="257"/>
        <v>spaces</v>
      </c>
    </row>
    <row r="2718" spans="1:22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5">
        <f t="shared" si="252"/>
        <v>42255.333252314813</v>
      </c>
      <c r="L2718" s="15">
        <f t="shared" si="253"/>
        <v>42285.333252314813</v>
      </c>
      <c r="M2718" s="13" t="str">
        <f t="shared" si="254"/>
        <v>Sep</v>
      </c>
      <c r="N2718" s="11">
        <f t="shared" si="255"/>
        <v>2015</v>
      </c>
      <c r="O2718" t="b">
        <v>1</v>
      </c>
      <c r="P2718">
        <v>187</v>
      </c>
      <c r="Q2718" t="b">
        <v>1</v>
      </c>
      <c r="R2718" t="s">
        <v>8303</v>
      </c>
      <c r="S2718" s="7">
        <f>E2718/D2718</f>
        <v>1.1998010000000001</v>
      </c>
      <c r="T2718" s="8">
        <f>E2718/P2718</f>
        <v>64.160481283422456</v>
      </c>
      <c r="U2718" t="str">
        <f t="shared" si="256"/>
        <v>theater</v>
      </c>
      <c r="V2718" t="str">
        <f t="shared" si="257"/>
        <v>spaces</v>
      </c>
    </row>
    <row r="2719" spans="1:22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5">
        <f t="shared" si="252"/>
        <v>41934.914918981485</v>
      </c>
      <c r="L2719" s="15">
        <f t="shared" si="253"/>
        <v>41979.956585648149</v>
      </c>
      <c r="M2719" s="13" t="str">
        <f t="shared" si="254"/>
        <v>Oct</v>
      </c>
      <c r="N2719" s="11">
        <f t="shared" si="255"/>
        <v>2014</v>
      </c>
      <c r="O2719" t="b">
        <v>1</v>
      </c>
      <c r="P2719">
        <v>325</v>
      </c>
      <c r="Q2719" t="b">
        <v>1</v>
      </c>
      <c r="R2719" t="s">
        <v>8303</v>
      </c>
      <c r="S2719" s="7">
        <f>E2719/D2719</f>
        <v>1.2010400000000001</v>
      </c>
      <c r="T2719" s="8">
        <f>E2719/P2719</f>
        <v>92.387692307692305</v>
      </c>
      <c r="U2719" t="str">
        <f t="shared" si="256"/>
        <v>theater</v>
      </c>
      <c r="V2719" t="str">
        <f t="shared" si="257"/>
        <v>spaces</v>
      </c>
    </row>
    <row r="2720" spans="1:22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5">
        <f t="shared" si="252"/>
        <v>42465.596585648149</v>
      </c>
      <c r="L2720" s="15">
        <f t="shared" si="253"/>
        <v>42493.958333333328</v>
      </c>
      <c r="M2720" s="13" t="str">
        <f t="shared" si="254"/>
        <v>Apr</v>
      </c>
      <c r="N2720" s="11">
        <f t="shared" si="255"/>
        <v>2016</v>
      </c>
      <c r="O2720" t="b">
        <v>1</v>
      </c>
      <c r="P2720">
        <v>148</v>
      </c>
      <c r="Q2720" t="b">
        <v>1</v>
      </c>
      <c r="R2720" t="s">
        <v>8303</v>
      </c>
      <c r="S2720" s="7">
        <f>E2720/D2720</f>
        <v>1.0358333333333334</v>
      </c>
      <c r="T2720" s="8">
        <f>E2720/P2720</f>
        <v>125.97972972972973</v>
      </c>
      <c r="U2720" t="str">
        <f t="shared" si="256"/>
        <v>theater</v>
      </c>
      <c r="V2720" t="str">
        <f t="shared" si="257"/>
        <v>spaces</v>
      </c>
    </row>
    <row r="2721" spans="1:22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5">
        <f t="shared" si="252"/>
        <v>42418.031180555554</v>
      </c>
      <c r="L2721" s="15">
        <f t="shared" si="253"/>
        <v>42477.989513888882</v>
      </c>
      <c r="M2721" s="13" t="str">
        <f t="shared" si="254"/>
        <v>Feb</v>
      </c>
      <c r="N2721" s="11">
        <f t="shared" si="255"/>
        <v>2016</v>
      </c>
      <c r="O2721" t="b">
        <v>0</v>
      </c>
      <c r="P2721">
        <v>69</v>
      </c>
      <c r="Q2721" t="b">
        <v>1</v>
      </c>
      <c r="R2721" t="s">
        <v>8303</v>
      </c>
      <c r="S2721" s="7">
        <f>E2721/D2721</f>
        <v>1.0883333333333334</v>
      </c>
      <c r="T2721" s="8">
        <f>E2721/P2721</f>
        <v>94.637681159420296</v>
      </c>
      <c r="U2721" t="str">
        <f t="shared" si="256"/>
        <v>theater</v>
      </c>
      <c r="V2721" t="str">
        <f t="shared" si="257"/>
        <v>spaces</v>
      </c>
    </row>
    <row r="2722" spans="1:22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5">
        <f t="shared" si="252"/>
        <v>42655.465891203698</v>
      </c>
      <c r="L2722" s="15">
        <f t="shared" si="253"/>
        <v>42685.507557870369</v>
      </c>
      <c r="M2722" s="13" t="str">
        <f t="shared" si="254"/>
        <v>Oct</v>
      </c>
      <c r="N2722" s="11">
        <f t="shared" si="255"/>
        <v>2016</v>
      </c>
      <c r="O2722" t="b">
        <v>0</v>
      </c>
      <c r="P2722">
        <v>173</v>
      </c>
      <c r="Q2722" t="b">
        <v>1</v>
      </c>
      <c r="R2722" t="s">
        <v>8303</v>
      </c>
      <c r="S2722" s="7">
        <f>E2722/D2722</f>
        <v>1.1812400000000001</v>
      </c>
      <c r="T2722" s="8">
        <f>E2722/P2722</f>
        <v>170.69942196531792</v>
      </c>
      <c r="U2722" t="str">
        <f t="shared" si="256"/>
        <v>theater</v>
      </c>
      <c r="V2722" t="str">
        <f t="shared" si="257"/>
        <v>spaces</v>
      </c>
    </row>
    <row r="2723" spans="1:22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5">
        <f t="shared" si="252"/>
        <v>41493.543958333335</v>
      </c>
      <c r="L2723" s="15">
        <f t="shared" si="253"/>
        <v>41523.791666666664</v>
      </c>
      <c r="M2723" s="13" t="str">
        <f t="shared" si="254"/>
        <v>Aug</v>
      </c>
      <c r="N2723" s="11">
        <f t="shared" si="255"/>
        <v>2013</v>
      </c>
      <c r="O2723" t="b">
        <v>0</v>
      </c>
      <c r="P2723">
        <v>269</v>
      </c>
      <c r="Q2723" t="b">
        <v>1</v>
      </c>
      <c r="R2723" t="s">
        <v>8295</v>
      </c>
      <c r="S2723" s="7">
        <f>E2723/D2723</f>
        <v>14.62</v>
      </c>
      <c r="T2723" s="8">
        <f>E2723/P2723</f>
        <v>40.762081784386616</v>
      </c>
      <c r="U2723" t="str">
        <f t="shared" si="256"/>
        <v>technology</v>
      </c>
      <c r="V2723" t="str">
        <f t="shared" si="257"/>
        <v>hardware</v>
      </c>
    </row>
    <row r="2724" spans="1:22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5">
        <f t="shared" si="252"/>
        <v>42704.857094907406</v>
      </c>
      <c r="L2724" s="15">
        <f t="shared" si="253"/>
        <v>42764.857094907406</v>
      </c>
      <c r="M2724" s="13" t="str">
        <f t="shared" si="254"/>
        <v>Nov</v>
      </c>
      <c r="N2724" s="11">
        <f t="shared" si="255"/>
        <v>2016</v>
      </c>
      <c r="O2724" t="b">
        <v>0</v>
      </c>
      <c r="P2724">
        <v>185</v>
      </c>
      <c r="Q2724" t="b">
        <v>1</v>
      </c>
      <c r="R2724" t="s">
        <v>8295</v>
      </c>
      <c r="S2724" s="7">
        <f>E2724/D2724</f>
        <v>2.5253999999999999</v>
      </c>
      <c r="T2724" s="8">
        <f>E2724/P2724</f>
        <v>68.254054054054052</v>
      </c>
      <c r="U2724" t="str">
        <f t="shared" si="256"/>
        <v>technology</v>
      </c>
      <c r="V2724" t="str">
        <f t="shared" si="257"/>
        <v>hardware</v>
      </c>
    </row>
    <row r="2725" spans="1:22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5">
        <f t="shared" si="252"/>
        <v>41944.83898148148</v>
      </c>
      <c r="L2725" s="15">
        <f t="shared" si="253"/>
        <v>42004.880648148144</v>
      </c>
      <c r="M2725" s="13" t="str">
        <f t="shared" si="254"/>
        <v>Nov</v>
      </c>
      <c r="N2725" s="11">
        <f t="shared" si="255"/>
        <v>2014</v>
      </c>
      <c r="O2725" t="b">
        <v>0</v>
      </c>
      <c r="P2725">
        <v>176</v>
      </c>
      <c r="Q2725" t="b">
        <v>1</v>
      </c>
      <c r="R2725" t="s">
        <v>8295</v>
      </c>
      <c r="S2725" s="7">
        <f>E2725/D2725</f>
        <v>1.4005000000000001</v>
      </c>
      <c r="T2725" s="8">
        <f>E2725/P2725</f>
        <v>95.48863636363636</v>
      </c>
      <c r="U2725" t="str">
        <f t="shared" si="256"/>
        <v>technology</v>
      </c>
      <c r="V2725" t="str">
        <f t="shared" si="257"/>
        <v>hardware</v>
      </c>
    </row>
    <row r="2726" spans="1:22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5">
        <f t="shared" si="252"/>
        <v>42199.32707175926</v>
      </c>
      <c r="L2726" s="15">
        <f t="shared" si="253"/>
        <v>42231.32707175926</v>
      </c>
      <c r="M2726" s="13" t="str">
        <f t="shared" si="254"/>
        <v>Jul</v>
      </c>
      <c r="N2726" s="11">
        <f t="shared" si="255"/>
        <v>2015</v>
      </c>
      <c r="O2726" t="b">
        <v>0</v>
      </c>
      <c r="P2726">
        <v>1019</v>
      </c>
      <c r="Q2726" t="b">
        <v>1</v>
      </c>
      <c r="R2726" t="s">
        <v>8295</v>
      </c>
      <c r="S2726" s="7">
        <f>E2726/D2726</f>
        <v>2.9687520259319289</v>
      </c>
      <c r="T2726" s="8">
        <f>E2726/P2726</f>
        <v>7.1902649656526005</v>
      </c>
      <c r="U2726" t="str">
        <f t="shared" si="256"/>
        <v>technology</v>
      </c>
      <c r="V2726" t="str">
        <f t="shared" si="257"/>
        <v>hardware</v>
      </c>
    </row>
    <row r="2727" spans="1:22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5">
        <f t="shared" si="252"/>
        <v>42745.744618055556</v>
      </c>
      <c r="L2727" s="15">
        <f t="shared" si="253"/>
        <v>42795.744618055556</v>
      </c>
      <c r="M2727" s="13" t="str">
        <f t="shared" si="254"/>
        <v>Jan</v>
      </c>
      <c r="N2727" s="11">
        <f t="shared" si="255"/>
        <v>2017</v>
      </c>
      <c r="O2727" t="b">
        <v>0</v>
      </c>
      <c r="P2727">
        <v>113</v>
      </c>
      <c r="Q2727" t="b">
        <v>1</v>
      </c>
      <c r="R2727" t="s">
        <v>8295</v>
      </c>
      <c r="S2727" s="7">
        <f>E2727/D2727</f>
        <v>1.445425</v>
      </c>
      <c r="T2727" s="8">
        <f>E2727/P2727</f>
        <v>511.65486725663715</v>
      </c>
      <c r="U2727" t="str">
        <f t="shared" si="256"/>
        <v>technology</v>
      </c>
      <c r="V2727" t="str">
        <f t="shared" si="257"/>
        <v>hardware</v>
      </c>
    </row>
    <row r="2728" spans="1:2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5">
        <f t="shared" si="252"/>
        <v>42452.579988425925</v>
      </c>
      <c r="L2728" s="15">
        <f t="shared" si="253"/>
        <v>42482.579988425925</v>
      </c>
      <c r="M2728" s="13" t="str">
        <f t="shared" si="254"/>
        <v>Mar</v>
      </c>
      <c r="N2728" s="11">
        <f t="shared" si="255"/>
        <v>2016</v>
      </c>
      <c r="O2728" t="b">
        <v>0</v>
      </c>
      <c r="P2728">
        <v>404</v>
      </c>
      <c r="Q2728" t="b">
        <v>1</v>
      </c>
      <c r="R2728" t="s">
        <v>8295</v>
      </c>
      <c r="S2728" s="7">
        <f>E2728/D2728</f>
        <v>1.05745</v>
      </c>
      <c r="T2728" s="8">
        <f>E2728/P2728</f>
        <v>261.74504950495049</v>
      </c>
      <c r="U2728" t="str">
        <f t="shared" si="256"/>
        <v>technology</v>
      </c>
      <c r="V2728" t="str">
        <f t="shared" si="257"/>
        <v>hardware</v>
      </c>
    </row>
    <row r="2729" spans="1:22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5">
        <f t="shared" si="252"/>
        <v>42198.676655092597</v>
      </c>
      <c r="L2729" s="15">
        <f t="shared" si="253"/>
        <v>42223.676655092597</v>
      </c>
      <c r="M2729" s="13" t="str">
        <f t="shared" si="254"/>
        <v>Jul</v>
      </c>
      <c r="N2729" s="11">
        <f t="shared" si="255"/>
        <v>2015</v>
      </c>
      <c r="O2729" t="b">
        <v>0</v>
      </c>
      <c r="P2729">
        <v>707</v>
      </c>
      <c r="Q2729" t="b">
        <v>1</v>
      </c>
      <c r="R2729" t="s">
        <v>8295</v>
      </c>
      <c r="S2729" s="7">
        <f>E2729/D2729</f>
        <v>4.9321000000000002</v>
      </c>
      <c r="T2729" s="8">
        <f>E2729/P2729</f>
        <v>69.760961810466767</v>
      </c>
      <c r="U2729" t="str">
        <f t="shared" si="256"/>
        <v>technology</v>
      </c>
      <c r="V2729" t="str">
        <f t="shared" si="257"/>
        <v>hardware</v>
      </c>
    </row>
    <row r="2730" spans="1:22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5">
        <f t="shared" si="252"/>
        <v>42333.59993055556</v>
      </c>
      <c r="L2730" s="15">
        <f t="shared" si="253"/>
        <v>42368.59993055556</v>
      </c>
      <c r="M2730" s="13" t="str">
        <f t="shared" si="254"/>
        <v>Nov</v>
      </c>
      <c r="N2730" s="11">
        <f t="shared" si="255"/>
        <v>2015</v>
      </c>
      <c r="O2730" t="b">
        <v>0</v>
      </c>
      <c r="P2730">
        <v>392</v>
      </c>
      <c r="Q2730" t="b">
        <v>1</v>
      </c>
      <c r="R2730" t="s">
        <v>8295</v>
      </c>
      <c r="S2730" s="7">
        <f>E2730/D2730</f>
        <v>2.0182666666666669</v>
      </c>
      <c r="T2730" s="8">
        <f>E2730/P2730</f>
        <v>77.229591836734699</v>
      </c>
      <c r="U2730" t="str">
        <f t="shared" si="256"/>
        <v>technology</v>
      </c>
      <c r="V2730" t="str">
        <f t="shared" si="257"/>
        <v>hardware</v>
      </c>
    </row>
    <row r="2731" spans="1:22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5">
        <f t="shared" si="252"/>
        <v>42095.240706018521</v>
      </c>
      <c r="L2731" s="15">
        <f t="shared" si="253"/>
        <v>42125.240706018521</v>
      </c>
      <c r="M2731" s="13" t="str">
        <f t="shared" si="254"/>
        <v>Apr</v>
      </c>
      <c r="N2731" s="11">
        <f t="shared" si="255"/>
        <v>2015</v>
      </c>
      <c r="O2731" t="b">
        <v>0</v>
      </c>
      <c r="P2731">
        <v>23</v>
      </c>
      <c r="Q2731" t="b">
        <v>1</v>
      </c>
      <c r="R2731" t="s">
        <v>8295</v>
      </c>
      <c r="S2731" s="7">
        <f>E2731/D2731</f>
        <v>1.0444</v>
      </c>
      <c r="T2731" s="8">
        <f>E2731/P2731</f>
        <v>340.56521739130437</v>
      </c>
      <c r="U2731" t="str">
        <f t="shared" si="256"/>
        <v>technology</v>
      </c>
      <c r="V2731" t="str">
        <f t="shared" si="257"/>
        <v>hardware</v>
      </c>
    </row>
    <row r="2732" spans="1:22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5">
        <f t="shared" si="252"/>
        <v>41351.541377314818</v>
      </c>
      <c r="L2732" s="15">
        <f t="shared" si="253"/>
        <v>41386.541377314818</v>
      </c>
      <c r="M2732" s="13" t="str">
        <f t="shared" si="254"/>
        <v>Mar</v>
      </c>
      <c r="N2732" s="11">
        <f t="shared" si="255"/>
        <v>2013</v>
      </c>
      <c r="O2732" t="b">
        <v>0</v>
      </c>
      <c r="P2732">
        <v>682</v>
      </c>
      <c r="Q2732" t="b">
        <v>1</v>
      </c>
      <c r="R2732" t="s">
        <v>8295</v>
      </c>
      <c r="S2732" s="7">
        <f>E2732/D2732</f>
        <v>1.7029262962962963</v>
      </c>
      <c r="T2732" s="8">
        <f>E2732/P2732</f>
        <v>67.417903225806455</v>
      </c>
      <c r="U2732" t="str">
        <f t="shared" si="256"/>
        <v>technology</v>
      </c>
      <c r="V2732" t="str">
        <f t="shared" si="257"/>
        <v>hardware</v>
      </c>
    </row>
    <row r="2733" spans="1:22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5">
        <f t="shared" si="252"/>
        <v>41872.525717592594</v>
      </c>
      <c r="L2733" s="15">
        <f t="shared" si="253"/>
        <v>41930.166666666664</v>
      </c>
      <c r="M2733" s="13" t="str">
        <f t="shared" si="254"/>
        <v>Aug</v>
      </c>
      <c r="N2733" s="11">
        <f t="shared" si="255"/>
        <v>2014</v>
      </c>
      <c r="O2733" t="b">
        <v>0</v>
      </c>
      <c r="P2733">
        <v>37</v>
      </c>
      <c r="Q2733" t="b">
        <v>1</v>
      </c>
      <c r="R2733" t="s">
        <v>8295</v>
      </c>
      <c r="S2733" s="7">
        <f>E2733/D2733</f>
        <v>1.0430333333333333</v>
      </c>
      <c r="T2733" s="8">
        <f>E2733/P2733</f>
        <v>845.70270270270271</v>
      </c>
      <c r="U2733" t="str">
        <f t="shared" si="256"/>
        <v>technology</v>
      </c>
      <c r="V2733" t="str">
        <f t="shared" si="257"/>
        <v>hardware</v>
      </c>
    </row>
    <row r="2734" spans="1:22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5">
        <f t="shared" si="252"/>
        <v>41389.808194444442</v>
      </c>
      <c r="L2734" s="15">
        <f t="shared" si="253"/>
        <v>41422</v>
      </c>
      <c r="M2734" s="13" t="str">
        <f t="shared" si="254"/>
        <v>Apr</v>
      </c>
      <c r="N2734" s="11">
        <f t="shared" si="255"/>
        <v>2013</v>
      </c>
      <c r="O2734" t="b">
        <v>0</v>
      </c>
      <c r="P2734">
        <v>146</v>
      </c>
      <c r="Q2734" t="b">
        <v>1</v>
      </c>
      <c r="R2734" t="s">
        <v>8295</v>
      </c>
      <c r="S2734" s="7">
        <f>E2734/D2734</f>
        <v>1.1825000000000001</v>
      </c>
      <c r="T2734" s="8">
        <f>E2734/P2734</f>
        <v>97.191780821917803</v>
      </c>
      <c r="U2734" t="str">
        <f t="shared" si="256"/>
        <v>technology</v>
      </c>
      <c r="V2734" t="str">
        <f t="shared" si="257"/>
        <v>hardware</v>
      </c>
    </row>
    <row r="2735" spans="1:22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5">
        <f t="shared" si="252"/>
        <v>42044.272847222222</v>
      </c>
      <c r="L2735" s="15">
        <f t="shared" si="253"/>
        <v>42104.231180555551</v>
      </c>
      <c r="M2735" s="13" t="str">
        <f t="shared" si="254"/>
        <v>Feb</v>
      </c>
      <c r="N2735" s="11">
        <f t="shared" si="255"/>
        <v>2015</v>
      </c>
      <c r="O2735" t="b">
        <v>0</v>
      </c>
      <c r="P2735">
        <v>119</v>
      </c>
      <c r="Q2735" t="b">
        <v>1</v>
      </c>
      <c r="R2735" t="s">
        <v>8295</v>
      </c>
      <c r="S2735" s="7">
        <f>E2735/D2735</f>
        <v>1.07538</v>
      </c>
      <c r="T2735" s="8">
        <f>E2735/P2735</f>
        <v>451.84033613445376</v>
      </c>
      <c r="U2735" t="str">
        <f t="shared" si="256"/>
        <v>technology</v>
      </c>
      <c r="V2735" t="str">
        <f t="shared" si="257"/>
        <v>hardware</v>
      </c>
    </row>
    <row r="2736" spans="1:22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5">
        <f t="shared" si="252"/>
        <v>42626.668888888889</v>
      </c>
      <c r="L2736" s="15">
        <f t="shared" si="253"/>
        <v>42656.915972222225</v>
      </c>
      <c r="M2736" s="13" t="str">
        <f t="shared" si="254"/>
        <v>Sep</v>
      </c>
      <c r="N2736" s="11">
        <f t="shared" si="255"/>
        <v>2016</v>
      </c>
      <c r="O2736" t="b">
        <v>0</v>
      </c>
      <c r="P2736">
        <v>163</v>
      </c>
      <c r="Q2736" t="b">
        <v>1</v>
      </c>
      <c r="R2736" t="s">
        <v>8295</v>
      </c>
      <c r="S2736" s="7">
        <f>E2736/D2736</f>
        <v>22603</v>
      </c>
      <c r="T2736" s="8">
        <f>E2736/P2736</f>
        <v>138.66871165644173</v>
      </c>
      <c r="U2736" t="str">
        <f t="shared" si="256"/>
        <v>technology</v>
      </c>
      <c r="V2736" t="str">
        <f t="shared" si="257"/>
        <v>hardware</v>
      </c>
    </row>
    <row r="2737" spans="1:22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5">
        <f t="shared" si="252"/>
        <v>41316.120949074073</v>
      </c>
      <c r="L2737" s="15">
        <f t="shared" si="253"/>
        <v>41346.833333333336</v>
      </c>
      <c r="M2737" s="13" t="str">
        <f t="shared" si="254"/>
        <v>Feb</v>
      </c>
      <c r="N2737" s="11">
        <f t="shared" si="255"/>
        <v>2013</v>
      </c>
      <c r="O2737" t="b">
        <v>0</v>
      </c>
      <c r="P2737">
        <v>339</v>
      </c>
      <c r="Q2737" t="b">
        <v>1</v>
      </c>
      <c r="R2737" t="s">
        <v>8295</v>
      </c>
      <c r="S2737" s="7">
        <f>E2737/D2737</f>
        <v>9.7813466666666677</v>
      </c>
      <c r="T2737" s="8">
        <f>E2737/P2737</f>
        <v>21.640147492625371</v>
      </c>
      <c r="U2737" t="str">
        <f t="shared" si="256"/>
        <v>technology</v>
      </c>
      <c r="V2737" t="str">
        <f t="shared" si="257"/>
        <v>hardware</v>
      </c>
    </row>
    <row r="2738" spans="1:22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5">
        <f t="shared" si="252"/>
        <v>41722.666354166664</v>
      </c>
      <c r="L2738" s="15">
        <f t="shared" si="253"/>
        <v>41752.666354166664</v>
      </c>
      <c r="M2738" s="13" t="str">
        <f t="shared" si="254"/>
        <v>Mar</v>
      </c>
      <c r="N2738" s="11">
        <f t="shared" si="255"/>
        <v>2014</v>
      </c>
      <c r="O2738" t="b">
        <v>0</v>
      </c>
      <c r="P2738">
        <v>58</v>
      </c>
      <c r="Q2738" t="b">
        <v>1</v>
      </c>
      <c r="R2738" t="s">
        <v>8295</v>
      </c>
      <c r="S2738" s="7">
        <f>E2738/D2738</f>
        <v>1.2290000000000001</v>
      </c>
      <c r="T2738" s="8">
        <f>E2738/P2738</f>
        <v>169.51724137931035</v>
      </c>
      <c r="U2738" t="str">
        <f t="shared" si="256"/>
        <v>technology</v>
      </c>
      <c r="V2738" t="str">
        <f t="shared" si="257"/>
        <v>hardware</v>
      </c>
    </row>
    <row r="2739" spans="1:22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5">
        <f t="shared" si="252"/>
        <v>41611.917673611111</v>
      </c>
      <c r="L2739" s="15">
        <f t="shared" si="253"/>
        <v>41654.791666666664</v>
      </c>
      <c r="M2739" s="13" t="str">
        <f t="shared" si="254"/>
        <v>Dec</v>
      </c>
      <c r="N2739" s="11">
        <f t="shared" si="255"/>
        <v>2013</v>
      </c>
      <c r="O2739" t="b">
        <v>0</v>
      </c>
      <c r="P2739">
        <v>456</v>
      </c>
      <c r="Q2739" t="b">
        <v>1</v>
      </c>
      <c r="R2739" t="s">
        <v>8295</v>
      </c>
      <c r="S2739" s="7">
        <f>E2739/D2739</f>
        <v>2.4606080000000001</v>
      </c>
      <c r="T2739" s="8">
        <f>E2739/P2739</f>
        <v>161.88210526315791</v>
      </c>
      <c r="U2739" t="str">
        <f t="shared" si="256"/>
        <v>technology</v>
      </c>
      <c r="V2739" t="str">
        <f t="shared" si="257"/>
        <v>hardware</v>
      </c>
    </row>
    <row r="2740" spans="1:22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5">
        <f t="shared" si="252"/>
        <v>42620.143564814818</v>
      </c>
      <c r="L2740" s="15">
        <f t="shared" si="253"/>
        <v>42680.143564814818</v>
      </c>
      <c r="M2740" s="13" t="str">
        <f t="shared" si="254"/>
        <v>Sep</v>
      </c>
      <c r="N2740" s="11">
        <f t="shared" si="255"/>
        <v>2016</v>
      </c>
      <c r="O2740" t="b">
        <v>0</v>
      </c>
      <c r="P2740">
        <v>15</v>
      </c>
      <c r="Q2740" t="b">
        <v>1</v>
      </c>
      <c r="R2740" t="s">
        <v>8295</v>
      </c>
      <c r="S2740" s="7">
        <f>E2740/D2740</f>
        <v>1.4794</v>
      </c>
      <c r="T2740" s="8">
        <f>E2740/P2740</f>
        <v>493.13333333333333</v>
      </c>
      <c r="U2740" t="str">
        <f t="shared" si="256"/>
        <v>technology</v>
      </c>
      <c r="V2740" t="str">
        <f t="shared" si="257"/>
        <v>hardware</v>
      </c>
    </row>
    <row r="2741" spans="1:22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5">
        <f t="shared" si="252"/>
        <v>41719.887928240743</v>
      </c>
      <c r="L2741" s="15">
        <f t="shared" si="253"/>
        <v>41764.887928240743</v>
      </c>
      <c r="M2741" s="13" t="str">
        <f t="shared" si="254"/>
        <v>Mar</v>
      </c>
      <c r="N2741" s="11">
        <f t="shared" si="255"/>
        <v>2014</v>
      </c>
      <c r="O2741" t="b">
        <v>0</v>
      </c>
      <c r="P2741">
        <v>191</v>
      </c>
      <c r="Q2741" t="b">
        <v>1</v>
      </c>
      <c r="R2741" t="s">
        <v>8295</v>
      </c>
      <c r="S2741" s="7">
        <f>E2741/D2741</f>
        <v>3.8409090909090908</v>
      </c>
      <c r="T2741" s="8">
        <f>E2741/P2741</f>
        <v>22.120418848167539</v>
      </c>
      <c r="U2741" t="str">
        <f t="shared" si="256"/>
        <v>technology</v>
      </c>
      <c r="V2741" t="str">
        <f t="shared" si="257"/>
        <v>hardware</v>
      </c>
    </row>
    <row r="2742" spans="1:22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5">
        <f t="shared" si="252"/>
        <v>42045.031851851847</v>
      </c>
      <c r="L2742" s="15">
        <f t="shared" si="253"/>
        <v>42074.99018518519</v>
      </c>
      <c r="M2742" s="13" t="str">
        <f t="shared" si="254"/>
        <v>Feb</v>
      </c>
      <c r="N2742" s="11">
        <f t="shared" si="255"/>
        <v>2015</v>
      </c>
      <c r="O2742" t="b">
        <v>0</v>
      </c>
      <c r="P2742">
        <v>17</v>
      </c>
      <c r="Q2742" t="b">
        <v>1</v>
      </c>
      <c r="R2742" t="s">
        <v>8295</v>
      </c>
      <c r="S2742" s="7">
        <f>E2742/D2742</f>
        <v>1.0333333333333334</v>
      </c>
      <c r="T2742" s="8">
        <f>E2742/P2742</f>
        <v>18.235294117647058</v>
      </c>
      <c r="U2742" t="str">
        <f t="shared" si="256"/>
        <v>technology</v>
      </c>
      <c r="V2742" t="str">
        <f t="shared" si="257"/>
        <v>hardware</v>
      </c>
    </row>
    <row r="2743" spans="1:22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5">
        <f t="shared" si="252"/>
        <v>41911.657430555555</v>
      </c>
      <c r="L2743" s="15">
        <f t="shared" si="253"/>
        <v>41932.088194444441</v>
      </c>
      <c r="M2743" s="13" t="str">
        <f t="shared" si="254"/>
        <v>Sep</v>
      </c>
      <c r="N2743" s="11">
        <f t="shared" si="255"/>
        <v>2014</v>
      </c>
      <c r="O2743" t="b">
        <v>0</v>
      </c>
      <c r="P2743">
        <v>4</v>
      </c>
      <c r="Q2743" t="b">
        <v>0</v>
      </c>
      <c r="R2743" t="s">
        <v>8304</v>
      </c>
      <c r="S2743" s="7">
        <f>E2743/D2743</f>
        <v>4.3750000000000004E-3</v>
      </c>
      <c r="T2743" s="8">
        <f>E2743/P2743</f>
        <v>8.75</v>
      </c>
      <c r="U2743" t="str">
        <f t="shared" si="256"/>
        <v>publishing</v>
      </c>
      <c r="V2743" t="str">
        <f t="shared" si="257"/>
        <v>children's books</v>
      </c>
    </row>
    <row r="2744" spans="1:22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5">
        <f t="shared" si="252"/>
        <v>41030.719756944447</v>
      </c>
      <c r="L2744" s="15">
        <f t="shared" si="253"/>
        <v>41044.719756944447</v>
      </c>
      <c r="M2744" s="13" t="str">
        <f t="shared" si="254"/>
        <v>May</v>
      </c>
      <c r="N2744" s="11">
        <f t="shared" si="255"/>
        <v>2012</v>
      </c>
      <c r="O2744" t="b">
        <v>0</v>
      </c>
      <c r="P2744">
        <v>18</v>
      </c>
      <c r="Q2744" t="b">
        <v>0</v>
      </c>
      <c r="R2744" t="s">
        <v>8304</v>
      </c>
      <c r="S2744" s="7">
        <f>E2744/D2744</f>
        <v>0.29239999999999999</v>
      </c>
      <c r="T2744" s="8">
        <f>E2744/P2744</f>
        <v>40.611111111111114</v>
      </c>
      <c r="U2744" t="str">
        <f t="shared" si="256"/>
        <v>publishing</v>
      </c>
      <c r="V2744" t="str">
        <f t="shared" si="257"/>
        <v>children's books</v>
      </c>
    </row>
    <row r="2745" spans="1:22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5">
        <f t="shared" si="252"/>
        <v>42632.328784722224</v>
      </c>
      <c r="L2745" s="15">
        <f t="shared" si="253"/>
        <v>42662.328784722224</v>
      </c>
      <c r="M2745" s="13" t="str">
        <f t="shared" si="254"/>
        <v>Sep</v>
      </c>
      <c r="N2745" s="11">
        <f t="shared" si="255"/>
        <v>2016</v>
      </c>
      <c r="O2745" t="b">
        <v>0</v>
      </c>
      <c r="P2745">
        <v>0</v>
      </c>
      <c r="Q2745" t="b">
        <v>0</v>
      </c>
      <c r="R2745" t="s">
        <v>8304</v>
      </c>
      <c r="S2745" s="7">
        <f>E2745/D2745</f>
        <v>0</v>
      </c>
      <c r="T2745" s="8" t="e">
        <f>E2745/P2745</f>
        <v>#DIV/0!</v>
      </c>
      <c r="U2745" t="str">
        <f t="shared" si="256"/>
        <v>publishing</v>
      </c>
      <c r="V2745" t="str">
        <f t="shared" si="257"/>
        <v>children's books</v>
      </c>
    </row>
    <row r="2746" spans="1:22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5">
        <f t="shared" si="252"/>
        <v>40938.062476851854</v>
      </c>
      <c r="L2746" s="15">
        <f t="shared" si="253"/>
        <v>40968.062476851854</v>
      </c>
      <c r="M2746" s="13" t="str">
        <f t="shared" si="254"/>
        <v>Jan</v>
      </c>
      <c r="N2746" s="11">
        <f t="shared" si="255"/>
        <v>2012</v>
      </c>
      <c r="O2746" t="b">
        <v>0</v>
      </c>
      <c r="P2746">
        <v>22</v>
      </c>
      <c r="Q2746" t="b">
        <v>0</v>
      </c>
      <c r="R2746" t="s">
        <v>8304</v>
      </c>
      <c r="S2746" s="7">
        <f>E2746/D2746</f>
        <v>5.2187499999999998E-2</v>
      </c>
      <c r="T2746" s="8">
        <f>E2746/P2746</f>
        <v>37.954545454545453</v>
      </c>
      <c r="U2746" t="str">
        <f t="shared" si="256"/>
        <v>publishing</v>
      </c>
      <c r="V2746" t="str">
        <f t="shared" si="257"/>
        <v>children's books</v>
      </c>
    </row>
    <row r="2747" spans="1:22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5">
        <f t="shared" si="252"/>
        <v>41044.988055555557</v>
      </c>
      <c r="L2747" s="15">
        <f t="shared" si="253"/>
        <v>41104.988055555557</v>
      </c>
      <c r="M2747" s="13" t="str">
        <f t="shared" si="254"/>
        <v>May</v>
      </c>
      <c r="N2747" s="11">
        <f t="shared" si="255"/>
        <v>2012</v>
      </c>
      <c r="O2747" t="b">
        <v>0</v>
      </c>
      <c r="P2747">
        <v>49</v>
      </c>
      <c r="Q2747" t="b">
        <v>0</v>
      </c>
      <c r="R2747" t="s">
        <v>8304</v>
      </c>
      <c r="S2747" s="7">
        <f>E2747/D2747</f>
        <v>0.21887499999999999</v>
      </c>
      <c r="T2747" s="8">
        <f>E2747/P2747</f>
        <v>35.734693877551024</v>
      </c>
      <c r="U2747" t="str">
        <f t="shared" si="256"/>
        <v>publishing</v>
      </c>
      <c r="V2747" t="str">
        <f t="shared" si="257"/>
        <v>children's books</v>
      </c>
    </row>
    <row r="2748" spans="1:22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5">
        <f t="shared" si="252"/>
        <v>41850.781377314815</v>
      </c>
      <c r="L2748" s="15">
        <f t="shared" si="253"/>
        <v>41880.781377314815</v>
      </c>
      <c r="M2748" s="13" t="str">
        <f t="shared" si="254"/>
        <v>Jul</v>
      </c>
      <c r="N2748" s="11">
        <f t="shared" si="255"/>
        <v>2014</v>
      </c>
      <c r="O2748" t="b">
        <v>0</v>
      </c>
      <c r="P2748">
        <v>19</v>
      </c>
      <c r="Q2748" t="b">
        <v>0</v>
      </c>
      <c r="R2748" t="s">
        <v>8304</v>
      </c>
      <c r="S2748" s="7">
        <f>E2748/D2748</f>
        <v>0.26700000000000002</v>
      </c>
      <c r="T2748" s="8">
        <f>E2748/P2748</f>
        <v>42.157894736842103</v>
      </c>
      <c r="U2748" t="str">
        <f t="shared" si="256"/>
        <v>publishing</v>
      </c>
      <c r="V2748" t="str">
        <f t="shared" si="257"/>
        <v>children's books</v>
      </c>
    </row>
    <row r="2749" spans="1:22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5">
        <f t="shared" si="252"/>
        <v>41044.64811342593</v>
      </c>
      <c r="L2749" s="15">
        <f t="shared" si="253"/>
        <v>41076.131944444445</v>
      </c>
      <c r="M2749" s="13" t="str">
        <f t="shared" si="254"/>
        <v>May</v>
      </c>
      <c r="N2749" s="11">
        <f t="shared" si="255"/>
        <v>2012</v>
      </c>
      <c r="O2749" t="b">
        <v>0</v>
      </c>
      <c r="P2749">
        <v>4</v>
      </c>
      <c r="Q2749" t="b">
        <v>0</v>
      </c>
      <c r="R2749" t="s">
        <v>8304</v>
      </c>
      <c r="S2749" s="7">
        <f>E2749/D2749</f>
        <v>0.28000000000000003</v>
      </c>
      <c r="T2749" s="8">
        <f>E2749/P2749</f>
        <v>35</v>
      </c>
      <c r="U2749" t="str">
        <f t="shared" si="256"/>
        <v>publishing</v>
      </c>
      <c r="V2749" t="str">
        <f t="shared" si="257"/>
        <v>children's books</v>
      </c>
    </row>
    <row r="2750" spans="1:22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5">
        <f t="shared" si="252"/>
        <v>42585.7106712963</v>
      </c>
      <c r="L2750" s="15">
        <f t="shared" si="253"/>
        <v>42615.7106712963</v>
      </c>
      <c r="M2750" s="13" t="str">
        <f t="shared" si="254"/>
        <v>Aug</v>
      </c>
      <c r="N2750" s="11">
        <f t="shared" si="255"/>
        <v>2016</v>
      </c>
      <c r="O2750" t="b">
        <v>0</v>
      </c>
      <c r="P2750">
        <v>4</v>
      </c>
      <c r="Q2750" t="b">
        <v>0</v>
      </c>
      <c r="R2750" t="s">
        <v>8304</v>
      </c>
      <c r="S2750" s="7">
        <f>E2750/D2750</f>
        <v>1.06E-2</v>
      </c>
      <c r="T2750" s="8">
        <f>E2750/P2750</f>
        <v>13.25</v>
      </c>
      <c r="U2750" t="str">
        <f t="shared" si="256"/>
        <v>publishing</v>
      </c>
      <c r="V2750" t="str">
        <f t="shared" si="257"/>
        <v>children's books</v>
      </c>
    </row>
    <row r="2751" spans="1:22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5">
        <f t="shared" si="252"/>
        <v>42068.799039351856</v>
      </c>
      <c r="L2751" s="15">
        <f t="shared" si="253"/>
        <v>42098.757372685184</v>
      </c>
      <c r="M2751" s="13" t="str">
        <f t="shared" si="254"/>
        <v>Mar</v>
      </c>
      <c r="N2751" s="11">
        <f t="shared" si="255"/>
        <v>2015</v>
      </c>
      <c r="O2751" t="b">
        <v>0</v>
      </c>
      <c r="P2751">
        <v>2</v>
      </c>
      <c r="Q2751" t="b">
        <v>0</v>
      </c>
      <c r="R2751" t="s">
        <v>8304</v>
      </c>
      <c r="S2751" s="7">
        <f>E2751/D2751</f>
        <v>1.0999999999999999E-2</v>
      </c>
      <c r="T2751" s="8">
        <f>E2751/P2751</f>
        <v>55</v>
      </c>
      <c r="U2751" t="str">
        <f t="shared" si="256"/>
        <v>publishing</v>
      </c>
      <c r="V2751" t="str">
        <f t="shared" si="257"/>
        <v>children's books</v>
      </c>
    </row>
    <row r="2752" spans="1:22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5">
        <f t="shared" si="252"/>
        <v>41078.899826388886</v>
      </c>
      <c r="L2752" s="15">
        <f t="shared" si="253"/>
        <v>41090.833333333336</v>
      </c>
      <c r="M2752" s="13" t="str">
        <f t="shared" si="254"/>
        <v>Jun</v>
      </c>
      <c r="N2752" s="11">
        <f t="shared" si="255"/>
        <v>2012</v>
      </c>
      <c r="O2752" t="b">
        <v>0</v>
      </c>
      <c r="P2752">
        <v>0</v>
      </c>
      <c r="Q2752" t="b">
        <v>0</v>
      </c>
      <c r="R2752" t="s">
        <v>8304</v>
      </c>
      <c r="S2752" s="7">
        <f>E2752/D2752</f>
        <v>0</v>
      </c>
      <c r="T2752" s="8" t="e">
        <f>E2752/P2752</f>
        <v>#DIV/0!</v>
      </c>
      <c r="U2752" t="str">
        <f t="shared" si="256"/>
        <v>publishing</v>
      </c>
      <c r="V2752" t="str">
        <f t="shared" si="257"/>
        <v>children's books</v>
      </c>
    </row>
    <row r="2753" spans="1:22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5">
        <f t="shared" si="252"/>
        <v>41747.887060185189</v>
      </c>
      <c r="L2753" s="15">
        <f t="shared" si="253"/>
        <v>41807.887060185189</v>
      </c>
      <c r="M2753" s="13" t="str">
        <f t="shared" si="254"/>
        <v>Apr</v>
      </c>
      <c r="N2753" s="11">
        <f t="shared" si="255"/>
        <v>2014</v>
      </c>
      <c r="O2753" t="b">
        <v>0</v>
      </c>
      <c r="P2753">
        <v>0</v>
      </c>
      <c r="Q2753" t="b">
        <v>0</v>
      </c>
      <c r="R2753" t="s">
        <v>8304</v>
      </c>
      <c r="S2753" s="7">
        <f>E2753/D2753</f>
        <v>0</v>
      </c>
      <c r="T2753" s="8" t="e">
        <f>E2753/P2753</f>
        <v>#DIV/0!</v>
      </c>
      <c r="U2753" t="str">
        <f t="shared" si="256"/>
        <v>publishing</v>
      </c>
      <c r="V2753" t="str">
        <f t="shared" si="257"/>
        <v>children's books</v>
      </c>
    </row>
    <row r="2754" spans="1:22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5">
        <f t="shared" si="252"/>
        <v>40855.765092592592</v>
      </c>
      <c r="L2754" s="15">
        <f t="shared" si="253"/>
        <v>40895.765092592592</v>
      </c>
      <c r="M2754" s="13" t="str">
        <f t="shared" si="254"/>
        <v>Nov</v>
      </c>
      <c r="N2754" s="11">
        <f t="shared" si="255"/>
        <v>2011</v>
      </c>
      <c r="O2754" t="b">
        <v>0</v>
      </c>
      <c r="P2754">
        <v>14</v>
      </c>
      <c r="Q2754" t="b">
        <v>0</v>
      </c>
      <c r="R2754" t="s">
        <v>8304</v>
      </c>
      <c r="S2754" s="7">
        <f>E2754/D2754</f>
        <v>0.11458333333333333</v>
      </c>
      <c r="T2754" s="8">
        <f>E2754/P2754</f>
        <v>39.285714285714285</v>
      </c>
      <c r="U2754" t="str">
        <f t="shared" si="256"/>
        <v>publishing</v>
      </c>
      <c r="V2754" t="str">
        <f t="shared" si="257"/>
        <v>children's books</v>
      </c>
    </row>
    <row r="2755" spans="1:22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5">
        <f t="shared" ref="K2755:K2818" si="258">(((J2755/60)/60)/24+DATE(1970,1,1))</f>
        <v>41117.900729166664</v>
      </c>
      <c r="L2755" s="15">
        <f t="shared" ref="L2755:L2818" si="259">(((I2755/60)/60)/24+DATE(1970,1,1))</f>
        <v>41147.900729166664</v>
      </c>
      <c r="M2755" s="13" t="str">
        <f t="shared" ref="M2755:M2818" si="260">TEXT(K2755,"mmm")</f>
        <v>Jul</v>
      </c>
      <c r="N2755" s="11">
        <f t="shared" ref="N2755:N2818" si="261">YEAR(K2755)</f>
        <v>2012</v>
      </c>
      <c r="O2755" t="b">
        <v>0</v>
      </c>
      <c r="P2755">
        <v>8</v>
      </c>
      <c r="Q2755" t="b">
        <v>0</v>
      </c>
      <c r="R2755" t="s">
        <v>8304</v>
      </c>
      <c r="S2755" s="7">
        <f>E2755/D2755</f>
        <v>0.19</v>
      </c>
      <c r="T2755" s="8">
        <f>E2755/P2755</f>
        <v>47.5</v>
      </c>
      <c r="U2755" t="str">
        <f t="shared" ref="U2755:U2818" si="262">LEFT(R2755,(FIND("/",R2755,1)-1))</f>
        <v>publishing</v>
      </c>
      <c r="V2755" t="str">
        <f t="shared" ref="V2755:V2818" si="263">MID(R2755,FIND("/",R2755)+1,256)</f>
        <v>children's books</v>
      </c>
    </row>
    <row r="2756" spans="1:22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5">
        <f t="shared" si="258"/>
        <v>41863.636006944449</v>
      </c>
      <c r="L2756" s="15">
        <f t="shared" si="259"/>
        <v>41893.636006944449</v>
      </c>
      <c r="M2756" s="13" t="str">
        <f t="shared" si="260"/>
        <v>Aug</v>
      </c>
      <c r="N2756" s="11">
        <f t="shared" si="261"/>
        <v>2014</v>
      </c>
      <c r="O2756" t="b">
        <v>0</v>
      </c>
      <c r="P2756">
        <v>0</v>
      </c>
      <c r="Q2756" t="b">
        <v>0</v>
      </c>
      <c r="R2756" t="s">
        <v>8304</v>
      </c>
      <c r="S2756" s="7">
        <f>E2756/D2756</f>
        <v>0</v>
      </c>
      <c r="T2756" s="8" t="e">
        <f>E2756/P2756</f>
        <v>#DIV/0!</v>
      </c>
      <c r="U2756" t="str">
        <f t="shared" si="262"/>
        <v>publishing</v>
      </c>
      <c r="V2756" t="str">
        <f t="shared" si="263"/>
        <v>children's books</v>
      </c>
    </row>
    <row r="2757" spans="1:22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5">
        <f t="shared" si="258"/>
        <v>42072.790821759263</v>
      </c>
      <c r="L2757" s="15">
        <f t="shared" si="259"/>
        <v>42102.790821759263</v>
      </c>
      <c r="M2757" s="13" t="str">
        <f t="shared" si="260"/>
        <v>Mar</v>
      </c>
      <c r="N2757" s="11">
        <f t="shared" si="261"/>
        <v>2015</v>
      </c>
      <c r="O2757" t="b">
        <v>0</v>
      </c>
      <c r="P2757">
        <v>15</v>
      </c>
      <c r="Q2757" t="b">
        <v>0</v>
      </c>
      <c r="R2757" t="s">
        <v>8304</v>
      </c>
      <c r="S2757" s="7">
        <f>E2757/D2757</f>
        <v>0.52</v>
      </c>
      <c r="T2757" s="8">
        <f>E2757/P2757</f>
        <v>17.333333333333332</v>
      </c>
      <c r="U2757" t="str">
        <f t="shared" si="262"/>
        <v>publishing</v>
      </c>
      <c r="V2757" t="str">
        <f t="shared" si="263"/>
        <v>children's books</v>
      </c>
    </row>
    <row r="2758" spans="1:22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5">
        <f t="shared" si="258"/>
        <v>41620.90047453704</v>
      </c>
      <c r="L2758" s="15">
        <f t="shared" si="259"/>
        <v>41650.90047453704</v>
      </c>
      <c r="M2758" s="13" t="str">
        <f t="shared" si="260"/>
        <v>Dec</v>
      </c>
      <c r="N2758" s="11">
        <f t="shared" si="261"/>
        <v>2013</v>
      </c>
      <c r="O2758" t="b">
        <v>0</v>
      </c>
      <c r="P2758">
        <v>33</v>
      </c>
      <c r="Q2758" t="b">
        <v>0</v>
      </c>
      <c r="R2758" t="s">
        <v>8304</v>
      </c>
      <c r="S2758" s="7">
        <f>E2758/D2758</f>
        <v>0.1048</v>
      </c>
      <c r="T2758" s="8">
        <f>E2758/P2758</f>
        <v>31.757575757575758</v>
      </c>
      <c r="U2758" t="str">
        <f t="shared" si="262"/>
        <v>publishing</v>
      </c>
      <c r="V2758" t="str">
        <f t="shared" si="263"/>
        <v>children's books</v>
      </c>
    </row>
    <row r="2759" spans="1:22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5">
        <f t="shared" si="258"/>
        <v>42573.65662037037</v>
      </c>
      <c r="L2759" s="15">
        <f t="shared" si="259"/>
        <v>42588.65662037037</v>
      </c>
      <c r="M2759" s="13" t="str">
        <f t="shared" si="260"/>
        <v>Jul</v>
      </c>
      <c r="N2759" s="11">
        <f t="shared" si="261"/>
        <v>2016</v>
      </c>
      <c r="O2759" t="b">
        <v>0</v>
      </c>
      <c r="P2759">
        <v>2</v>
      </c>
      <c r="Q2759" t="b">
        <v>0</v>
      </c>
      <c r="R2759" t="s">
        <v>8304</v>
      </c>
      <c r="S2759" s="7">
        <f>E2759/D2759</f>
        <v>6.6666666666666671E-3</v>
      </c>
      <c r="T2759" s="8">
        <f>E2759/P2759</f>
        <v>5</v>
      </c>
      <c r="U2759" t="str">
        <f t="shared" si="262"/>
        <v>publishing</v>
      </c>
      <c r="V2759" t="str">
        <f t="shared" si="263"/>
        <v>children's books</v>
      </c>
    </row>
    <row r="2760" spans="1:22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5">
        <f t="shared" si="258"/>
        <v>42639.441932870366</v>
      </c>
      <c r="L2760" s="15">
        <f t="shared" si="259"/>
        <v>42653.441932870366</v>
      </c>
      <c r="M2760" s="13" t="str">
        <f t="shared" si="260"/>
        <v>Sep</v>
      </c>
      <c r="N2760" s="11">
        <f t="shared" si="261"/>
        <v>2016</v>
      </c>
      <c r="O2760" t="b">
        <v>0</v>
      </c>
      <c r="P2760">
        <v>6</v>
      </c>
      <c r="Q2760" t="b">
        <v>0</v>
      </c>
      <c r="R2760" t="s">
        <v>8304</v>
      </c>
      <c r="S2760" s="7">
        <f>E2760/D2760</f>
        <v>0.11700000000000001</v>
      </c>
      <c r="T2760" s="8">
        <f>E2760/P2760</f>
        <v>39</v>
      </c>
      <c r="U2760" t="str">
        <f t="shared" si="262"/>
        <v>publishing</v>
      </c>
      <c r="V2760" t="str">
        <f t="shared" si="263"/>
        <v>children's books</v>
      </c>
    </row>
    <row r="2761" spans="1:22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5">
        <f t="shared" si="258"/>
        <v>42524.36650462963</v>
      </c>
      <c r="L2761" s="15">
        <f t="shared" si="259"/>
        <v>42567.36650462963</v>
      </c>
      <c r="M2761" s="13" t="str">
        <f t="shared" si="260"/>
        <v>Jun</v>
      </c>
      <c r="N2761" s="11">
        <f t="shared" si="261"/>
        <v>2016</v>
      </c>
      <c r="O2761" t="b">
        <v>0</v>
      </c>
      <c r="P2761">
        <v>2</v>
      </c>
      <c r="Q2761" t="b">
        <v>0</v>
      </c>
      <c r="R2761" t="s">
        <v>8304</v>
      </c>
      <c r="S2761" s="7">
        <f>E2761/D2761</f>
        <v>0.105</v>
      </c>
      <c r="T2761" s="8">
        <f>E2761/P2761</f>
        <v>52.5</v>
      </c>
      <c r="U2761" t="str">
        <f t="shared" si="262"/>
        <v>publishing</v>
      </c>
      <c r="V2761" t="str">
        <f t="shared" si="263"/>
        <v>children's books</v>
      </c>
    </row>
    <row r="2762" spans="1:22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5">
        <f t="shared" si="258"/>
        <v>41415.461319444446</v>
      </c>
      <c r="L2762" s="15">
        <f t="shared" si="259"/>
        <v>41445.461319444446</v>
      </c>
      <c r="M2762" s="13" t="str">
        <f t="shared" si="260"/>
        <v>May</v>
      </c>
      <c r="N2762" s="11">
        <f t="shared" si="261"/>
        <v>2013</v>
      </c>
      <c r="O2762" t="b">
        <v>0</v>
      </c>
      <c r="P2762">
        <v>0</v>
      </c>
      <c r="Q2762" t="b">
        <v>0</v>
      </c>
      <c r="R2762" t="s">
        <v>8304</v>
      </c>
      <c r="S2762" s="7">
        <f>E2762/D2762</f>
        <v>0</v>
      </c>
      <c r="T2762" s="8" t="e">
        <f>E2762/P2762</f>
        <v>#DIV/0!</v>
      </c>
      <c r="U2762" t="str">
        <f t="shared" si="262"/>
        <v>publishing</v>
      </c>
      <c r="V2762" t="str">
        <f t="shared" si="263"/>
        <v>children's books</v>
      </c>
    </row>
    <row r="2763" spans="1:22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5">
        <f t="shared" si="258"/>
        <v>41247.063576388886</v>
      </c>
      <c r="L2763" s="15">
        <f t="shared" si="259"/>
        <v>41277.063576388886</v>
      </c>
      <c r="M2763" s="13" t="str">
        <f t="shared" si="260"/>
        <v>Dec</v>
      </c>
      <c r="N2763" s="11">
        <f t="shared" si="261"/>
        <v>2012</v>
      </c>
      <c r="O2763" t="b">
        <v>0</v>
      </c>
      <c r="P2763">
        <v>4</v>
      </c>
      <c r="Q2763" t="b">
        <v>0</v>
      </c>
      <c r="R2763" t="s">
        <v>8304</v>
      </c>
      <c r="S2763" s="7">
        <f>E2763/D2763</f>
        <v>7.1999999999999998E-3</v>
      </c>
      <c r="T2763" s="8">
        <f>E2763/P2763</f>
        <v>9</v>
      </c>
      <c r="U2763" t="str">
        <f t="shared" si="262"/>
        <v>publishing</v>
      </c>
      <c r="V2763" t="str">
        <f t="shared" si="263"/>
        <v>children's books</v>
      </c>
    </row>
    <row r="2764" spans="1:22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5">
        <f t="shared" si="258"/>
        <v>40927.036979166667</v>
      </c>
      <c r="L2764" s="15">
        <f t="shared" si="259"/>
        <v>40986.995312500003</v>
      </c>
      <c r="M2764" s="13" t="str">
        <f t="shared" si="260"/>
        <v>Jan</v>
      </c>
      <c r="N2764" s="11">
        <f t="shared" si="261"/>
        <v>2012</v>
      </c>
      <c r="O2764" t="b">
        <v>0</v>
      </c>
      <c r="P2764">
        <v>1</v>
      </c>
      <c r="Q2764" t="b">
        <v>0</v>
      </c>
      <c r="R2764" t="s">
        <v>8304</v>
      </c>
      <c r="S2764" s="7">
        <f>E2764/D2764</f>
        <v>7.6923076923076927E-3</v>
      </c>
      <c r="T2764" s="8">
        <f>E2764/P2764</f>
        <v>25</v>
      </c>
      <c r="U2764" t="str">
        <f t="shared" si="262"/>
        <v>publishing</v>
      </c>
      <c r="V2764" t="str">
        <f t="shared" si="263"/>
        <v>children's books</v>
      </c>
    </row>
    <row r="2765" spans="1:22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5">
        <f t="shared" si="258"/>
        <v>41373.579675925925</v>
      </c>
      <c r="L2765" s="15">
        <f t="shared" si="259"/>
        <v>41418.579675925925</v>
      </c>
      <c r="M2765" s="13" t="str">
        <f t="shared" si="260"/>
        <v>Apr</v>
      </c>
      <c r="N2765" s="11">
        <f t="shared" si="261"/>
        <v>2013</v>
      </c>
      <c r="O2765" t="b">
        <v>0</v>
      </c>
      <c r="P2765">
        <v>3</v>
      </c>
      <c r="Q2765" t="b">
        <v>0</v>
      </c>
      <c r="R2765" t="s">
        <v>8304</v>
      </c>
      <c r="S2765" s="7">
        <f>E2765/D2765</f>
        <v>2.2842639593908631E-3</v>
      </c>
      <c r="T2765" s="8">
        <f>E2765/P2765</f>
        <v>30</v>
      </c>
      <c r="U2765" t="str">
        <f t="shared" si="262"/>
        <v>publishing</v>
      </c>
      <c r="V2765" t="str">
        <f t="shared" si="263"/>
        <v>children's books</v>
      </c>
    </row>
    <row r="2766" spans="1:22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5">
        <f t="shared" si="258"/>
        <v>41030.292025462964</v>
      </c>
      <c r="L2766" s="15">
        <f t="shared" si="259"/>
        <v>41059.791666666664</v>
      </c>
      <c r="M2766" s="13" t="str">
        <f t="shared" si="260"/>
        <v>May</v>
      </c>
      <c r="N2766" s="11">
        <f t="shared" si="261"/>
        <v>2012</v>
      </c>
      <c r="O2766" t="b">
        <v>0</v>
      </c>
      <c r="P2766">
        <v>4</v>
      </c>
      <c r="Q2766" t="b">
        <v>0</v>
      </c>
      <c r="R2766" t="s">
        <v>8304</v>
      </c>
      <c r="S2766" s="7">
        <f>E2766/D2766</f>
        <v>1.125E-2</v>
      </c>
      <c r="T2766" s="8">
        <f>E2766/P2766</f>
        <v>11.25</v>
      </c>
      <c r="U2766" t="str">
        <f t="shared" si="262"/>
        <v>publishing</v>
      </c>
      <c r="V2766" t="str">
        <f t="shared" si="263"/>
        <v>children's books</v>
      </c>
    </row>
    <row r="2767" spans="1:22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5">
        <f t="shared" si="258"/>
        <v>41194.579027777778</v>
      </c>
      <c r="L2767" s="15">
        <f t="shared" si="259"/>
        <v>41210.579027777778</v>
      </c>
      <c r="M2767" s="13" t="str">
        <f t="shared" si="260"/>
        <v>Oct</v>
      </c>
      <c r="N2767" s="11">
        <f t="shared" si="261"/>
        <v>2012</v>
      </c>
      <c r="O2767" t="b">
        <v>0</v>
      </c>
      <c r="P2767">
        <v>0</v>
      </c>
      <c r="Q2767" t="b">
        <v>0</v>
      </c>
      <c r="R2767" t="s">
        <v>8304</v>
      </c>
      <c r="S2767" s="7">
        <f>E2767/D2767</f>
        <v>0</v>
      </c>
      <c r="T2767" s="8" t="e">
        <f>E2767/P2767</f>
        <v>#DIV/0!</v>
      </c>
      <c r="U2767" t="str">
        <f t="shared" si="262"/>
        <v>publishing</v>
      </c>
      <c r="V2767" t="str">
        <f t="shared" si="263"/>
        <v>children's books</v>
      </c>
    </row>
    <row r="2768" spans="1:22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5">
        <f t="shared" si="258"/>
        <v>40736.668032407404</v>
      </c>
      <c r="L2768" s="15">
        <f t="shared" si="259"/>
        <v>40766.668032407404</v>
      </c>
      <c r="M2768" s="13" t="str">
        <f t="shared" si="260"/>
        <v>Jul</v>
      </c>
      <c r="N2768" s="11">
        <f t="shared" si="261"/>
        <v>2011</v>
      </c>
      <c r="O2768" t="b">
        <v>0</v>
      </c>
      <c r="P2768">
        <v>4</v>
      </c>
      <c r="Q2768" t="b">
        <v>0</v>
      </c>
      <c r="R2768" t="s">
        <v>8304</v>
      </c>
      <c r="S2768" s="7">
        <f>E2768/D2768</f>
        <v>0.02</v>
      </c>
      <c r="T2768" s="8">
        <f>E2768/P2768</f>
        <v>25</v>
      </c>
      <c r="U2768" t="str">
        <f t="shared" si="262"/>
        <v>publishing</v>
      </c>
      <c r="V2768" t="str">
        <f t="shared" si="263"/>
        <v>children's books</v>
      </c>
    </row>
    <row r="2769" spans="1:22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5">
        <f t="shared" si="258"/>
        <v>42172.958912037036</v>
      </c>
      <c r="L2769" s="15">
        <f t="shared" si="259"/>
        <v>42232.958912037036</v>
      </c>
      <c r="M2769" s="13" t="str">
        <f t="shared" si="260"/>
        <v>Jun</v>
      </c>
      <c r="N2769" s="11">
        <f t="shared" si="261"/>
        <v>2015</v>
      </c>
      <c r="O2769" t="b">
        <v>0</v>
      </c>
      <c r="P2769">
        <v>3</v>
      </c>
      <c r="Q2769" t="b">
        <v>0</v>
      </c>
      <c r="R2769" t="s">
        <v>8304</v>
      </c>
      <c r="S2769" s="7">
        <f>E2769/D2769</f>
        <v>8.5000000000000006E-3</v>
      </c>
      <c r="T2769" s="8">
        <f>E2769/P2769</f>
        <v>11.333333333333334</v>
      </c>
      <c r="U2769" t="str">
        <f t="shared" si="262"/>
        <v>publishing</v>
      </c>
      <c r="V2769" t="str">
        <f t="shared" si="263"/>
        <v>children's books</v>
      </c>
    </row>
    <row r="2770" spans="1:22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5">
        <f t="shared" si="258"/>
        <v>40967.614849537036</v>
      </c>
      <c r="L2770" s="15">
        <f t="shared" si="259"/>
        <v>40997.573182870372</v>
      </c>
      <c r="M2770" s="13" t="str">
        <f t="shared" si="260"/>
        <v>Feb</v>
      </c>
      <c r="N2770" s="11">
        <f t="shared" si="261"/>
        <v>2012</v>
      </c>
      <c r="O2770" t="b">
        <v>0</v>
      </c>
      <c r="P2770">
        <v>34</v>
      </c>
      <c r="Q2770" t="b">
        <v>0</v>
      </c>
      <c r="R2770" t="s">
        <v>8304</v>
      </c>
      <c r="S2770" s="7">
        <f>E2770/D2770</f>
        <v>0.14314285714285716</v>
      </c>
      <c r="T2770" s="8">
        <f>E2770/P2770</f>
        <v>29.470588235294116</v>
      </c>
      <c r="U2770" t="str">
        <f t="shared" si="262"/>
        <v>publishing</v>
      </c>
      <c r="V2770" t="str">
        <f t="shared" si="263"/>
        <v>children's books</v>
      </c>
    </row>
    <row r="2771" spans="1:22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5">
        <f t="shared" si="258"/>
        <v>41745.826273148145</v>
      </c>
      <c r="L2771" s="15">
        <f t="shared" si="259"/>
        <v>41795.826273148145</v>
      </c>
      <c r="M2771" s="13" t="str">
        <f t="shared" si="260"/>
        <v>Apr</v>
      </c>
      <c r="N2771" s="11">
        <f t="shared" si="261"/>
        <v>2014</v>
      </c>
      <c r="O2771" t="b">
        <v>0</v>
      </c>
      <c r="P2771">
        <v>2</v>
      </c>
      <c r="Q2771" t="b">
        <v>0</v>
      </c>
      <c r="R2771" t="s">
        <v>8304</v>
      </c>
      <c r="S2771" s="7">
        <f>E2771/D2771</f>
        <v>2.5000000000000001E-3</v>
      </c>
      <c r="T2771" s="8">
        <f>E2771/P2771</f>
        <v>1</v>
      </c>
      <c r="U2771" t="str">
        <f t="shared" si="262"/>
        <v>publishing</v>
      </c>
      <c r="V2771" t="str">
        <f t="shared" si="263"/>
        <v>children's books</v>
      </c>
    </row>
    <row r="2772" spans="1:22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5">
        <f t="shared" si="258"/>
        <v>41686.705208333333</v>
      </c>
      <c r="L2772" s="15">
        <f t="shared" si="259"/>
        <v>41716.663541666669</v>
      </c>
      <c r="M2772" s="13" t="str">
        <f t="shared" si="260"/>
        <v>Feb</v>
      </c>
      <c r="N2772" s="11">
        <f t="shared" si="261"/>
        <v>2014</v>
      </c>
      <c r="O2772" t="b">
        <v>0</v>
      </c>
      <c r="P2772">
        <v>33</v>
      </c>
      <c r="Q2772" t="b">
        <v>0</v>
      </c>
      <c r="R2772" t="s">
        <v>8304</v>
      </c>
      <c r="S2772" s="7">
        <f>E2772/D2772</f>
        <v>0.1041125</v>
      </c>
      <c r="T2772" s="8">
        <f>E2772/P2772</f>
        <v>63.098484848484851</v>
      </c>
      <c r="U2772" t="str">
        <f t="shared" si="262"/>
        <v>publishing</v>
      </c>
      <c r="V2772" t="str">
        <f t="shared" si="263"/>
        <v>children's books</v>
      </c>
    </row>
    <row r="2773" spans="1:22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5">
        <f t="shared" si="258"/>
        <v>41257.531712962962</v>
      </c>
      <c r="L2773" s="15">
        <f t="shared" si="259"/>
        <v>41306.708333333336</v>
      </c>
      <c r="M2773" s="13" t="str">
        <f t="shared" si="260"/>
        <v>Dec</v>
      </c>
      <c r="N2773" s="11">
        <f t="shared" si="261"/>
        <v>2012</v>
      </c>
      <c r="O2773" t="b">
        <v>0</v>
      </c>
      <c r="P2773">
        <v>0</v>
      </c>
      <c r="Q2773" t="b">
        <v>0</v>
      </c>
      <c r="R2773" t="s">
        <v>8304</v>
      </c>
      <c r="S2773" s="7">
        <f>E2773/D2773</f>
        <v>0</v>
      </c>
      <c r="T2773" s="8" t="e">
        <f>E2773/P2773</f>
        <v>#DIV/0!</v>
      </c>
      <c r="U2773" t="str">
        <f t="shared" si="262"/>
        <v>publishing</v>
      </c>
      <c r="V2773" t="str">
        <f t="shared" si="263"/>
        <v>children's books</v>
      </c>
    </row>
    <row r="2774" spans="1:22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5">
        <f t="shared" si="258"/>
        <v>41537.869143518517</v>
      </c>
      <c r="L2774" s="15">
        <f t="shared" si="259"/>
        <v>41552.869143518517</v>
      </c>
      <c r="M2774" s="13" t="str">
        <f t="shared" si="260"/>
        <v>Sep</v>
      </c>
      <c r="N2774" s="11">
        <f t="shared" si="261"/>
        <v>2013</v>
      </c>
      <c r="O2774" t="b">
        <v>0</v>
      </c>
      <c r="P2774">
        <v>0</v>
      </c>
      <c r="Q2774" t="b">
        <v>0</v>
      </c>
      <c r="R2774" t="s">
        <v>8304</v>
      </c>
      <c r="S2774" s="7">
        <f>E2774/D2774</f>
        <v>0</v>
      </c>
      <c r="T2774" s="8" t="e">
        <f>E2774/P2774</f>
        <v>#DIV/0!</v>
      </c>
      <c r="U2774" t="str">
        <f t="shared" si="262"/>
        <v>publishing</v>
      </c>
      <c r="V2774" t="str">
        <f t="shared" si="263"/>
        <v>children's books</v>
      </c>
    </row>
    <row r="2775" spans="1:22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5">
        <f t="shared" si="258"/>
        <v>42474.86482638889</v>
      </c>
      <c r="L2775" s="15">
        <f t="shared" si="259"/>
        <v>42484.86482638889</v>
      </c>
      <c r="M2775" s="13" t="str">
        <f t="shared" si="260"/>
        <v>Apr</v>
      </c>
      <c r="N2775" s="11">
        <f t="shared" si="261"/>
        <v>2016</v>
      </c>
      <c r="O2775" t="b">
        <v>0</v>
      </c>
      <c r="P2775">
        <v>1</v>
      </c>
      <c r="Q2775" t="b">
        <v>0</v>
      </c>
      <c r="R2775" t="s">
        <v>8304</v>
      </c>
      <c r="S2775" s="7">
        <f>E2775/D2775</f>
        <v>1.8867924528301887E-3</v>
      </c>
      <c r="T2775" s="8">
        <f>E2775/P2775</f>
        <v>1</v>
      </c>
      <c r="U2775" t="str">
        <f t="shared" si="262"/>
        <v>publishing</v>
      </c>
      <c r="V2775" t="str">
        <f t="shared" si="263"/>
        <v>children's books</v>
      </c>
    </row>
    <row r="2776" spans="1:22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5">
        <f t="shared" si="258"/>
        <v>41311.126481481479</v>
      </c>
      <c r="L2776" s="15">
        <f t="shared" si="259"/>
        <v>41341.126481481479</v>
      </c>
      <c r="M2776" s="13" t="str">
        <f t="shared" si="260"/>
        <v>Feb</v>
      </c>
      <c r="N2776" s="11">
        <f t="shared" si="261"/>
        <v>2013</v>
      </c>
      <c r="O2776" t="b">
        <v>0</v>
      </c>
      <c r="P2776">
        <v>13</v>
      </c>
      <c r="Q2776" t="b">
        <v>0</v>
      </c>
      <c r="R2776" t="s">
        <v>8304</v>
      </c>
      <c r="S2776" s="7">
        <f>E2776/D2776</f>
        <v>0.14249999999999999</v>
      </c>
      <c r="T2776" s="8">
        <f>E2776/P2776</f>
        <v>43.846153846153847</v>
      </c>
      <c r="U2776" t="str">
        <f t="shared" si="262"/>
        <v>publishing</v>
      </c>
      <c r="V2776" t="str">
        <f t="shared" si="263"/>
        <v>children's books</v>
      </c>
    </row>
    <row r="2777" spans="1:22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5">
        <f t="shared" si="258"/>
        <v>40863.013356481482</v>
      </c>
      <c r="L2777" s="15">
        <f t="shared" si="259"/>
        <v>40893.013356481482</v>
      </c>
      <c r="M2777" s="13" t="str">
        <f t="shared" si="260"/>
        <v>Nov</v>
      </c>
      <c r="N2777" s="11">
        <f t="shared" si="261"/>
        <v>2011</v>
      </c>
      <c r="O2777" t="b">
        <v>0</v>
      </c>
      <c r="P2777">
        <v>2</v>
      </c>
      <c r="Q2777" t="b">
        <v>0</v>
      </c>
      <c r="R2777" t="s">
        <v>8304</v>
      </c>
      <c r="S2777" s="7">
        <f>E2777/D2777</f>
        <v>0.03</v>
      </c>
      <c r="T2777" s="8">
        <f>E2777/P2777</f>
        <v>75</v>
      </c>
      <c r="U2777" t="str">
        <f t="shared" si="262"/>
        <v>publishing</v>
      </c>
      <c r="V2777" t="str">
        <f t="shared" si="263"/>
        <v>children's books</v>
      </c>
    </row>
    <row r="2778" spans="1:22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5">
        <f t="shared" si="258"/>
        <v>42136.297175925924</v>
      </c>
      <c r="L2778" s="15">
        <f t="shared" si="259"/>
        <v>42167.297175925924</v>
      </c>
      <c r="M2778" s="13" t="str">
        <f t="shared" si="260"/>
        <v>May</v>
      </c>
      <c r="N2778" s="11">
        <f t="shared" si="261"/>
        <v>2015</v>
      </c>
      <c r="O2778" t="b">
        <v>0</v>
      </c>
      <c r="P2778">
        <v>36</v>
      </c>
      <c r="Q2778" t="b">
        <v>0</v>
      </c>
      <c r="R2778" t="s">
        <v>8304</v>
      </c>
      <c r="S2778" s="7">
        <f>E2778/D2778</f>
        <v>7.8809523809523815E-2</v>
      </c>
      <c r="T2778" s="8">
        <f>E2778/P2778</f>
        <v>45.972222222222221</v>
      </c>
      <c r="U2778" t="str">
        <f t="shared" si="262"/>
        <v>publishing</v>
      </c>
      <c r="V2778" t="str">
        <f t="shared" si="263"/>
        <v>children's books</v>
      </c>
    </row>
    <row r="2779" spans="1:22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5">
        <f t="shared" si="258"/>
        <v>42172.669027777782</v>
      </c>
      <c r="L2779" s="15">
        <f t="shared" si="259"/>
        <v>42202.669027777782</v>
      </c>
      <c r="M2779" s="13" t="str">
        <f t="shared" si="260"/>
        <v>Jun</v>
      </c>
      <c r="N2779" s="11">
        <f t="shared" si="261"/>
        <v>2015</v>
      </c>
      <c r="O2779" t="b">
        <v>0</v>
      </c>
      <c r="P2779">
        <v>1</v>
      </c>
      <c r="Q2779" t="b">
        <v>0</v>
      </c>
      <c r="R2779" t="s">
        <v>8304</v>
      </c>
      <c r="S2779" s="7">
        <f>E2779/D2779</f>
        <v>3.3333333333333335E-3</v>
      </c>
      <c r="T2779" s="8">
        <f>E2779/P2779</f>
        <v>10</v>
      </c>
      <c r="U2779" t="str">
        <f t="shared" si="262"/>
        <v>publishing</v>
      </c>
      <c r="V2779" t="str">
        <f t="shared" si="263"/>
        <v>children's books</v>
      </c>
    </row>
    <row r="2780" spans="1:22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5">
        <f t="shared" si="258"/>
        <v>41846.978078703702</v>
      </c>
      <c r="L2780" s="15">
        <f t="shared" si="259"/>
        <v>41876.978078703702</v>
      </c>
      <c r="M2780" s="13" t="str">
        <f t="shared" si="260"/>
        <v>Jul</v>
      </c>
      <c r="N2780" s="11">
        <f t="shared" si="261"/>
        <v>2014</v>
      </c>
      <c r="O2780" t="b">
        <v>0</v>
      </c>
      <c r="P2780">
        <v>15</v>
      </c>
      <c r="Q2780" t="b">
        <v>0</v>
      </c>
      <c r="R2780" t="s">
        <v>8304</v>
      </c>
      <c r="S2780" s="7">
        <f>E2780/D2780</f>
        <v>0.25545454545454543</v>
      </c>
      <c r="T2780" s="8">
        <f>E2780/P2780</f>
        <v>93.666666666666671</v>
      </c>
      <c r="U2780" t="str">
        <f t="shared" si="262"/>
        <v>publishing</v>
      </c>
      <c r="V2780" t="str">
        <f t="shared" si="263"/>
        <v>children's books</v>
      </c>
    </row>
    <row r="2781" spans="1:22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5">
        <f t="shared" si="258"/>
        <v>42300.585891203707</v>
      </c>
      <c r="L2781" s="15">
        <f t="shared" si="259"/>
        <v>42330.627557870372</v>
      </c>
      <c r="M2781" s="13" t="str">
        <f t="shared" si="260"/>
        <v>Oct</v>
      </c>
      <c r="N2781" s="11">
        <f t="shared" si="261"/>
        <v>2015</v>
      </c>
      <c r="O2781" t="b">
        <v>0</v>
      </c>
      <c r="P2781">
        <v>1</v>
      </c>
      <c r="Q2781" t="b">
        <v>0</v>
      </c>
      <c r="R2781" t="s">
        <v>8304</v>
      </c>
      <c r="S2781" s="7">
        <f>E2781/D2781</f>
        <v>2.12E-2</v>
      </c>
      <c r="T2781" s="8">
        <f>E2781/P2781</f>
        <v>53</v>
      </c>
      <c r="U2781" t="str">
        <f t="shared" si="262"/>
        <v>publishing</v>
      </c>
      <c r="V2781" t="str">
        <f t="shared" si="263"/>
        <v>children's books</v>
      </c>
    </row>
    <row r="2782" spans="1:22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5">
        <f t="shared" si="258"/>
        <v>42774.447777777779</v>
      </c>
      <c r="L2782" s="15">
        <f t="shared" si="259"/>
        <v>42804.447777777779</v>
      </c>
      <c r="M2782" s="13" t="str">
        <f t="shared" si="260"/>
        <v>Feb</v>
      </c>
      <c r="N2782" s="11">
        <f t="shared" si="261"/>
        <v>2017</v>
      </c>
      <c r="O2782" t="b">
        <v>0</v>
      </c>
      <c r="P2782">
        <v>0</v>
      </c>
      <c r="Q2782" t="b">
        <v>0</v>
      </c>
      <c r="R2782" t="s">
        <v>8304</v>
      </c>
      <c r="S2782" s="7">
        <f>E2782/D2782</f>
        <v>0</v>
      </c>
      <c r="T2782" s="8" t="e">
        <f>E2782/P2782</f>
        <v>#DIV/0!</v>
      </c>
      <c r="U2782" t="str">
        <f t="shared" si="262"/>
        <v>publishing</v>
      </c>
      <c r="V2782" t="str">
        <f t="shared" si="263"/>
        <v>children's books</v>
      </c>
    </row>
    <row r="2783" spans="1:22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5">
        <f t="shared" si="258"/>
        <v>42018.94159722222</v>
      </c>
      <c r="L2783" s="15">
        <f t="shared" si="259"/>
        <v>42047.291666666672</v>
      </c>
      <c r="M2783" s="13" t="str">
        <f t="shared" si="260"/>
        <v>Jan</v>
      </c>
      <c r="N2783" s="11">
        <f t="shared" si="261"/>
        <v>2015</v>
      </c>
      <c r="O2783" t="b">
        <v>0</v>
      </c>
      <c r="P2783">
        <v>28</v>
      </c>
      <c r="Q2783" t="b">
        <v>1</v>
      </c>
      <c r="R2783" t="s">
        <v>8271</v>
      </c>
      <c r="S2783" s="7">
        <f>E2783/D2783</f>
        <v>1.0528</v>
      </c>
      <c r="T2783" s="8">
        <f>E2783/P2783</f>
        <v>47</v>
      </c>
      <c r="U2783" t="str">
        <f t="shared" si="262"/>
        <v>theater</v>
      </c>
      <c r="V2783" t="str">
        <f t="shared" si="263"/>
        <v>plays</v>
      </c>
    </row>
    <row r="2784" spans="1:22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5">
        <f t="shared" si="258"/>
        <v>42026.924976851849</v>
      </c>
      <c r="L2784" s="15">
        <f t="shared" si="259"/>
        <v>42052.207638888889</v>
      </c>
      <c r="M2784" s="13" t="str">
        <f t="shared" si="260"/>
        <v>Jan</v>
      </c>
      <c r="N2784" s="11">
        <f t="shared" si="261"/>
        <v>2015</v>
      </c>
      <c r="O2784" t="b">
        <v>0</v>
      </c>
      <c r="P2784">
        <v>18</v>
      </c>
      <c r="Q2784" t="b">
        <v>1</v>
      </c>
      <c r="R2784" t="s">
        <v>8271</v>
      </c>
      <c r="S2784" s="7">
        <f>E2784/D2784</f>
        <v>1.2</v>
      </c>
      <c r="T2784" s="8">
        <f>E2784/P2784</f>
        <v>66.666666666666671</v>
      </c>
      <c r="U2784" t="str">
        <f t="shared" si="262"/>
        <v>theater</v>
      </c>
      <c r="V2784" t="str">
        <f t="shared" si="263"/>
        <v>plays</v>
      </c>
    </row>
    <row r="2785" spans="1:22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5">
        <f t="shared" si="258"/>
        <v>42103.535254629634</v>
      </c>
      <c r="L2785" s="15">
        <f t="shared" si="259"/>
        <v>42117.535254629634</v>
      </c>
      <c r="M2785" s="13" t="str">
        <f t="shared" si="260"/>
        <v>Apr</v>
      </c>
      <c r="N2785" s="11">
        <f t="shared" si="261"/>
        <v>2015</v>
      </c>
      <c r="O2785" t="b">
        <v>0</v>
      </c>
      <c r="P2785">
        <v>61</v>
      </c>
      <c r="Q2785" t="b">
        <v>1</v>
      </c>
      <c r="R2785" t="s">
        <v>8271</v>
      </c>
      <c r="S2785" s="7">
        <f>E2785/D2785</f>
        <v>1.145</v>
      </c>
      <c r="T2785" s="8">
        <f>E2785/P2785</f>
        <v>18.770491803278688</v>
      </c>
      <c r="U2785" t="str">
        <f t="shared" si="262"/>
        <v>theater</v>
      </c>
      <c r="V2785" t="str">
        <f t="shared" si="263"/>
        <v>plays</v>
      </c>
    </row>
    <row r="2786" spans="1:22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5">
        <f t="shared" si="258"/>
        <v>41920.787534722222</v>
      </c>
      <c r="L2786" s="15">
        <f t="shared" si="259"/>
        <v>41941.787534722222</v>
      </c>
      <c r="M2786" s="13" t="str">
        <f t="shared" si="260"/>
        <v>Oct</v>
      </c>
      <c r="N2786" s="11">
        <f t="shared" si="261"/>
        <v>2014</v>
      </c>
      <c r="O2786" t="b">
        <v>0</v>
      </c>
      <c r="P2786">
        <v>108</v>
      </c>
      <c r="Q2786" t="b">
        <v>1</v>
      </c>
      <c r="R2786" t="s">
        <v>8271</v>
      </c>
      <c r="S2786" s="7">
        <f>E2786/D2786</f>
        <v>1.19</v>
      </c>
      <c r="T2786" s="8">
        <f>E2786/P2786</f>
        <v>66.111111111111114</v>
      </c>
      <c r="U2786" t="str">
        <f t="shared" si="262"/>
        <v>theater</v>
      </c>
      <c r="V2786" t="str">
        <f t="shared" si="263"/>
        <v>plays</v>
      </c>
    </row>
    <row r="2787" spans="1:22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5">
        <f t="shared" si="258"/>
        <v>42558.189432870371</v>
      </c>
      <c r="L2787" s="15">
        <f t="shared" si="259"/>
        <v>42587.875</v>
      </c>
      <c r="M2787" s="13" t="str">
        <f t="shared" si="260"/>
        <v>Jul</v>
      </c>
      <c r="N2787" s="11">
        <f t="shared" si="261"/>
        <v>2016</v>
      </c>
      <c r="O2787" t="b">
        <v>0</v>
      </c>
      <c r="P2787">
        <v>142</v>
      </c>
      <c r="Q2787" t="b">
        <v>1</v>
      </c>
      <c r="R2787" t="s">
        <v>8271</v>
      </c>
      <c r="S2787" s="7">
        <f>E2787/D2787</f>
        <v>1.0468</v>
      </c>
      <c r="T2787" s="8">
        <f>E2787/P2787</f>
        <v>36.859154929577464</v>
      </c>
      <c r="U2787" t="str">
        <f t="shared" si="262"/>
        <v>theater</v>
      </c>
      <c r="V2787" t="str">
        <f t="shared" si="263"/>
        <v>plays</v>
      </c>
    </row>
    <row r="2788" spans="1:22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5">
        <f t="shared" si="258"/>
        <v>41815.569212962961</v>
      </c>
      <c r="L2788" s="15">
        <f t="shared" si="259"/>
        <v>41829.569212962961</v>
      </c>
      <c r="M2788" s="13" t="str">
        <f t="shared" si="260"/>
        <v>Jun</v>
      </c>
      <c r="N2788" s="11">
        <f t="shared" si="261"/>
        <v>2014</v>
      </c>
      <c r="O2788" t="b">
        <v>0</v>
      </c>
      <c r="P2788">
        <v>74</v>
      </c>
      <c r="Q2788" t="b">
        <v>1</v>
      </c>
      <c r="R2788" t="s">
        <v>8271</v>
      </c>
      <c r="S2788" s="7">
        <f>E2788/D2788</f>
        <v>1.1783999999999999</v>
      </c>
      <c r="T2788" s="8">
        <f>E2788/P2788</f>
        <v>39.810810810810814</v>
      </c>
      <c r="U2788" t="str">
        <f t="shared" si="262"/>
        <v>theater</v>
      </c>
      <c r="V2788" t="str">
        <f t="shared" si="263"/>
        <v>plays</v>
      </c>
    </row>
    <row r="2789" spans="1:22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5">
        <f t="shared" si="258"/>
        <v>41808.198518518519</v>
      </c>
      <c r="L2789" s="15">
        <f t="shared" si="259"/>
        <v>41838.198518518519</v>
      </c>
      <c r="M2789" s="13" t="str">
        <f t="shared" si="260"/>
        <v>Jun</v>
      </c>
      <c r="N2789" s="11">
        <f t="shared" si="261"/>
        <v>2014</v>
      </c>
      <c r="O2789" t="b">
        <v>0</v>
      </c>
      <c r="P2789">
        <v>38</v>
      </c>
      <c r="Q2789" t="b">
        <v>1</v>
      </c>
      <c r="R2789" t="s">
        <v>8271</v>
      </c>
      <c r="S2789" s="7">
        <f>E2789/D2789</f>
        <v>1.1970000000000001</v>
      </c>
      <c r="T2789" s="8">
        <f>E2789/P2789</f>
        <v>31.5</v>
      </c>
      <c r="U2789" t="str">
        <f t="shared" si="262"/>
        <v>theater</v>
      </c>
      <c r="V2789" t="str">
        <f t="shared" si="263"/>
        <v>plays</v>
      </c>
    </row>
    <row r="2790" spans="1:22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5">
        <f t="shared" si="258"/>
        <v>42550.701886574068</v>
      </c>
      <c r="L2790" s="15">
        <f t="shared" si="259"/>
        <v>42580.701886574068</v>
      </c>
      <c r="M2790" s="13" t="str">
        <f t="shared" si="260"/>
        <v>Jun</v>
      </c>
      <c r="N2790" s="11">
        <f t="shared" si="261"/>
        <v>2016</v>
      </c>
      <c r="O2790" t="b">
        <v>0</v>
      </c>
      <c r="P2790">
        <v>20</v>
      </c>
      <c r="Q2790" t="b">
        <v>1</v>
      </c>
      <c r="R2790" t="s">
        <v>8271</v>
      </c>
      <c r="S2790" s="7">
        <f>E2790/D2790</f>
        <v>1.0249999999999999</v>
      </c>
      <c r="T2790" s="8">
        <f>E2790/P2790</f>
        <v>102.5</v>
      </c>
      <c r="U2790" t="str">
        <f t="shared" si="262"/>
        <v>theater</v>
      </c>
      <c r="V2790" t="str">
        <f t="shared" si="263"/>
        <v>plays</v>
      </c>
    </row>
    <row r="2791" spans="1:22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5">
        <f t="shared" si="258"/>
        <v>42056.013124999998</v>
      </c>
      <c r="L2791" s="15">
        <f t="shared" si="259"/>
        <v>42075.166666666672</v>
      </c>
      <c r="M2791" s="13" t="str">
        <f t="shared" si="260"/>
        <v>Feb</v>
      </c>
      <c r="N2791" s="11">
        <f t="shared" si="261"/>
        <v>2015</v>
      </c>
      <c r="O2791" t="b">
        <v>0</v>
      </c>
      <c r="P2791">
        <v>24</v>
      </c>
      <c r="Q2791" t="b">
        <v>1</v>
      </c>
      <c r="R2791" t="s">
        <v>8271</v>
      </c>
      <c r="S2791" s="7">
        <f>E2791/D2791</f>
        <v>1.0116666666666667</v>
      </c>
      <c r="T2791" s="8">
        <f>E2791/P2791</f>
        <v>126.45833333333333</v>
      </c>
      <c r="U2791" t="str">
        <f t="shared" si="262"/>
        <v>theater</v>
      </c>
      <c r="V2791" t="str">
        <f t="shared" si="263"/>
        <v>plays</v>
      </c>
    </row>
    <row r="2792" spans="1:22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5">
        <f t="shared" si="258"/>
        <v>42016.938692129625</v>
      </c>
      <c r="L2792" s="15">
        <f t="shared" si="259"/>
        <v>42046.938692129625</v>
      </c>
      <c r="M2792" s="13" t="str">
        <f t="shared" si="260"/>
        <v>Jan</v>
      </c>
      <c r="N2792" s="11">
        <f t="shared" si="261"/>
        <v>2015</v>
      </c>
      <c r="O2792" t="b">
        <v>0</v>
      </c>
      <c r="P2792">
        <v>66</v>
      </c>
      <c r="Q2792" t="b">
        <v>1</v>
      </c>
      <c r="R2792" t="s">
        <v>8271</v>
      </c>
      <c r="S2792" s="7">
        <f>E2792/D2792</f>
        <v>1.0533333333333332</v>
      </c>
      <c r="T2792" s="8">
        <f>E2792/P2792</f>
        <v>47.878787878787875</v>
      </c>
      <c r="U2792" t="str">
        <f t="shared" si="262"/>
        <v>theater</v>
      </c>
      <c r="V2792" t="str">
        <f t="shared" si="263"/>
        <v>plays</v>
      </c>
    </row>
    <row r="2793" spans="1:22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5">
        <f t="shared" si="258"/>
        <v>42591.899988425925</v>
      </c>
      <c r="L2793" s="15">
        <f t="shared" si="259"/>
        <v>42622.166666666672</v>
      </c>
      <c r="M2793" s="13" t="str">
        <f t="shared" si="260"/>
        <v>Aug</v>
      </c>
      <c r="N2793" s="11">
        <f t="shared" si="261"/>
        <v>2016</v>
      </c>
      <c r="O2793" t="b">
        <v>0</v>
      </c>
      <c r="P2793">
        <v>28</v>
      </c>
      <c r="Q2793" t="b">
        <v>1</v>
      </c>
      <c r="R2793" t="s">
        <v>8271</v>
      </c>
      <c r="S2793" s="7">
        <f>E2793/D2793</f>
        <v>1.0249999999999999</v>
      </c>
      <c r="T2793" s="8">
        <f>E2793/P2793</f>
        <v>73.214285714285708</v>
      </c>
      <c r="U2793" t="str">
        <f t="shared" si="262"/>
        <v>theater</v>
      </c>
      <c r="V2793" t="str">
        <f t="shared" si="263"/>
        <v>plays</v>
      </c>
    </row>
    <row r="2794" spans="1:22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5">
        <f t="shared" si="258"/>
        <v>42183.231006944443</v>
      </c>
      <c r="L2794" s="15">
        <f t="shared" si="259"/>
        <v>42228.231006944443</v>
      </c>
      <c r="M2794" s="13" t="str">
        <f t="shared" si="260"/>
        <v>Jun</v>
      </c>
      <c r="N2794" s="11">
        <f t="shared" si="261"/>
        <v>2015</v>
      </c>
      <c r="O2794" t="b">
        <v>0</v>
      </c>
      <c r="P2794">
        <v>24</v>
      </c>
      <c r="Q2794" t="b">
        <v>1</v>
      </c>
      <c r="R2794" t="s">
        <v>8271</v>
      </c>
      <c r="S2794" s="7">
        <f>E2794/D2794</f>
        <v>1.0760000000000001</v>
      </c>
      <c r="T2794" s="8">
        <f>E2794/P2794</f>
        <v>89.666666666666671</v>
      </c>
      <c r="U2794" t="str">
        <f t="shared" si="262"/>
        <v>theater</v>
      </c>
      <c r="V2794" t="str">
        <f t="shared" si="263"/>
        <v>plays</v>
      </c>
    </row>
    <row r="2795" spans="1:22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5">
        <f t="shared" si="258"/>
        <v>42176.419039351851</v>
      </c>
      <c r="L2795" s="15">
        <f t="shared" si="259"/>
        <v>42206.419039351851</v>
      </c>
      <c r="M2795" s="13" t="str">
        <f t="shared" si="260"/>
        <v>Jun</v>
      </c>
      <c r="N2795" s="11">
        <f t="shared" si="261"/>
        <v>2015</v>
      </c>
      <c r="O2795" t="b">
        <v>0</v>
      </c>
      <c r="P2795">
        <v>73</v>
      </c>
      <c r="Q2795" t="b">
        <v>1</v>
      </c>
      <c r="R2795" t="s">
        <v>8271</v>
      </c>
      <c r="S2795" s="7">
        <f>E2795/D2795</f>
        <v>1.105675</v>
      </c>
      <c r="T2795" s="8">
        <f>E2795/P2795</f>
        <v>151.4623287671233</v>
      </c>
      <c r="U2795" t="str">
        <f t="shared" si="262"/>
        <v>theater</v>
      </c>
      <c r="V2795" t="str">
        <f t="shared" si="263"/>
        <v>plays</v>
      </c>
    </row>
    <row r="2796" spans="1:22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5">
        <f t="shared" si="258"/>
        <v>42416.691655092596</v>
      </c>
      <c r="L2796" s="15">
        <f t="shared" si="259"/>
        <v>42432.791666666672</v>
      </c>
      <c r="M2796" s="13" t="str">
        <f t="shared" si="260"/>
        <v>Feb</v>
      </c>
      <c r="N2796" s="11">
        <f t="shared" si="261"/>
        <v>2016</v>
      </c>
      <c r="O2796" t="b">
        <v>0</v>
      </c>
      <c r="P2796">
        <v>3</v>
      </c>
      <c r="Q2796" t="b">
        <v>1</v>
      </c>
      <c r="R2796" t="s">
        <v>8271</v>
      </c>
      <c r="S2796" s="7">
        <f>E2796/D2796</f>
        <v>1.5</v>
      </c>
      <c r="T2796" s="8">
        <f>E2796/P2796</f>
        <v>25</v>
      </c>
      <c r="U2796" t="str">
        <f t="shared" si="262"/>
        <v>theater</v>
      </c>
      <c r="V2796" t="str">
        <f t="shared" si="263"/>
        <v>plays</v>
      </c>
    </row>
    <row r="2797" spans="1:22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5">
        <f t="shared" si="258"/>
        <v>41780.525937500002</v>
      </c>
      <c r="L2797" s="15">
        <f t="shared" si="259"/>
        <v>41796.958333333336</v>
      </c>
      <c r="M2797" s="13" t="str">
        <f t="shared" si="260"/>
        <v>May</v>
      </c>
      <c r="N2797" s="11">
        <f t="shared" si="261"/>
        <v>2014</v>
      </c>
      <c r="O2797" t="b">
        <v>0</v>
      </c>
      <c r="P2797">
        <v>20</v>
      </c>
      <c r="Q2797" t="b">
        <v>1</v>
      </c>
      <c r="R2797" t="s">
        <v>8271</v>
      </c>
      <c r="S2797" s="7">
        <f>E2797/D2797</f>
        <v>1.0428571428571429</v>
      </c>
      <c r="T2797" s="8">
        <f>E2797/P2797</f>
        <v>36.5</v>
      </c>
      <c r="U2797" t="str">
        <f t="shared" si="262"/>
        <v>theater</v>
      </c>
      <c r="V2797" t="str">
        <f t="shared" si="263"/>
        <v>plays</v>
      </c>
    </row>
    <row r="2798" spans="1:22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5">
        <f t="shared" si="258"/>
        <v>41795.528101851851</v>
      </c>
      <c r="L2798" s="15">
        <f t="shared" si="259"/>
        <v>41825.528101851851</v>
      </c>
      <c r="M2798" s="13" t="str">
        <f t="shared" si="260"/>
        <v>Jun</v>
      </c>
      <c r="N2798" s="11">
        <f t="shared" si="261"/>
        <v>2014</v>
      </c>
      <c r="O2798" t="b">
        <v>0</v>
      </c>
      <c r="P2798">
        <v>21</v>
      </c>
      <c r="Q2798" t="b">
        <v>1</v>
      </c>
      <c r="R2798" t="s">
        <v>8271</v>
      </c>
      <c r="S2798" s="7">
        <f>E2798/D2798</f>
        <v>1.155</v>
      </c>
      <c r="T2798" s="8">
        <f>E2798/P2798</f>
        <v>44</v>
      </c>
      <c r="U2798" t="str">
        <f t="shared" si="262"/>
        <v>theater</v>
      </c>
      <c r="V2798" t="str">
        <f t="shared" si="263"/>
        <v>plays</v>
      </c>
    </row>
    <row r="2799" spans="1:22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5">
        <f t="shared" si="258"/>
        <v>41798.94027777778</v>
      </c>
      <c r="L2799" s="15">
        <f t="shared" si="259"/>
        <v>41828.94027777778</v>
      </c>
      <c r="M2799" s="13" t="str">
        <f t="shared" si="260"/>
        <v>Jun</v>
      </c>
      <c r="N2799" s="11">
        <f t="shared" si="261"/>
        <v>2014</v>
      </c>
      <c r="O2799" t="b">
        <v>0</v>
      </c>
      <c r="P2799">
        <v>94</v>
      </c>
      <c r="Q2799" t="b">
        <v>1</v>
      </c>
      <c r="R2799" t="s">
        <v>8271</v>
      </c>
      <c r="S2799" s="7">
        <f>E2799/D2799</f>
        <v>1.02645125</v>
      </c>
      <c r="T2799" s="8">
        <f>E2799/P2799</f>
        <v>87.357553191489373</v>
      </c>
      <c r="U2799" t="str">
        <f t="shared" si="262"/>
        <v>theater</v>
      </c>
      <c r="V2799" t="str">
        <f t="shared" si="263"/>
        <v>plays</v>
      </c>
    </row>
    <row r="2800" spans="1:22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5">
        <f t="shared" si="258"/>
        <v>42201.675011574072</v>
      </c>
      <c r="L2800" s="15">
        <f t="shared" si="259"/>
        <v>42216.666666666672</v>
      </c>
      <c r="M2800" s="13" t="str">
        <f t="shared" si="260"/>
        <v>Jul</v>
      </c>
      <c r="N2800" s="11">
        <f t="shared" si="261"/>
        <v>2015</v>
      </c>
      <c r="O2800" t="b">
        <v>0</v>
      </c>
      <c r="P2800">
        <v>139</v>
      </c>
      <c r="Q2800" t="b">
        <v>1</v>
      </c>
      <c r="R2800" t="s">
        <v>8271</v>
      </c>
      <c r="S2800" s="7">
        <f>E2800/D2800</f>
        <v>1.014</v>
      </c>
      <c r="T2800" s="8">
        <f>E2800/P2800</f>
        <v>36.474820143884891</v>
      </c>
      <c r="U2800" t="str">
        <f t="shared" si="262"/>
        <v>theater</v>
      </c>
      <c r="V2800" t="str">
        <f t="shared" si="263"/>
        <v>plays</v>
      </c>
    </row>
    <row r="2801" spans="1:22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5">
        <f t="shared" si="258"/>
        <v>42507.264699074076</v>
      </c>
      <c r="L2801" s="15">
        <f t="shared" si="259"/>
        <v>42538.666666666672</v>
      </c>
      <c r="M2801" s="13" t="str">
        <f t="shared" si="260"/>
        <v>May</v>
      </c>
      <c r="N2801" s="11">
        <f t="shared" si="261"/>
        <v>2016</v>
      </c>
      <c r="O2801" t="b">
        <v>0</v>
      </c>
      <c r="P2801">
        <v>130</v>
      </c>
      <c r="Q2801" t="b">
        <v>1</v>
      </c>
      <c r="R2801" t="s">
        <v>8271</v>
      </c>
      <c r="S2801" s="7">
        <f>E2801/D2801</f>
        <v>1.1663479999999999</v>
      </c>
      <c r="T2801" s="8">
        <f>E2801/P2801</f>
        <v>44.859538461538463</v>
      </c>
      <c r="U2801" t="str">
        <f t="shared" si="262"/>
        <v>theater</v>
      </c>
      <c r="V2801" t="str">
        <f t="shared" si="263"/>
        <v>plays</v>
      </c>
    </row>
    <row r="2802" spans="1:22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5">
        <f t="shared" si="258"/>
        <v>41948.552847222221</v>
      </c>
      <c r="L2802" s="15">
        <f t="shared" si="259"/>
        <v>42008.552847222221</v>
      </c>
      <c r="M2802" s="13" t="str">
        <f t="shared" si="260"/>
        <v>Nov</v>
      </c>
      <c r="N2802" s="11">
        <f t="shared" si="261"/>
        <v>2014</v>
      </c>
      <c r="O2802" t="b">
        <v>0</v>
      </c>
      <c r="P2802">
        <v>31</v>
      </c>
      <c r="Q2802" t="b">
        <v>1</v>
      </c>
      <c r="R2802" t="s">
        <v>8271</v>
      </c>
      <c r="S2802" s="7">
        <f>E2802/D2802</f>
        <v>1.33</v>
      </c>
      <c r="T2802" s="8">
        <f>E2802/P2802</f>
        <v>42.903225806451616</v>
      </c>
      <c r="U2802" t="str">
        <f t="shared" si="262"/>
        <v>theater</v>
      </c>
      <c r="V2802" t="str">
        <f t="shared" si="263"/>
        <v>plays</v>
      </c>
    </row>
    <row r="2803" spans="1:22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5">
        <f t="shared" si="258"/>
        <v>41900.243159722224</v>
      </c>
      <c r="L2803" s="15">
        <f t="shared" si="259"/>
        <v>41922.458333333336</v>
      </c>
      <c r="M2803" s="13" t="str">
        <f t="shared" si="260"/>
        <v>Sep</v>
      </c>
      <c r="N2803" s="11">
        <f t="shared" si="261"/>
        <v>2014</v>
      </c>
      <c r="O2803" t="b">
        <v>0</v>
      </c>
      <c r="P2803">
        <v>13</v>
      </c>
      <c r="Q2803" t="b">
        <v>1</v>
      </c>
      <c r="R2803" t="s">
        <v>8271</v>
      </c>
      <c r="S2803" s="7">
        <f>E2803/D2803</f>
        <v>1.3320000000000001</v>
      </c>
      <c r="T2803" s="8">
        <f>E2803/P2803</f>
        <v>51.230769230769234</v>
      </c>
      <c r="U2803" t="str">
        <f t="shared" si="262"/>
        <v>theater</v>
      </c>
      <c r="V2803" t="str">
        <f t="shared" si="263"/>
        <v>plays</v>
      </c>
    </row>
    <row r="2804" spans="1:22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5">
        <f t="shared" si="258"/>
        <v>42192.64707175926</v>
      </c>
      <c r="L2804" s="15">
        <f t="shared" si="259"/>
        <v>42222.64707175926</v>
      </c>
      <c r="M2804" s="13" t="str">
        <f t="shared" si="260"/>
        <v>Jul</v>
      </c>
      <c r="N2804" s="11">
        <f t="shared" si="261"/>
        <v>2015</v>
      </c>
      <c r="O2804" t="b">
        <v>0</v>
      </c>
      <c r="P2804">
        <v>90</v>
      </c>
      <c r="Q2804" t="b">
        <v>1</v>
      </c>
      <c r="R2804" t="s">
        <v>8271</v>
      </c>
      <c r="S2804" s="7">
        <f>E2804/D2804</f>
        <v>1.0183333333333333</v>
      </c>
      <c r="T2804" s="8">
        <f>E2804/P2804</f>
        <v>33.944444444444443</v>
      </c>
      <c r="U2804" t="str">
        <f t="shared" si="262"/>
        <v>theater</v>
      </c>
      <c r="V2804" t="str">
        <f t="shared" si="263"/>
        <v>plays</v>
      </c>
    </row>
    <row r="2805" spans="1:22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5">
        <f t="shared" si="258"/>
        <v>42158.065694444449</v>
      </c>
      <c r="L2805" s="15">
        <f t="shared" si="259"/>
        <v>42201</v>
      </c>
      <c r="M2805" s="13" t="str">
        <f t="shared" si="260"/>
        <v>Jun</v>
      </c>
      <c r="N2805" s="11">
        <f t="shared" si="261"/>
        <v>2015</v>
      </c>
      <c r="O2805" t="b">
        <v>0</v>
      </c>
      <c r="P2805">
        <v>141</v>
      </c>
      <c r="Q2805" t="b">
        <v>1</v>
      </c>
      <c r="R2805" t="s">
        <v>8271</v>
      </c>
      <c r="S2805" s="7">
        <f>E2805/D2805</f>
        <v>1.2795000000000001</v>
      </c>
      <c r="T2805" s="8">
        <f>E2805/P2805</f>
        <v>90.744680851063833</v>
      </c>
      <c r="U2805" t="str">
        <f t="shared" si="262"/>
        <v>theater</v>
      </c>
      <c r="V2805" t="str">
        <f t="shared" si="263"/>
        <v>plays</v>
      </c>
    </row>
    <row r="2806" spans="1:22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5">
        <f t="shared" si="258"/>
        <v>41881.453587962962</v>
      </c>
      <c r="L2806" s="15">
        <f t="shared" si="259"/>
        <v>41911.453587962962</v>
      </c>
      <c r="M2806" s="13" t="str">
        <f t="shared" si="260"/>
        <v>Aug</v>
      </c>
      <c r="N2806" s="11">
        <f t="shared" si="261"/>
        <v>2014</v>
      </c>
      <c r="O2806" t="b">
        <v>0</v>
      </c>
      <c r="P2806">
        <v>23</v>
      </c>
      <c r="Q2806" t="b">
        <v>1</v>
      </c>
      <c r="R2806" t="s">
        <v>8271</v>
      </c>
      <c r="S2806" s="7">
        <f>E2806/D2806</f>
        <v>1.1499999999999999</v>
      </c>
      <c r="T2806" s="8">
        <f>E2806/P2806</f>
        <v>50</v>
      </c>
      <c r="U2806" t="str">
        <f t="shared" si="262"/>
        <v>theater</v>
      </c>
      <c r="V2806" t="str">
        <f t="shared" si="263"/>
        <v>plays</v>
      </c>
    </row>
    <row r="2807" spans="1:22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5">
        <f t="shared" si="258"/>
        <v>42213.505474537036</v>
      </c>
      <c r="L2807" s="15">
        <f t="shared" si="259"/>
        <v>42238.505474537036</v>
      </c>
      <c r="M2807" s="13" t="str">
        <f t="shared" si="260"/>
        <v>Jul</v>
      </c>
      <c r="N2807" s="11">
        <f t="shared" si="261"/>
        <v>2015</v>
      </c>
      <c r="O2807" t="b">
        <v>0</v>
      </c>
      <c r="P2807">
        <v>18</v>
      </c>
      <c r="Q2807" t="b">
        <v>1</v>
      </c>
      <c r="R2807" t="s">
        <v>8271</v>
      </c>
      <c r="S2807" s="7">
        <f>E2807/D2807</f>
        <v>1.1000000000000001</v>
      </c>
      <c r="T2807" s="8">
        <f>E2807/P2807</f>
        <v>24.444444444444443</v>
      </c>
      <c r="U2807" t="str">
        <f t="shared" si="262"/>
        <v>theater</v>
      </c>
      <c r="V2807" t="str">
        <f t="shared" si="263"/>
        <v>plays</v>
      </c>
    </row>
    <row r="2808" spans="1:22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5">
        <f t="shared" si="258"/>
        <v>42185.267245370371</v>
      </c>
      <c r="L2808" s="15">
        <f t="shared" si="259"/>
        <v>42221.458333333328</v>
      </c>
      <c r="M2808" s="13" t="str">
        <f t="shared" si="260"/>
        <v>Jun</v>
      </c>
      <c r="N2808" s="11">
        <f t="shared" si="261"/>
        <v>2015</v>
      </c>
      <c r="O2808" t="b">
        <v>0</v>
      </c>
      <c r="P2808">
        <v>76</v>
      </c>
      <c r="Q2808" t="b">
        <v>1</v>
      </c>
      <c r="R2808" t="s">
        <v>8271</v>
      </c>
      <c r="S2808" s="7">
        <f>E2808/D2808</f>
        <v>1.121</v>
      </c>
      <c r="T2808" s="8">
        <f>E2808/P2808</f>
        <v>44.25</v>
      </c>
      <c r="U2808" t="str">
        <f t="shared" si="262"/>
        <v>theater</v>
      </c>
      <c r="V2808" t="str">
        <f t="shared" si="263"/>
        <v>plays</v>
      </c>
    </row>
    <row r="2809" spans="1:2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5">
        <f t="shared" si="258"/>
        <v>42154.873124999998</v>
      </c>
      <c r="L2809" s="15">
        <f t="shared" si="259"/>
        <v>42184.873124999998</v>
      </c>
      <c r="M2809" s="13" t="str">
        <f t="shared" si="260"/>
        <v>May</v>
      </c>
      <c r="N2809" s="11">
        <f t="shared" si="261"/>
        <v>2015</v>
      </c>
      <c r="O2809" t="b">
        <v>0</v>
      </c>
      <c r="P2809">
        <v>93</v>
      </c>
      <c r="Q2809" t="b">
        <v>1</v>
      </c>
      <c r="R2809" t="s">
        <v>8271</v>
      </c>
      <c r="S2809" s="7">
        <f>E2809/D2809</f>
        <v>1.26</v>
      </c>
      <c r="T2809" s="8">
        <f>E2809/P2809</f>
        <v>67.741935483870961</v>
      </c>
      <c r="U2809" t="str">
        <f t="shared" si="262"/>
        <v>theater</v>
      </c>
      <c r="V2809" t="str">
        <f t="shared" si="263"/>
        <v>plays</v>
      </c>
    </row>
    <row r="2810" spans="1:22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5">
        <f t="shared" si="258"/>
        <v>42208.84646990741</v>
      </c>
      <c r="L2810" s="15">
        <f t="shared" si="259"/>
        <v>42238.84646990741</v>
      </c>
      <c r="M2810" s="13" t="str">
        <f t="shared" si="260"/>
        <v>Jul</v>
      </c>
      <c r="N2810" s="11">
        <f t="shared" si="261"/>
        <v>2015</v>
      </c>
      <c r="O2810" t="b">
        <v>0</v>
      </c>
      <c r="P2810">
        <v>69</v>
      </c>
      <c r="Q2810" t="b">
        <v>1</v>
      </c>
      <c r="R2810" t="s">
        <v>8271</v>
      </c>
      <c r="S2810" s="7">
        <f>E2810/D2810</f>
        <v>1.0024444444444445</v>
      </c>
      <c r="T2810" s="8">
        <f>E2810/P2810</f>
        <v>65.376811594202906</v>
      </c>
      <c r="U2810" t="str">
        <f t="shared" si="262"/>
        <v>theater</v>
      </c>
      <c r="V2810" t="str">
        <f t="shared" si="263"/>
        <v>plays</v>
      </c>
    </row>
    <row r="2811" spans="1:22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5">
        <f t="shared" si="258"/>
        <v>42451.496817129635</v>
      </c>
      <c r="L2811" s="15">
        <f t="shared" si="259"/>
        <v>42459.610416666663</v>
      </c>
      <c r="M2811" s="13" t="str">
        <f t="shared" si="260"/>
        <v>Mar</v>
      </c>
      <c r="N2811" s="11">
        <f t="shared" si="261"/>
        <v>2016</v>
      </c>
      <c r="O2811" t="b">
        <v>0</v>
      </c>
      <c r="P2811">
        <v>21</v>
      </c>
      <c r="Q2811" t="b">
        <v>1</v>
      </c>
      <c r="R2811" t="s">
        <v>8271</v>
      </c>
      <c r="S2811" s="7">
        <f>E2811/D2811</f>
        <v>1.024</v>
      </c>
      <c r="T2811" s="8">
        <f>E2811/P2811</f>
        <v>121.9047619047619</v>
      </c>
      <c r="U2811" t="str">
        <f t="shared" si="262"/>
        <v>theater</v>
      </c>
      <c r="V2811" t="str">
        <f t="shared" si="263"/>
        <v>plays</v>
      </c>
    </row>
    <row r="2812" spans="1:22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5">
        <f t="shared" si="258"/>
        <v>41759.13962962963</v>
      </c>
      <c r="L2812" s="15">
        <f t="shared" si="259"/>
        <v>41791.165972222225</v>
      </c>
      <c r="M2812" s="13" t="str">
        <f t="shared" si="260"/>
        <v>Apr</v>
      </c>
      <c r="N2812" s="11">
        <f t="shared" si="261"/>
        <v>2014</v>
      </c>
      <c r="O2812" t="b">
        <v>0</v>
      </c>
      <c r="P2812">
        <v>57</v>
      </c>
      <c r="Q2812" t="b">
        <v>1</v>
      </c>
      <c r="R2812" t="s">
        <v>8271</v>
      </c>
      <c r="S2812" s="7">
        <f>E2812/D2812</f>
        <v>1.0820000000000001</v>
      </c>
      <c r="T2812" s="8">
        <f>E2812/P2812</f>
        <v>47.456140350877192</v>
      </c>
      <c r="U2812" t="str">
        <f t="shared" si="262"/>
        <v>theater</v>
      </c>
      <c r="V2812" t="str">
        <f t="shared" si="263"/>
        <v>plays</v>
      </c>
    </row>
    <row r="2813" spans="1:22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5">
        <f t="shared" si="258"/>
        <v>42028.496562500004</v>
      </c>
      <c r="L2813" s="15">
        <f t="shared" si="259"/>
        <v>42058.496562500004</v>
      </c>
      <c r="M2813" s="13" t="str">
        <f t="shared" si="260"/>
        <v>Jan</v>
      </c>
      <c r="N2813" s="11">
        <f t="shared" si="261"/>
        <v>2015</v>
      </c>
      <c r="O2813" t="b">
        <v>0</v>
      </c>
      <c r="P2813">
        <v>108</v>
      </c>
      <c r="Q2813" t="b">
        <v>1</v>
      </c>
      <c r="R2813" t="s">
        <v>8271</v>
      </c>
      <c r="S2813" s="7">
        <f>E2813/D2813</f>
        <v>1.0026999999999999</v>
      </c>
      <c r="T2813" s="8">
        <f>E2813/P2813</f>
        <v>92.842592592592595</v>
      </c>
      <c r="U2813" t="str">
        <f t="shared" si="262"/>
        <v>theater</v>
      </c>
      <c r="V2813" t="str">
        <f t="shared" si="263"/>
        <v>plays</v>
      </c>
    </row>
    <row r="2814" spans="1:22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5">
        <f t="shared" si="258"/>
        <v>42054.74418981481</v>
      </c>
      <c r="L2814" s="15">
        <f t="shared" si="259"/>
        <v>42100.166666666672</v>
      </c>
      <c r="M2814" s="13" t="str">
        <f t="shared" si="260"/>
        <v>Feb</v>
      </c>
      <c r="N2814" s="11">
        <f t="shared" si="261"/>
        <v>2015</v>
      </c>
      <c r="O2814" t="b">
        <v>0</v>
      </c>
      <c r="P2814">
        <v>83</v>
      </c>
      <c r="Q2814" t="b">
        <v>1</v>
      </c>
      <c r="R2814" t="s">
        <v>8271</v>
      </c>
      <c r="S2814" s="7">
        <f>E2814/D2814</f>
        <v>1.133</v>
      </c>
      <c r="T2814" s="8">
        <f>E2814/P2814</f>
        <v>68.253012048192772</v>
      </c>
      <c r="U2814" t="str">
        <f t="shared" si="262"/>
        <v>theater</v>
      </c>
      <c r="V2814" t="str">
        <f t="shared" si="263"/>
        <v>plays</v>
      </c>
    </row>
    <row r="2815" spans="1:22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5">
        <f t="shared" si="258"/>
        <v>42693.742604166662</v>
      </c>
      <c r="L2815" s="15">
        <f t="shared" si="259"/>
        <v>42718.742604166662</v>
      </c>
      <c r="M2815" s="13" t="str">
        <f t="shared" si="260"/>
        <v>Nov</v>
      </c>
      <c r="N2815" s="11">
        <f t="shared" si="261"/>
        <v>2016</v>
      </c>
      <c r="O2815" t="b">
        <v>0</v>
      </c>
      <c r="P2815">
        <v>96</v>
      </c>
      <c r="Q2815" t="b">
        <v>1</v>
      </c>
      <c r="R2815" t="s">
        <v>8271</v>
      </c>
      <c r="S2815" s="7">
        <f>E2815/D2815</f>
        <v>1.2757571428571428</v>
      </c>
      <c r="T2815" s="8">
        <f>E2815/P2815</f>
        <v>37.209583333333335</v>
      </c>
      <c r="U2815" t="str">
        <f t="shared" si="262"/>
        <v>theater</v>
      </c>
      <c r="V2815" t="str">
        <f t="shared" si="263"/>
        <v>plays</v>
      </c>
    </row>
    <row r="2816" spans="1:22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5">
        <f t="shared" si="258"/>
        <v>42103.399479166663</v>
      </c>
      <c r="L2816" s="15">
        <f t="shared" si="259"/>
        <v>42133.399479166663</v>
      </c>
      <c r="M2816" s="13" t="str">
        <f t="shared" si="260"/>
        <v>Apr</v>
      </c>
      <c r="N2816" s="11">
        <f t="shared" si="261"/>
        <v>2015</v>
      </c>
      <c r="O2816" t="b">
        <v>0</v>
      </c>
      <c r="P2816">
        <v>64</v>
      </c>
      <c r="Q2816" t="b">
        <v>1</v>
      </c>
      <c r="R2816" t="s">
        <v>8271</v>
      </c>
      <c r="S2816" s="7">
        <f>E2816/D2816</f>
        <v>1.0773333333333333</v>
      </c>
      <c r="T2816" s="8">
        <f>E2816/P2816</f>
        <v>25.25</v>
      </c>
      <c r="U2816" t="str">
        <f t="shared" si="262"/>
        <v>theater</v>
      </c>
      <c r="V2816" t="str">
        <f t="shared" si="263"/>
        <v>plays</v>
      </c>
    </row>
    <row r="2817" spans="1:22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5">
        <f t="shared" si="258"/>
        <v>42559.776724537034</v>
      </c>
      <c r="L2817" s="15">
        <f t="shared" si="259"/>
        <v>42589.776724537034</v>
      </c>
      <c r="M2817" s="13" t="str">
        <f t="shared" si="260"/>
        <v>Jul</v>
      </c>
      <c r="N2817" s="11">
        <f t="shared" si="261"/>
        <v>2016</v>
      </c>
      <c r="O2817" t="b">
        <v>0</v>
      </c>
      <c r="P2817">
        <v>14</v>
      </c>
      <c r="Q2817" t="b">
        <v>1</v>
      </c>
      <c r="R2817" t="s">
        <v>8271</v>
      </c>
      <c r="S2817" s="7">
        <f>E2817/D2817</f>
        <v>2.42</v>
      </c>
      <c r="T2817" s="8">
        <f>E2817/P2817</f>
        <v>43.214285714285715</v>
      </c>
      <c r="U2817" t="str">
        <f t="shared" si="262"/>
        <v>theater</v>
      </c>
      <c r="V2817" t="str">
        <f t="shared" si="263"/>
        <v>plays</v>
      </c>
    </row>
    <row r="2818" spans="1:22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5">
        <f t="shared" si="258"/>
        <v>42188.467499999999</v>
      </c>
      <c r="L2818" s="15">
        <f t="shared" si="259"/>
        <v>42218.666666666672</v>
      </c>
      <c r="M2818" s="13" t="str">
        <f t="shared" si="260"/>
        <v>Jul</v>
      </c>
      <c r="N2818" s="11">
        <f t="shared" si="261"/>
        <v>2015</v>
      </c>
      <c r="O2818" t="b">
        <v>0</v>
      </c>
      <c r="P2818">
        <v>169</v>
      </c>
      <c r="Q2818" t="b">
        <v>1</v>
      </c>
      <c r="R2818" t="s">
        <v>8271</v>
      </c>
      <c r="S2818" s="7">
        <f>E2818/D2818</f>
        <v>1.4156666666666666</v>
      </c>
      <c r="T2818" s="8">
        <f>E2818/P2818</f>
        <v>25.130177514792898</v>
      </c>
      <c r="U2818" t="str">
        <f t="shared" si="262"/>
        <v>theater</v>
      </c>
      <c r="V2818" t="str">
        <f t="shared" si="263"/>
        <v>plays</v>
      </c>
    </row>
    <row r="2819" spans="1:22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5">
        <f t="shared" ref="K2819:K2882" si="264">(((J2819/60)/60)/24+DATE(1970,1,1))</f>
        <v>42023.634976851856</v>
      </c>
      <c r="L2819" s="15">
        <f t="shared" ref="L2819:L2882" si="265">(((I2819/60)/60)/24+DATE(1970,1,1))</f>
        <v>42063.634976851856</v>
      </c>
      <c r="M2819" s="13" t="str">
        <f t="shared" ref="M2819:M2882" si="266">TEXT(K2819,"mmm")</f>
        <v>Jan</v>
      </c>
      <c r="N2819" s="11">
        <f t="shared" ref="N2819:N2882" si="267">YEAR(K2819)</f>
        <v>2015</v>
      </c>
      <c r="O2819" t="b">
        <v>0</v>
      </c>
      <c r="P2819">
        <v>33</v>
      </c>
      <c r="Q2819" t="b">
        <v>1</v>
      </c>
      <c r="R2819" t="s">
        <v>8271</v>
      </c>
      <c r="S2819" s="7">
        <f>E2819/D2819</f>
        <v>1.3</v>
      </c>
      <c r="T2819" s="8">
        <f>E2819/P2819</f>
        <v>23.636363636363637</v>
      </c>
      <c r="U2819" t="str">
        <f t="shared" ref="U2819:U2882" si="268">LEFT(R2819,(FIND("/",R2819,1)-1))</f>
        <v>theater</v>
      </c>
      <c r="V2819" t="str">
        <f t="shared" ref="V2819:V2882" si="269">MID(R2819,FIND("/",R2819)+1,256)</f>
        <v>plays</v>
      </c>
    </row>
    <row r="2820" spans="1:22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5">
        <f t="shared" si="264"/>
        <v>42250.598217592589</v>
      </c>
      <c r="L2820" s="15">
        <f t="shared" si="265"/>
        <v>42270.598217592589</v>
      </c>
      <c r="M2820" s="13" t="str">
        <f t="shared" si="266"/>
        <v>Sep</v>
      </c>
      <c r="N2820" s="11">
        <f t="shared" si="267"/>
        <v>2015</v>
      </c>
      <c r="O2820" t="b">
        <v>0</v>
      </c>
      <c r="P2820">
        <v>102</v>
      </c>
      <c r="Q2820" t="b">
        <v>1</v>
      </c>
      <c r="R2820" t="s">
        <v>8271</v>
      </c>
      <c r="S2820" s="7">
        <f>E2820/D2820</f>
        <v>1.0603</v>
      </c>
      <c r="T2820" s="8">
        <f>E2820/P2820</f>
        <v>103.95098039215686</v>
      </c>
      <c r="U2820" t="str">
        <f t="shared" si="268"/>
        <v>theater</v>
      </c>
      <c r="V2820" t="str">
        <f t="shared" si="269"/>
        <v>plays</v>
      </c>
    </row>
    <row r="2821" spans="1:22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5">
        <f t="shared" si="264"/>
        <v>42139.525567129633</v>
      </c>
      <c r="L2821" s="15">
        <f t="shared" si="265"/>
        <v>42169.525567129633</v>
      </c>
      <c r="M2821" s="13" t="str">
        <f t="shared" si="266"/>
        <v>May</v>
      </c>
      <c r="N2821" s="11">
        <f t="shared" si="267"/>
        <v>2015</v>
      </c>
      <c r="O2821" t="b">
        <v>0</v>
      </c>
      <c r="P2821">
        <v>104</v>
      </c>
      <c r="Q2821" t="b">
        <v>1</v>
      </c>
      <c r="R2821" t="s">
        <v>8271</v>
      </c>
      <c r="S2821" s="7">
        <f>E2821/D2821</f>
        <v>1.048</v>
      </c>
      <c r="T2821" s="8">
        <f>E2821/P2821</f>
        <v>50.384615384615387</v>
      </c>
      <c r="U2821" t="str">
        <f t="shared" si="268"/>
        <v>theater</v>
      </c>
      <c r="V2821" t="str">
        <f t="shared" si="269"/>
        <v>plays</v>
      </c>
    </row>
    <row r="2822" spans="1:22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5">
        <f t="shared" si="264"/>
        <v>42401.610983796301</v>
      </c>
      <c r="L2822" s="15">
        <f t="shared" si="265"/>
        <v>42426</v>
      </c>
      <c r="M2822" s="13" t="str">
        <f t="shared" si="266"/>
        <v>Feb</v>
      </c>
      <c r="N2822" s="11">
        <f t="shared" si="267"/>
        <v>2016</v>
      </c>
      <c r="O2822" t="b">
        <v>0</v>
      </c>
      <c r="P2822">
        <v>20</v>
      </c>
      <c r="Q2822" t="b">
        <v>1</v>
      </c>
      <c r="R2822" t="s">
        <v>8271</v>
      </c>
      <c r="S2822" s="7">
        <f>E2822/D2822</f>
        <v>1.36</v>
      </c>
      <c r="T2822" s="8">
        <f>E2822/P2822</f>
        <v>13.6</v>
      </c>
      <c r="U2822" t="str">
        <f t="shared" si="268"/>
        <v>theater</v>
      </c>
      <c r="V2822" t="str">
        <f t="shared" si="269"/>
        <v>plays</v>
      </c>
    </row>
    <row r="2823" spans="1:22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5">
        <f t="shared" si="264"/>
        <v>41875.922858796301</v>
      </c>
      <c r="L2823" s="15">
        <f t="shared" si="265"/>
        <v>41905.922858796301</v>
      </c>
      <c r="M2823" s="13" t="str">
        <f t="shared" si="266"/>
        <v>Aug</v>
      </c>
      <c r="N2823" s="11">
        <f t="shared" si="267"/>
        <v>2014</v>
      </c>
      <c r="O2823" t="b">
        <v>0</v>
      </c>
      <c r="P2823">
        <v>35</v>
      </c>
      <c r="Q2823" t="b">
        <v>1</v>
      </c>
      <c r="R2823" t="s">
        <v>8271</v>
      </c>
      <c r="S2823" s="7">
        <f>E2823/D2823</f>
        <v>1</v>
      </c>
      <c r="T2823" s="8">
        <f>E2823/P2823</f>
        <v>28.571428571428573</v>
      </c>
      <c r="U2823" t="str">
        <f t="shared" si="268"/>
        <v>theater</v>
      </c>
      <c r="V2823" t="str">
        <f t="shared" si="269"/>
        <v>plays</v>
      </c>
    </row>
    <row r="2824" spans="1:22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5">
        <f t="shared" si="264"/>
        <v>42060.683935185181</v>
      </c>
      <c r="L2824" s="15">
        <f t="shared" si="265"/>
        <v>42090.642268518524</v>
      </c>
      <c r="M2824" s="13" t="str">
        <f t="shared" si="266"/>
        <v>Feb</v>
      </c>
      <c r="N2824" s="11">
        <f t="shared" si="267"/>
        <v>2015</v>
      </c>
      <c r="O2824" t="b">
        <v>0</v>
      </c>
      <c r="P2824">
        <v>94</v>
      </c>
      <c r="Q2824" t="b">
        <v>1</v>
      </c>
      <c r="R2824" t="s">
        <v>8271</v>
      </c>
      <c r="S2824" s="7">
        <f>E2824/D2824</f>
        <v>1</v>
      </c>
      <c r="T2824" s="8">
        <f>E2824/P2824</f>
        <v>63.829787234042556</v>
      </c>
      <c r="U2824" t="str">
        <f t="shared" si="268"/>
        <v>theater</v>
      </c>
      <c r="V2824" t="str">
        <f t="shared" si="269"/>
        <v>plays</v>
      </c>
    </row>
    <row r="2825" spans="1:22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5">
        <f t="shared" si="264"/>
        <v>42067.011643518519</v>
      </c>
      <c r="L2825" s="15">
        <f t="shared" si="265"/>
        <v>42094.957638888889</v>
      </c>
      <c r="M2825" s="13" t="str">
        <f t="shared" si="266"/>
        <v>Mar</v>
      </c>
      <c r="N2825" s="11">
        <f t="shared" si="267"/>
        <v>2015</v>
      </c>
      <c r="O2825" t="b">
        <v>0</v>
      </c>
      <c r="P2825">
        <v>14</v>
      </c>
      <c r="Q2825" t="b">
        <v>1</v>
      </c>
      <c r="R2825" t="s">
        <v>8271</v>
      </c>
      <c r="S2825" s="7">
        <f>E2825/D2825</f>
        <v>1.24</v>
      </c>
      <c r="T2825" s="8">
        <f>E2825/P2825</f>
        <v>8.8571428571428577</v>
      </c>
      <c r="U2825" t="str">
        <f t="shared" si="268"/>
        <v>theater</v>
      </c>
      <c r="V2825" t="str">
        <f t="shared" si="269"/>
        <v>plays</v>
      </c>
    </row>
    <row r="2826" spans="1:22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5">
        <f t="shared" si="264"/>
        <v>42136.270787037036</v>
      </c>
      <c r="L2826" s="15">
        <f t="shared" si="265"/>
        <v>42168.071527777778</v>
      </c>
      <c r="M2826" s="13" t="str">
        <f t="shared" si="266"/>
        <v>May</v>
      </c>
      <c r="N2826" s="11">
        <f t="shared" si="267"/>
        <v>2015</v>
      </c>
      <c r="O2826" t="b">
        <v>0</v>
      </c>
      <c r="P2826">
        <v>15</v>
      </c>
      <c r="Q2826" t="b">
        <v>1</v>
      </c>
      <c r="R2826" t="s">
        <v>8271</v>
      </c>
      <c r="S2826" s="7">
        <f>E2826/D2826</f>
        <v>1.1692307692307693</v>
      </c>
      <c r="T2826" s="8">
        <f>E2826/P2826</f>
        <v>50.666666666666664</v>
      </c>
      <c r="U2826" t="str">
        <f t="shared" si="268"/>
        <v>theater</v>
      </c>
      <c r="V2826" t="str">
        <f t="shared" si="269"/>
        <v>plays</v>
      </c>
    </row>
    <row r="2827" spans="1:22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5">
        <f t="shared" si="264"/>
        <v>42312.792662037042</v>
      </c>
      <c r="L2827" s="15">
        <f t="shared" si="265"/>
        <v>42342.792662037042</v>
      </c>
      <c r="M2827" s="13" t="str">
        <f t="shared" si="266"/>
        <v>Nov</v>
      </c>
      <c r="N2827" s="11">
        <f t="shared" si="267"/>
        <v>2015</v>
      </c>
      <c r="O2827" t="b">
        <v>0</v>
      </c>
      <c r="P2827">
        <v>51</v>
      </c>
      <c r="Q2827" t="b">
        <v>1</v>
      </c>
      <c r="R2827" t="s">
        <v>8271</v>
      </c>
      <c r="S2827" s="7">
        <f>E2827/D2827</f>
        <v>1.0333333333333334</v>
      </c>
      <c r="T2827" s="8">
        <f>E2827/P2827</f>
        <v>60.784313725490193</v>
      </c>
      <c r="U2827" t="str">
        <f t="shared" si="268"/>
        <v>theater</v>
      </c>
      <c r="V2827" t="str">
        <f t="shared" si="269"/>
        <v>plays</v>
      </c>
    </row>
    <row r="2828" spans="1:22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5">
        <f t="shared" si="264"/>
        <v>42171.034861111111</v>
      </c>
      <c r="L2828" s="15">
        <f t="shared" si="265"/>
        <v>42195.291666666672</v>
      </c>
      <c r="M2828" s="13" t="str">
        <f t="shared" si="266"/>
        <v>Jun</v>
      </c>
      <c r="N2828" s="11">
        <f t="shared" si="267"/>
        <v>2015</v>
      </c>
      <c r="O2828" t="b">
        <v>0</v>
      </c>
      <c r="P2828">
        <v>19</v>
      </c>
      <c r="Q2828" t="b">
        <v>1</v>
      </c>
      <c r="R2828" t="s">
        <v>8271</v>
      </c>
      <c r="S2828" s="7">
        <f>E2828/D2828</f>
        <v>1.0774999999999999</v>
      </c>
      <c r="T2828" s="8">
        <f>E2828/P2828</f>
        <v>113.42105263157895</v>
      </c>
      <c r="U2828" t="str">
        <f t="shared" si="268"/>
        <v>theater</v>
      </c>
      <c r="V2828" t="str">
        <f t="shared" si="269"/>
        <v>plays</v>
      </c>
    </row>
    <row r="2829" spans="1:22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5">
        <f t="shared" si="264"/>
        <v>42494.683634259258</v>
      </c>
      <c r="L2829" s="15">
        <f t="shared" si="265"/>
        <v>42524.6875</v>
      </c>
      <c r="M2829" s="13" t="str">
        <f t="shared" si="266"/>
        <v>May</v>
      </c>
      <c r="N2829" s="11">
        <f t="shared" si="267"/>
        <v>2016</v>
      </c>
      <c r="O2829" t="b">
        <v>0</v>
      </c>
      <c r="P2829">
        <v>23</v>
      </c>
      <c r="Q2829" t="b">
        <v>1</v>
      </c>
      <c r="R2829" t="s">
        <v>8271</v>
      </c>
      <c r="S2829" s="7">
        <f>E2829/D2829</f>
        <v>1.2024999999999999</v>
      </c>
      <c r="T2829" s="8">
        <f>E2829/P2829</f>
        <v>104.56521739130434</v>
      </c>
      <c r="U2829" t="str">
        <f t="shared" si="268"/>
        <v>theater</v>
      </c>
      <c r="V2829" t="str">
        <f t="shared" si="269"/>
        <v>plays</v>
      </c>
    </row>
    <row r="2830" spans="1:22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5">
        <f t="shared" si="264"/>
        <v>42254.264687499999</v>
      </c>
      <c r="L2830" s="15">
        <f t="shared" si="265"/>
        <v>42279.958333333328</v>
      </c>
      <c r="M2830" s="13" t="str">
        <f t="shared" si="266"/>
        <v>Sep</v>
      </c>
      <c r="N2830" s="11">
        <f t="shared" si="267"/>
        <v>2015</v>
      </c>
      <c r="O2830" t="b">
        <v>0</v>
      </c>
      <c r="P2830">
        <v>97</v>
      </c>
      <c r="Q2830" t="b">
        <v>1</v>
      </c>
      <c r="R2830" t="s">
        <v>8271</v>
      </c>
      <c r="S2830" s="7">
        <f>E2830/D2830</f>
        <v>1.0037894736842106</v>
      </c>
      <c r="T2830" s="8">
        <f>E2830/P2830</f>
        <v>98.30927835051547</v>
      </c>
      <c r="U2830" t="str">
        <f t="shared" si="268"/>
        <v>theater</v>
      </c>
      <c r="V2830" t="str">
        <f t="shared" si="269"/>
        <v>plays</v>
      </c>
    </row>
    <row r="2831" spans="1:22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5">
        <f t="shared" si="264"/>
        <v>42495.434236111112</v>
      </c>
      <c r="L2831" s="15">
        <f t="shared" si="265"/>
        <v>42523.434236111112</v>
      </c>
      <c r="M2831" s="13" t="str">
        <f t="shared" si="266"/>
        <v>May</v>
      </c>
      <c r="N2831" s="11">
        <f t="shared" si="267"/>
        <v>2016</v>
      </c>
      <c r="O2831" t="b">
        <v>0</v>
      </c>
      <c r="P2831">
        <v>76</v>
      </c>
      <c r="Q2831" t="b">
        <v>1</v>
      </c>
      <c r="R2831" t="s">
        <v>8271</v>
      </c>
      <c r="S2831" s="7">
        <f>E2831/D2831</f>
        <v>1.0651999999999999</v>
      </c>
      <c r="T2831" s="8">
        <f>E2831/P2831</f>
        <v>35.039473684210527</v>
      </c>
      <c r="U2831" t="str">
        <f t="shared" si="268"/>
        <v>theater</v>
      </c>
      <c r="V2831" t="str">
        <f t="shared" si="269"/>
        <v>plays</v>
      </c>
    </row>
    <row r="2832" spans="1:22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5">
        <f t="shared" si="264"/>
        <v>41758.839675925927</v>
      </c>
      <c r="L2832" s="15">
        <f t="shared" si="265"/>
        <v>41771.165972222225</v>
      </c>
      <c r="M2832" s="13" t="str">
        <f t="shared" si="266"/>
        <v>Apr</v>
      </c>
      <c r="N2832" s="11">
        <f t="shared" si="267"/>
        <v>2014</v>
      </c>
      <c r="O2832" t="b">
        <v>0</v>
      </c>
      <c r="P2832">
        <v>11</v>
      </c>
      <c r="Q2832" t="b">
        <v>1</v>
      </c>
      <c r="R2832" t="s">
        <v>8271</v>
      </c>
      <c r="S2832" s="7">
        <f>E2832/D2832</f>
        <v>1</v>
      </c>
      <c r="T2832" s="8">
        <f>E2832/P2832</f>
        <v>272.72727272727275</v>
      </c>
      <c r="U2832" t="str">
        <f t="shared" si="268"/>
        <v>theater</v>
      </c>
      <c r="V2832" t="str">
        <f t="shared" si="269"/>
        <v>plays</v>
      </c>
    </row>
    <row r="2833" spans="1:22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5">
        <f t="shared" si="264"/>
        <v>42171.824884259258</v>
      </c>
      <c r="L2833" s="15">
        <f t="shared" si="265"/>
        <v>42201.824884259258</v>
      </c>
      <c r="M2833" s="13" t="str">
        <f t="shared" si="266"/>
        <v>Jun</v>
      </c>
      <c r="N2833" s="11">
        <f t="shared" si="267"/>
        <v>2015</v>
      </c>
      <c r="O2833" t="b">
        <v>0</v>
      </c>
      <c r="P2833">
        <v>52</v>
      </c>
      <c r="Q2833" t="b">
        <v>1</v>
      </c>
      <c r="R2833" t="s">
        <v>8271</v>
      </c>
      <c r="S2833" s="7">
        <f>E2833/D2833</f>
        <v>1.1066666666666667</v>
      </c>
      <c r="T2833" s="8">
        <f>E2833/P2833</f>
        <v>63.846153846153847</v>
      </c>
      <c r="U2833" t="str">
        <f t="shared" si="268"/>
        <v>theater</v>
      </c>
      <c r="V2833" t="str">
        <f t="shared" si="269"/>
        <v>plays</v>
      </c>
    </row>
    <row r="2834" spans="1:22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5">
        <f t="shared" si="264"/>
        <v>41938.709421296298</v>
      </c>
      <c r="L2834" s="15">
        <f t="shared" si="265"/>
        <v>41966.916666666672</v>
      </c>
      <c r="M2834" s="13" t="str">
        <f t="shared" si="266"/>
        <v>Oct</v>
      </c>
      <c r="N2834" s="11">
        <f t="shared" si="267"/>
        <v>2014</v>
      </c>
      <c r="O2834" t="b">
        <v>0</v>
      </c>
      <c r="P2834">
        <v>95</v>
      </c>
      <c r="Q2834" t="b">
        <v>1</v>
      </c>
      <c r="R2834" t="s">
        <v>8271</v>
      </c>
      <c r="S2834" s="7">
        <f>E2834/D2834</f>
        <v>1.1471959999999999</v>
      </c>
      <c r="T2834" s="8">
        <f>E2834/P2834</f>
        <v>30.189368421052631</v>
      </c>
      <c r="U2834" t="str">
        <f t="shared" si="268"/>
        <v>theater</v>
      </c>
      <c r="V2834" t="str">
        <f t="shared" si="269"/>
        <v>plays</v>
      </c>
    </row>
    <row r="2835" spans="1:2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5">
        <f t="shared" si="264"/>
        <v>42268.127696759257</v>
      </c>
      <c r="L2835" s="15">
        <f t="shared" si="265"/>
        <v>42288.083333333328</v>
      </c>
      <c r="M2835" s="13" t="str">
        <f t="shared" si="266"/>
        <v>Sep</v>
      </c>
      <c r="N2835" s="11">
        <f t="shared" si="267"/>
        <v>2015</v>
      </c>
      <c r="O2835" t="b">
        <v>0</v>
      </c>
      <c r="P2835">
        <v>35</v>
      </c>
      <c r="Q2835" t="b">
        <v>1</v>
      </c>
      <c r="R2835" t="s">
        <v>8271</v>
      </c>
      <c r="S2835" s="7">
        <f>E2835/D2835</f>
        <v>1.0825925925925926</v>
      </c>
      <c r="T2835" s="8">
        <f>E2835/P2835</f>
        <v>83.51428571428572</v>
      </c>
      <c r="U2835" t="str">
        <f t="shared" si="268"/>
        <v>theater</v>
      </c>
      <c r="V2835" t="str">
        <f t="shared" si="269"/>
        <v>plays</v>
      </c>
    </row>
    <row r="2836" spans="1:22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5">
        <f t="shared" si="264"/>
        <v>42019.959837962961</v>
      </c>
      <c r="L2836" s="15">
        <f t="shared" si="265"/>
        <v>42034.959837962961</v>
      </c>
      <c r="M2836" s="13" t="str">
        <f t="shared" si="266"/>
        <v>Jan</v>
      </c>
      <c r="N2836" s="11">
        <f t="shared" si="267"/>
        <v>2015</v>
      </c>
      <c r="O2836" t="b">
        <v>0</v>
      </c>
      <c r="P2836">
        <v>21</v>
      </c>
      <c r="Q2836" t="b">
        <v>1</v>
      </c>
      <c r="R2836" t="s">
        <v>8271</v>
      </c>
      <c r="S2836" s="7">
        <f>E2836/D2836</f>
        <v>1.7</v>
      </c>
      <c r="T2836" s="8">
        <f>E2836/P2836</f>
        <v>64.761904761904759</v>
      </c>
      <c r="U2836" t="str">
        <f t="shared" si="268"/>
        <v>theater</v>
      </c>
      <c r="V2836" t="str">
        <f t="shared" si="269"/>
        <v>plays</v>
      </c>
    </row>
    <row r="2837" spans="1:22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5">
        <f t="shared" si="264"/>
        <v>42313.703900462962</v>
      </c>
      <c r="L2837" s="15">
        <f t="shared" si="265"/>
        <v>42343</v>
      </c>
      <c r="M2837" s="13" t="str">
        <f t="shared" si="266"/>
        <v>Nov</v>
      </c>
      <c r="N2837" s="11">
        <f t="shared" si="267"/>
        <v>2015</v>
      </c>
      <c r="O2837" t="b">
        <v>0</v>
      </c>
      <c r="P2837">
        <v>93</v>
      </c>
      <c r="Q2837" t="b">
        <v>1</v>
      </c>
      <c r="R2837" t="s">
        <v>8271</v>
      </c>
      <c r="S2837" s="7">
        <f>E2837/D2837</f>
        <v>1.8709899999999999</v>
      </c>
      <c r="T2837" s="8">
        <f>E2837/P2837</f>
        <v>20.118172043010752</v>
      </c>
      <c r="U2837" t="str">
        <f t="shared" si="268"/>
        <v>theater</v>
      </c>
      <c r="V2837" t="str">
        <f t="shared" si="269"/>
        <v>plays</v>
      </c>
    </row>
    <row r="2838" spans="1:22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5">
        <f t="shared" si="264"/>
        <v>42746.261782407411</v>
      </c>
      <c r="L2838" s="15">
        <f t="shared" si="265"/>
        <v>42784.207638888889</v>
      </c>
      <c r="M2838" s="13" t="str">
        <f t="shared" si="266"/>
        <v>Jan</v>
      </c>
      <c r="N2838" s="11">
        <f t="shared" si="267"/>
        <v>2017</v>
      </c>
      <c r="O2838" t="b">
        <v>0</v>
      </c>
      <c r="P2838">
        <v>11</v>
      </c>
      <c r="Q2838" t="b">
        <v>1</v>
      </c>
      <c r="R2838" t="s">
        <v>8271</v>
      </c>
      <c r="S2838" s="7">
        <f>E2838/D2838</f>
        <v>1.0777777777777777</v>
      </c>
      <c r="T2838" s="8">
        <f>E2838/P2838</f>
        <v>44.090909090909093</v>
      </c>
      <c r="U2838" t="str">
        <f t="shared" si="268"/>
        <v>theater</v>
      </c>
      <c r="V2838" t="str">
        <f t="shared" si="269"/>
        <v>plays</v>
      </c>
    </row>
    <row r="2839" spans="1:22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5">
        <f t="shared" si="264"/>
        <v>42307.908379629633</v>
      </c>
      <c r="L2839" s="15">
        <f t="shared" si="265"/>
        <v>42347.950046296297</v>
      </c>
      <c r="M2839" s="13" t="str">
        <f t="shared" si="266"/>
        <v>Oct</v>
      </c>
      <c r="N2839" s="11">
        <f t="shared" si="267"/>
        <v>2015</v>
      </c>
      <c r="O2839" t="b">
        <v>0</v>
      </c>
      <c r="P2839">
        <v>21</v>
      </c>
      <c r="Q2839" t="b">
        <v>1</v>
      </c>
      <c r="R2839" t="s">
        <v>8271</v>
      </c>
      <c r="S2839" s="7">
        <f>E2839/D2839</f>
        <v>1</v>
      </c>
      <c r="T2839" s="8">
        <f>E2839/P2839</f>
        <v>40.476190476190474</v>
      </c>
      <c r="U2839" t="str">
        <f t="shared" si="268"/>
        <v>theater</v>
      </c>
      <c r="V2839" t="str">
        <f t="shared" si="269"/>
        <v>plays</v>
      </c>
    </row>
    <row r="2840" spans="1:22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5">
        <f t="shared" si="264"/>
        <v>41842.607592592591</v>
      </c>
      <c r="L2840" s="15">
        <f t="shared" si="265"/>
        <v>41864.916666666664</v>
      </c>
      <c r="M2840" s="13" t="str">
        <f t="shared" si="266"/>
        <v>Jul</v>
      </c>
      <c r="N2840" s="11">
        <f t="shared" si="267"/>
        <v>2014</v>
      </c>
      <c r="O2840" t="b">
        <v>0</v>
      </c>
      <c r="P2840">
        <v>54</v>
      </c>
      <c r="Q2840" t="b">
        <v>1</v>
      </c>
      <c r="R2840" t="s">
        <v>8271</v>
      </c>
      <c r="S2840" s="7">
        <f>E2840/D2840</f>
        <v>1.2024999999999999</v>
      </c>
      <c r="T2840" s="8">
        <f>E2840/P2840</f>
        <v>44.537037037037038</v>
      </c>
      <c r="U2840" t="str">
        <f t="shared" si="268"/>
        <v>theater</v>
      </c>
      <c r="V2840" t="str">
        <f t="shared" si="269"/>
        <v>plays</v>
      </c>
    </row>
    <row r="2841" spans="1:22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5">
        <f t="shared" si="264"/>
        <v>41853.240208333329</v>
      </c>
      <c r="L2841" s="15">
        <f t="shared" si="265"/>
        <v>41876.207638888889</v>
      </c>
      <c r="M2841" s="13" t="str">
        <f t="shared" si="266"/>
        <v>Aug</v>
      </c>
      <c r="N2841" s="11">
        <f t="shared" si="267"/>
        <v>2014</v>
      </c>
      <c r="O2841" t="b">
        <v>0</v>
      </c>
      <c r="P2841">
        <v>31</v>
      </c>
      <c r="Q2841" t="b">
        <v>1</v>
      </c>
      <c r="R2841" t="s">
        <v>8271</v>
      </c>
      <c r="S2841" s="7">
        <f>E2841/D2841</f>
        <v>1.1142857142857143</v>
      </c>
      <c r="T2841" s="8">
        <f>E2841/P2841</f>
        <v>125.80645161290323</v>
      </c>
      <c r="U2841" t="str">
        <f t="shared" si="268"/>
        <v>theater</v>
      </c>
      <c r="V2841" t="str">
        <f t="shared" si="269"/>
        <v>plays</v>
      </c>
    </row>
    <row r="2842" spans="1:22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5">
        <f t="shared" si="264"/>
        <v>42060.035636574074</v>
      </c>
      <c r="L2842" s="15">
        <f t="shared" si="265"/>
        <v>42081.708333333328</v>
      </c>
      <c r="M2842" s="13" t="str">
        <f t="shared" si="266"/>
        <v>Feb</v>
      </c>
      <c r="N2842" s="11">
        <f t="shared" si="267"/>
        <v>2015</v>
      </c>
      <c r="O2842" t="b">
        <v>0</v>
      </c>
      <c r="P2842">
        <v>132</v>
      </c>
      <c r="Q2842" t="b">
        <v>1</v>
      </c>
      <c r="R2842" t="s">
        <v>8271</v>
      </c>
      <c r="S2842" s="7">
        <f>E2842/D2842</f>
        <v>1.04</v>
      </c>
      <c r="T2842" s="8">
        <f>E2842/P2842</f>
        <v>19.696969696969695</v>
      </c>
      <c r="U2842" t="str">
        <f t="shared" si="268"/>
        <v>theater</v>
      </c>
      <c r="V2842" t="str">
        <f t="shared" si="269"/>
        <v>plays</v>
      </c>
    </row>
    <row r="2843" spans="1:22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5">
        <f t="shared" si="264"/>
        <v>42291.739548611105</v>
      </c>
      <c r="L2843" s="15">
        <f t="shared" si="265"/>
        <v>42351.781215277777</v>
      </c>
      <c r="M2843" s="13" t="str">
        <f t="shared" si="266"/>
        <v>Oct</v>
      </c>
      <c r="N2843" s="11">
        <f t="shared" si="267"/>
        <v>2015</v>
      </c>
      <c r="O2843" t="b">
        <v>0</v>
      </c>
      <c r="P2843">
        <v>1</v>
      </c>
      <c r="Q2843" t="b">
        <v>0</v>
      </c>
      <c r="R2843" t="s">
        <v>8271</v>
      </c>
      <c r="S2843" s="7">
        <f>E2843/D2843</f>
        <v>0.01</v>
      </c>
      <c r="T2843" s="8">
        <f>E2843/P2843</f>
        <v>10</v>
      </c>
      <c r="U2843" t="str">
        <f t="shared" si="268"/>
        <v>theater</v>
      </c>
      <c r="V2843" t="str">
        <f t="shared" si="269"/>
        <v>plays</v>
      </c>
    </row>
    <row r="2844" spans="1:22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5">
        <f t="shared" si="264"/>
        <v>41784.952488425923</v>
      </c>
      <c r="L2844" s="15">
        <f t="shared" si="265"/>
        <v>41811.458333333336</v>
      </c>
      <c r="M2844" s="13" t="str">
        <f t="shared" si="266"/>
        <v>May</v>
      </c>
      <c r="N2844" s="11">
        <f t="shared" si="267"/>
        <v>2014</v>
      </c>
      <c r="O2844" t="b">
        <v>0</v>
      </c>
      <c r="P2844">
        <v>0</v>
      </c>
      <c r="Q2844" t="b">
        <v>0</v>
      </c>
      <c r="R2844" t="s">
        <v>8271</v>
      </c>
      <c r="S2844" s="7">
        <f>E2844/D2844</f>
        <v>0</v>
      </c>
      <c r="T2844" s="8" t="e">
        <f>E2844/P2844</f>
        <v>#DIV/0!</v>
      </c>
      <c r="U2844" t="str">
        <f t="shared" si="268"/>
        <v>theater</v>
      </c>
      <c r="V2844" t="str">
        <f t="shared" si="269"/>
        <v>plays</v>
      </c>
    </row>
    <row r="2845" spans="1:22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5">
        <f t="shared" si="264"/>
        <v>42492.737847222219</v>
      </c>
      <c r="L2845" s="15">
        <f t="shared" si="265"/>
        <v>42534.166666666672</v>
      </c>
      <c r="M2845" s="13" t="str">
        <f t="shared" si="266"/>
        <v>May</v>
      </c>
      <c r="N2845" s="11">
        <f t="shared" si="267"/>
        <v>2016</v>
      </c>
      <c r="O2845" t="b">
        <v>0</v>
      </c>
      <c r="P2845">
        <v>0</v>
      </c>
      <c r="Q2845" t="b">
        <v>0</v>
      </c>
      <c r="R2845" t="s">
        <v>8271</v>
      </c>
      <c r="S2845" s="7">
        <f>E2845/D2845</f>
        <v>0</v>
      </c>
      <c r="T2845" s="8" t="e">
        <f>E2845/P2845</f>
        <v>#DIV/0!</v>
      </c>
      <c r="U2845" t="str">
        <f t="shared" si="268"/>
        <v>theater</v>
      </c>
      <c r="V2845" t="str">
        <f t="shared" si="269"/>
        <v>plays</v>
      </c>
    </row>
    <row r="2846" spans="1:22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5">
        <f t="shared" si="264"/>
        <v>42709.546064814815</v>
      </c>
      <c r="L2846" s="15">
        <f t="shared" si="265"/>
        <v>42739.546064814815</v>
      </c>
      <c r="M2846" s="13" t="str">
        <f t="shared" si="266"/>
        <v>Dec</v>
      </c>
      <c r="N2846" s="11">
        <f t="shared" si="267"/>
        <v>2016</v>
      </c>
      <c r="O2846" t="b">
        <v>0</v>
      </c>
      <c r="P2846">
        <v>1</v>
      </c>
      <c r="Q2846" t="b">
        <v>0</v>
      </c>
      <c r="R2846" t="s">
        <v>8271</v>
      </c>
      <c r="S2846" s="7">
        <f>E2846/D2846</f>
        <v>5.4545454545454543E-2</v>
      </c>
      <c r="T2846" s="8">
        <f>E2846/P2846</f>
        <v>30</v>
      </c>
      <c r="U2846" t="str">
        <f t="shared" si="268"/>
        <v>theater</v>
      </c>
      <c r="V2846" t="str">
        <f t="shared" si="269"/>
        <v>plays</v>
      </c>
    </row>
    <row r="2847" spans="1:22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5">
        <f t="shared" si="264"/>
        <v>42103.016585648147</v>
      </c>
      <c r="L2847" s="15">
        <f t="shared" si="265"/>
        <v>42163.016585648147</v>
      </c>
      <c r="M2847" s="13" t="str">
        <f t="shared" si="266"/>
        <v>Apr</v>
      </c>
      <c r="N2847" s="11">
        <f t="shared" si="267"/>
        <v>2015</v>
      </c>
      <c r="O2847" t="b">
        <v>0</v>
      </c>
      <c r="P2847">
        <v>39</v>
      </c>
      <c r="Q2847" t="b">
        <v>0</v>
      </c>
      <c r="R2847" t="s">
        <v>8271</v>
      </c>
      <c r="S2847" s="7">
        <f>E2847/D2847</f>
        <v>0.31546666666666667</v>
      </c>
      <c r="T2847" s="8">
        <f>E2847/P2847</f>
        <v>60.666666666666664</v>
      </c>
      <c r="U2847" t="str">
        <f t="shared" si="268"/>
        <v>theater</v>
      </c>
      <c r="V2847" t="str">
        <f t="shared" si="269"/>
        <v>plays</v>
      </c>
    </row>
    <row r="2848" spans="1:22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5">
        <f t="shared" si="264"/>
        <v>42108.692060185189</v>
      </c>
      <c r="L2848" s="15">
        <f t="shared" si="265"/>
        <v>42153.692060185189</v>
      </c>
      <c r="M2848" s="13" t="str">
        <f t="shared" si="266"/>
        <v>Apr</v>
      </c>
      <c r="N2848" s="11">
        <f t="shared" si="267"/>
        <v>2015</v>
      </c>
      <c r="O2848" t="b">
        <v>0</v>
      </c>
      <c r="P2848">
        <v>0</v>
      </c>
      <c r="Q2848" t="b">
        <v>0</v>
      </c>
      <c r="R2848" t="s">
        <v>8271</v>
      </c>
      <c r="S2848" s="7">
        <f>E2848/D2848</f>
        <v>0</v>
      </c>
      <c r="T2848" s="8" t="e">
        <f>E2848/P2848</f>
        <v>#DIV/0!</v>
      </c>
      <c r="U2848" t="str">
        <f t="shared" si="268"/>
        <v>theater</v>
      </c>
      <c r="V2848" t="str">
        <f t="shared" si="269"/>
        <v>plays</v>
      </c>
    </row>
    <row r="2849" spans="1:22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5">
        <f t="shared" si="264"/>
        <v>42453.806307870371</v>
      </c>
      <c r="L2849" s="15">
        <f t="shared" si="265"/>
        <v>42513.806307870371</v>
      </c>
      <c r="M2849" s="13" t="str">
        <f t="shared" si="266"/>
        <v>Mar</v>
      </c>
      <c r="N2849" s="11">
        <f t="shared" si="267"/>
        <v>2016</v>
      </c>
      <c r="O2849" t="b">
        <v>0</v>
      </c>
      <c r="P2849">
        <v>0</v>
      </c>
      <c r="Q2849" t="b">
        <v>0</v>
      </c>
      <c r="R2849" t="s">
        <v>8271</v>
      </c>
      <c r="S2849" s="7">
        <f>E2849/D2849</f>
        <v>0</v>
      </c>
      <c r="T2849" s="8" t="e">
        <f>E2849/P2849</f>
        <v>#DIV/0!</v>
      </c>
      <c r="U2849" t="str">
        <f t="shared" si="268"/>
        <v>theater</v>
      </c>
      <c r="V2849" t="str">
        <f t="shared" si="269"/>
        <v>plays</v>
      </c>
    </row>
    <row r="2850" spans="1:22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5">
        <f t="shared" si="264"/>
        <v>42123.648831018523</v>
      </c>
      <c r="L2850" s="15">
        <f t="shared" si="265"/>
        <v>42153.648831018523</v>
      </c>
      <c r="M2850" s="13" t="str">
        <f t="shared" si="266"/>
        <v>Apr</v>
      </c>
      <c r="N2850" s="11">
        <f t="shared" si="267"/>
        <v>2015</v>
      </c>
      <c r="O2850" t="b">
        <v>0</v>
      </c>
      <c r="P2850">
        <v>3</v>
      </c>
      <c r="Q2850" t="b">
        <v>0</v>
      </c>
      <c r="R2850" t="s">
        <v>8271</v>
      </c>
      <c r="S2850" s="7">
        <f>E2850/D2850</f>
        <v>2E-3</v>
      </c>
      <c r="T2850" s="8">
        <f>E2850/P2850</f>
        <v>23.333333333333332</v>
      </c>
      <c r="U2850" t="str">
        <f t="shared" si="268"/>
        <v>theater</v>
      </c>
      <c r="V2850" t="str">
        <f t="shared" si="269"/>
        <v>plays</v>
      </c>
    </row>
    <row r="2851" spans="1:22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5">
        <f t="shared" si="264"/>
        <v>42453.428240740745</v>
      </c>
      <c r="L2851" s="15">
        <f t="shared" si="265"/>
        <v>42483.428240740745</v>
      </c>
      <c r="M2851" s="13" t="str">
        <f t="shared" si="266"/>
        <v>Mar</v>
      </c>
      <c r="N2851" s="11">
        <f t="shared" si="267"/>
        <v>2016</v>
      </c>
      <c r="O2851" t="b">
        <v>0</v>
      </c>
      <c r="P2851">
        <v>1</v>
      </c>
      <c r="Q2851" t="b">
        <v>0</v>
      </c>
      <c r="R2851" t="s">
        <v>8271</v>
      </c>
      <c r="S2851" s="7">
        <f>E2851/D2851</f>
        <v>0.01</v>
      </c>
      <c r="T2851" s="8">
        <f>E2851/P2851</f>
        <v>5</v>
      </c>
      <c r="U2851" t="str">
        <f t="shared" si="268"/>
        <v>theater</v>
      </c>
      <c r="V2851" t="str">
        <f t="shared" si="269"/>
        <v>plays</v>
      </c>
    </row>
    <row r="2852" spans="1:22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5">
        <f t="shared" si="264"/>
        <v>41858.007071759261</v>
      </c>
      <c r="L2852" s="15">
        <f t="shared" si="265"/>
        <v>41888.007071759261</v>
      </c>
      <c r="M2852" s="13" t="str">
        <f t="shared" si="266"/>
        <v>Aug</v>
      </c>
      <c r="N2852" s="11">
        <f t="shared" si="267"/>
        <v>2014</v>
      </c>
      <c r="O2852" t="b">
        <v>0</v>
      </c>
      <c r="P2852">
        <v>13</v>
      </c>
      <c r="Q2852" t="b">
        <v>0</v>
      </c>
      <c r="R2852" t="s">
        <v>8271</v>
      </c>
      <c r="S2852" s="7">
        <f>E2852/D2852</f>
        <v>3.8875E-2</v>
      </c>
      <c r="T2852" s="8">
        <f>E2852/P2852</f>
        <v>23.923076923076923</v>
      </c>
      <c r="U2852" t="str">
        <f t="shared" si="268"/>
        <v>theater</v>
      </c>
      <c r="V2852" t="str">
        <f t="shared" si="269"/>
        <v>plays</v>
      </c>
    </row>
    <row r="2853" spans="1:22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5">
        <f t="shared" si="264"/>
        <v>42390.002650462964</v>
      </c>
      <c r="L2853" s="15">
        <f t="shared" si="265"/>
        <v>42398.970138888893</v>
      </c>
      <c r="M2853" s="13" t="str">
        <f t="shared" si="266"/>
        <v>Jan</v>
      </c>
      <c r="N2853" s="11">
        <f t="shared" si="267"/>
        <v>2016</v>
      </c>
      <c r="O2853" t="b">
        <v>0</v>
      </c>
      <c r="P2853">
        <v>0</v>
      </c>
      <c r="Q2853" t="b">
        <v>0</v>
      </c>
      <c r="R2853" t="s">
        <v>8271</v>
      </c>
      <c r="S2853" s="7">
        <f>E2853/D2853</f>
        <v>0</v>
      </c>
      <c r="T2853" s="8" t="e">
        <f>E2853/P2853</f>
        <v>#DIV/0!</v>
      </c>
      <c r="U2853" t="str">
        <f t="shared" si="268"/>
        <v>theater</v>
      </c>
      <c r="V2853" t="str">
        <f t="shared" si="269"/>
        <v>plays</v>
      </c>
    </row>
    <row r="2854" spans="1:22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5">
        <f t="shared" si="264"/>
        <v>41781.045173611114</v>
      </c>
      <c r="L2854" s="15">
        <f t="shared" si="265"/>
        <v>41811.045173611114</v>
      </c>
      <c r="M2854" s="13" t="str">
        <f t="shared" si="266"/>
        <v>May</v>
      </c>
      <c r="N2854" s="11">
        <f t="shared" si="267"/>
        <v>2014</v>
      </c>
      <c r="O2854" t="b">
        <v>0</v>
      </c>
      <c r="P2854">
        <v>6</v>
      </c>
      <c r="Q2854" t="b">
        <v>0</v>
      </c>
      <c r="R2854" t="s">
        <v>8271</v>
      </c>
      <c r="S2854" s="7">
        <f>E2854/D2854</f>
        <v>1.9E-2</v>
      </c>
      <c r="T2854" s="8">
        <f>E2854/P2854</f>
        <v>15.833333333333334</v>
      </c>
      <c r="U2854" t="str">
        <f t="shared" si="268"/>
        <v>theater</v>
      </c>
      <c r="V2854" t="str">
        <f t="shared" si="269"/>
        <v>plays</v>
      </c>
    </row>
    <row r="2855" spans="1:22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5">
        <f t="shared" si="264"/>
        <v>41836.190937499996</v>
      </c>
      <c r="L2855" s="15">
        <f t="shared" si="265"/>
        <v>41896.190937499996</v>
      </c>
      <c r="M2855" s="13" t="str">
        <f t="shared" si="266"/>
        <v>Jul</v>
      </c>
      <c r="N2855" s="11">
        <f t="shared" si="267"/>
        <v>2014</v>
      </c>
      <c r="O2855" t="b">
        <v>0</v>
      </c>
      <c r="P2855">
        <v>0</v>
      </c>
      <c r="Q2855" t="b">
        <v>0</v>
      </c>
      <c r="R2855" t="s">
        <v>8271</v>
      </c>
      <c r="S2855" s="7">
        <f>E2855/D2855</f>
        <v>0</v>
      </c>
      <c r="T2855" s="8" t="e">
        <f>E2855/P2855</f>
        <v>#DIV/0!</v>
      </c>
      <c r="U2855" t="str">
        <f t="shared" si="268"/>
        <v>theater</v>
      </c>
      <c r="V2855" t="str">
        <f t="shared" si="269"/>
        <v>plays</v>
      </c>
    </row>
    <row r="2856" spans="1:22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5">
        <f t="shared" si="264"/>
        <v>42111.71665509259</v>
      </c>
      <c r="L2856" s="15">
        <f t="shared" si="265"/>
        <v>42131.71665509259</v>
      </c>
      <c r="M2856" s="13" t="str">
        <f t="shared" si="266"/>
        <v>Apr</v>
      </c>
      <c r="N2856" s="11">
        <f t="shared" si="267"/>
        <v>2015</v>
      </c>
      <c r="O2856" t="b">
        <v>0</v>
      </c>
      <c r="P2856">
        <v>14</v>
      </c>
      <c r="Q2856" t="b">
        <v>0</v>
      </c>
      <c r="R2856" t="s">
        <v>8271</v>
      </c>
      <c r="S2856" s="7">
        <f>E2856/D2856</f>
        <v>0.41699999999999998</v>
      </c>
      <c r="T2856" s="8">
        <f>E2856/P2856</f>
        <v>29.785714285714285</v>
      </c>
      <c r="U2856" t="str">
        <f t="shared" si="268"/>
        <v>theater</v>
      </c>
      <c r="V2856" t="str">
        <f t="shared" si="269"/>
        <v>plays</v>
      </c>
    </row>
    <row r="2857" spans="1:22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5">
        <f t="shared" si="264"/>
        <v>42370.007766203707</v>
      </c>
      <c r="L2857" s="15">
        <f t="shared" si="265"/>
        <v>42398.981944444444</v>
      </c>
      <c r="M2857" s="13" t="str">
        <f t="shared" si="266"/>
        <v>Jan</v>
      </c>
      <c r="N2857" s="11">
        <f t="shared" si="267"/>
        <v>2016</v>
      </c>
      <c r="O2857" t="b">
        <v>0</v>
      </c>
      <c r="P2857">
        <v>5</v>
      </c>
      <c r="Q2857" t="b">
        <v>0</v>
      </c>
      <c r="R2857" t="s">
        <v>8271</v>
      </c>
      <c r="S2857" s="7">
        <f>E2857/D2857</f>
        <v>0.5</v>
      </c>
      <c r="T2857" s="8">
        <f>E2857/P2857</f>
        <v>60</v>
      </c>
      <c r="U2857" t="str">
        <f t="shared" si="268"/>
        <v>theater</v>
      </c>
      <c r="V2857" t="str">
        <f t="shared" si="269"/>
        <v>plays</v>
      </c>
    </row>
    <row r="2858" spans="1:22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5">
        <f t="shared" si="264"/>
        <v>42165.037581018521</v>
      </c>
      <c r="L2858" s="15">
        <f t="shared" si="265"/>
        <v>42224.898611111115</v>
      </c>
      <c r="M2858" s="13" t="str">
        <f t="shared" si="266"/>
        <v>Jun</v>
      </c>
      <c r="N2858" s="11">
        <f t="shared" si="267"/>
        <v>2015</v>
      </c>
      <c r="O2858" t="b">
        <v>0</v>
      </c>
      <c r="P2858">
        <v>6</v>
      </c>
      <c r="Q2858" t="b">
        <v>0</v>
      </c>
      <c r="R2858" t="s">
        <v>8271</v>
      </c>
      <c r="S2858" s="7">
        <f>E2858/D2858</f>
        <v>4.8666666666666664E-2</v>
      </c>
      <c r="T2858" s="8">
        <f>E2858/P2858</f>
        <v>24.333333333333332</v>
      </c>
      <c r="U2858" t="str">
        <f t="shared" si="268"/>
        <v>theater</v>
      </c>
      <c r="V2858" t="str">
        <f t="shared" si="269"/>
        <v>plays</v>
      </c>
    </row>
    <row r="2859" spans="1:22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5">
        <f t="shared" si="264"/>
        <v>42726.920081018514</v>
      </c>
      <c r="L2859" s="15">
        <f t="shared" si="265"/>
        <v>42786.75</v>
      </c>
      <c r="M2859" s="13" t="str">
        <f t="shared" si="266"/>
        <v>Dec</v>
      </c>
      <c r="N2859" s="11">
        <f t="shared" si="267"/>
        <v>2016</v>
      </c>
      <c r="O2859" t="b">
        <v>0</v>
      </c>
      <c r="P2859">
        <v>15</v>
      </c>
      <c r="Q2859" t="b">
        <v>0</v>
      </c>
      <c r="R2859" t="s">
        <v>8271</v>
      </c>
      <c r="S2859" s="7">
        <f>E2859/D2859</f>
        <v>0.19736842105263158</v>
      </c>
      <c r="T2859" s="8">
        <f>E2859/P2859</f>
        <v>500</v>
      </c>
      <c r="U2859" t="str">
        <f t="shared" si="268"/>
        <v>theater</v>
      </c>
      <c r="V2859" t="str">
        <f t="shared" si="269"/>
        <v>plays</v>
      </c>
    </row>
    <row r="2860" spans="1:22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5">
        <f t="shared" si="264"/>
        <v>41954.545081018514</v>
      </c>
      <c r="L2860" s="15">
        <f t="shared" si="265"/>
        <v>41978.477777777778</v>
      </c>
      <c r="M2860" s="13" t="str">
        <f t="shared" si="266"/>
        <v>Nov</v>
      </c>
      <c r="N2860" s="11">
        <f t="shared" si="267"/>
        <v>2014</v>
      </c>
      <c r="O2860" t="b">
        <v>0</v>
      </c>
      <c r="P2860">
        <v>0</v>
      </c>
      <c r="Q2860" t="b">
        <v>0</v>
      </c>
      <c r="R2860" t="s">
        <v>8271</v>
      </c>
      <c r="S2860" s="7">
        <f>E2860/D2860</f>
        <v>0</v>
      </c>
      <c r="T2860" s="8" t="e">
        <f>E2860/P2860</f>
        <v>#DIV/0!</v>
      </c>
      <c r="U2860" t="str">
        <f t="shared" si="268"/>
        <v>theater</v>
      </c>
      <c r="V2860" t="str">
        <f t="shared" si="269"/>
        <v>plays</v>
      </c>
    </row>
    <row r="2861" spans="1:22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5">
        <f t="shared" si="264"/>
        <v>42233.362314814818</v>
      </c>
      <c r="L2861" s="15">
        <f t="shared" si="265"/>
        <v>42293.362314814818</v>
      </c>
      <c r="M2861" s="13" t="str">
        <f t="shared" si="266"/>
        <v>Aug</v>
      </c>
      <c r="N2861" s="11">
        <f t="shared" si="267"/>
        <v>2015</v>
      </c>
      <c r="O2861" t="b">
        <v>0</v>
      </c>
      <c r="P2861">
        <v>1</v>
      </c>
      <c r="Q2861" t="b">
        <v>0</v>
      </c>
      <c r="R2861" t="s">
        <v>8271</v>
      </c>
      <c r="S2861" s="7">
        <f>E2861/D2861</f>
        <v>1.7500000000000002E-2</v>
      </c>
      <c r="T2861" s="8">
        <f>E2861/P2861</f>
        <v>35</v>
      </c>
      <c r="U2861" t="str">
        <f t="shared" si="268"/>
        <v>theater</v>
      </c>
      <c r="V2861" t="str">
        <f t="shared" si="269"/>
        <v>plays</v>
      </c>
    </row>
    <row r="2862" spans="1:22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5">
        <f t="shared" si="264"/>
        <v>42480.800648148142</v>
      </c>
      <c r="L2862" s="15">
        <f t="shared" si="265"/>
        <v>42540.800648148142</v>
      </c>
      <c r="M2862" s="13" t="str">
        <f t="shared" si="266"/>
        <v>Apr</v>
      </c>
      <c r="N2862" s="11">
        <f t="shared" si="267"/>
        <v>2016</v>
      </c>
      <c r="O2862" t="b">
        <v>0</v>
      </c>
      <c r="P2862">
        <v>9</v>
      </c>
      <c r="Q2862" t="b">
        <v>0</v>
      </c>
      <c r="R2862" t="s">
        <v>8271</v>
      </c>
      <c r="S2862" s="7">
        <f>E2862/D2862</f>
        <v>6.6500000000000004E-2</v>
      </c>
      <c r="T2862" s="8">
        <f>E2862/P2862</f>
        <v>29.555555555555557</v>
      </c>
      <c r="U2862" t="str">
        <f t="shared" si="268"/>
        <v>theater</v>
      </c>
      <c r="V2862" t="str">
        <f t="shared" si="269"/>
        <v>plays</v>
      </c>
    </row>
    <row r="2863" spans="1:22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5">
        <f t="shared" si="264"/>
        <v>42257.590833333335</v>
      </c>
      <c r="L2863" s="15">
        <f t="shared" si="265"/>
        <v>42271.590833333335</v>
      </c>
      <c r="M2863" s="13" t="str">
        <f t="shared" si="266"/>
        <v>Sep</v>
      </c>
      <c r="N2863" s="11">
        <f t="shared" si="267"/>
        <v>2015</v>
      </c>
      <c r="O2863" t="b">
        <v>0</v>
      </c>
      <c r="P2863">
        <v>3</v>
      </c>
      <c r="Q2863" t="b">
        <v>0</v>
      </c>
      <c r="R2863" t="s">
        <v>8271</v>
      </c>
      <c r="S2863" s="7">
        <f>E2863/D2863</f>
        <v>0.32</v>
      </c>
      <c r="T2863" s="8">
        <f>E2863/P2863</f>
        <v>26.666666666666668</v>
      </c>
      <c r="U2863" t="str">
        <f t="shared" si="268"/>
        <v>theater</v>
      </c>
      <c r="V2863" t="str">
        <f t="shared" si="269"/>
        <v>plays</v>
      </c>
    </row>
    <row r="2864" spans="1:22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5">
        <f t="shared" si="264"/>
        <v>41784.789687500001</v>
      </c>
      <c r="L2864" s="15">
        <f t="shared" si="265"/>
        <v>41814.789687500001</v>
      </c>
      <c r="M2864" s="13" t="str">
        <f t="shared" si="266"/>
        <v>May</v>
      </c>
      <c r="N2864" s="11">
        <f t="shared" si="267"/>
        <v>2014</v>
      </c>
      <c r="O2864" t="b">
        <v>0</v>
      </c>
      <c r="P2864">
        <v>3</v>
      </c>
      <c r="Q2864" t="b">
        <v>0</v>
      </c>
      <c r="R2864" t="s">
        <v>8271</v>
      </c>
      <c r="S2864" s="7">
        <f>E2864/D2864</f>
        <v>4.3307086614173228E-3</v>
      </c>
      <c r="T2864" s="8">
        <f>E2864/P2864</f>
        <v>18.333333333333332</v>
      </c>
      <c r="U2864" t="str">
        <f t="shared" si="268"/>
        <v>theater</v>
      </c>
      <c r="V2864" t="str">
        <f t="shared" si="269"/>
        <v>plays</v>
      </c>
    </row>
    <row r="2865" spans="1:22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5">
        <f t="shared" si="264"/>
        <v>41831.675034722226</v>
      </c>
      <c r="L2865" s="15">
        <f t="shared" si="265"/>
        <v>41891.675034722226</v>
      </c>
      <c r="M2865" s="13" t="str">
        <f t="shared" si="266"/>
        <v>Jul</v>
      </c>
      <c r="N2865" s="11">
        <f t="shared" si="267"/>
        <v>2014</v>
      </c>
      <c r="O2865" t="b">
        <v>0</v>
      </c>
      <c r="P2865">
        <v>1</v>
      </c>
      <c r="Q2865" t="b">
        <v>0</v>
      </c>
      <c r="R2865" t="s">
        <v>8271</v>
      </c>
      <c r="S2865" s="7">
        <f>E2865/D2865</f>
        <v>4.0000000000000002E-4</v>
      </c>
      <c r="T2865" s="8">
        <f>E2865/P2865</f>
        <v>20</v>
      </c>
      <c r="U2865" t="str">
        <f t="shared" si="268"/>
        <v>theater</v>
      </c>
      <c r="V2865" t="str">
        <f t="shared" si="269"/>
        <v>plays</v>
      </c>
    </row>
    <row r="2866" spans="1:2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5">
        <f t="shared" si="264"/>
        <v>42172.613506944443</v>
      </c>
      <c r="L2866" s="15">
        <f t="shared" si="265"/>
        <v>42202.554166666669</v>
      </c>
      <c r="M2866" s="13" t="str">
        <f t="shared" si="266"/>
        <v>Jun</v>
      </c>
      <c r="N2866" s="11">
        <f t="shared" si="267"/>
        <v>2015</v>
      </c>
      <c r="O2866" t="b">
        <v>0</v>
      </c>
      <c r="P2866">
        <v>3</v>
      </c>
      <c r="Q2866" t="b">
        <v>0</v>
      </c>
      <c r="R2866" t="s">
        <v>8271</v>
      </c>
      <c r="S2866" s="7">
        <f>E2866/D2866</f>
        <v>1.6E-2</v>
      </c>
      <c r="T2866" s="8">
        <f>E2866/P2866</f>
        <v>13.333333333333334</v>
      </c>
      <c r="U2866" t="str">
        <f t="shared" si="268"/>
        <v>theater</v>
      </c>
      <c r="V2866" t="str">
        <f t="shared" si="269"/>
        <v>plays</v>
      </c>
    </row>
    <row r="2867" spans="1:22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5">
        <f t="shared" si="264"/>
        <v>41950.114108796297</v>
      </c>
      <c r="L2867" s="15">
        <f t="shared" si="265"/>
        <v>42010.114108796297</v>
      </c>
      <c r="M2867" s="13" t="str">
        <f t="shared" si="266"/>
        <v>Nov</v>
      </c>
      <c r="N2867" s="11">
        <f t="shared" si="267"/>
        <v>2014</v>
      </c>
      <c r="O2867" t="b">
        <v>0</v>
      </c>
      <c r="P2867">
        <v>0</v>
      </c>
      <c r="Q2867" t="b">
        <v>0</v>
      </c>
      <c r="R2867" t="s">
        <v>8271</v>
      </c>
      <c r="S2867" s="7">
        <f>E2867/D2867</f>
        <v>0</v>
      </c>
      <c r="T2867" s="8" t="e">
        <f>E2867/P2867</f>
        <v>#DIV/0!</v>
      </c>
      <c r="U2867" t="str">
        <f t="shared" si="268"/>
        <v>theater</v>
      </c>
      <c r="V2867" t="str">
        <f t="shared" si="269"/>
        <v>plays</v>
      </c>
    </row>
    <row r="2868" spans="1:22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5">
        <f t="shared" si="264"/>
        <v>42627.955104166671</v>
      </c>
      <c r="L2868" s="15">
        <f t="shared" si="265"/>
        <v>42657.916666666672</v>
      </c>
      <c r="M2868" s="13" t="str">
        <f t="shared" si="266"/>
        <v>Sep</v>
      </c>
      <c r="N2868" s="11">
        <f t="shared" si="267"/>
        <v>2016</v>
      </c>
      <c r="O2868" t="b">
        <v>0</v>
      </c>
      <c r="P2868">
        <v>2</v>
      </c>
      <c r="Q2868" t="b">
        <v>0</v>
      </c>
      <c r="R2868" t="s">
        <v>8271</v>
      </c>
      <c r="S2868" s="7">
        <f>E2868/D2868</f>
        <v>8.9999999999999993E-3</v>
      </c>
      <c r="T2868" s="8">
        <f>E2868/P2868</f>
        <v>22.5</v>
      </c>
      <c r="U2868" t="str">
        <f t="shared" si="268"/>
        <v>theater</v>
      </c>
      <c r="V2868" t="str">
        <f t="shared" si="269"/>
        <v>plays</v>
      </c>
    </row>
    <row r="2869" spans="1:22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5">
        <f t="shared" si="264"/>
        <v>42531.195277777777</v>
      </c>
      <c r="L2869" s="15">
        <f t="shared" si="265"/>
        <v>42555.166666666672</v>
      </c>
      <c r="M2869" s="13" t="str">
        <f t="shared" si="266"/>
        <v>Jun</v>
      </c>
      <c r="N2869" s="11">
        <f t="shared" si="267"/>
        <v>2016</v>
      </c>
      <c r="O2869" t="b">
        <v>0</v>
      </c>
      <c r="P2869">
        <v>10</v>
      </c>
      <c r="Q2869" t="b">
        <v>0</v>
      </c>
      <c r="R2869" t="s">
        <v>8271</v>
      </c>
      <c r="S2869" s="7">
        <f>E2869/D2869</f>
        <v>0.2016</v>
      </c>
      <c r="T2869" s="8">
        <f>E2869/P2869</f>
        <v>50.4</v>
      </c>
      <c r="U2869" t="str">
        <f t="shared" si="268"/>
        <v>theater</v>
      </c>
      <c r="V2869" t="str">
        <f t="shared" si="269"/>
        <v>plays</v>
      </c>
    </row>
    <row r="2870" spans="1:22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5">
        <f t="shared" si="264"/>
        <v>42618.827013888891</v>
      </c>
      <c r="L2870" s="15">
        <f t="shared" si="265"/>
        <v>42648.827013888891</v>
      </c>
      <c r="M2870" s="13" t="str">
        <f t="shared" si="266"/>
        <v>Sep</v>
      </c>
      <c r="N2870" s="11">
        <f t="shared" si="267"/>
        <v>2016</v>
      </c>
      <c r="O2870" t="b">
        <v>0</v>
      </c>
      <c r="P2870">
        <v>60</v>
      </c>
      <c r="Q2870" t="b">
        <v>0</v>
      </c>
      <c r="R2870" t="s">
        <v>8271</v>
      </c>
      <c r="S2870" s="7">
        <f>E2870/D2870</f>
        <v>0.42011733333333334</v>
      </c>
      <c r="T2870" s="8">
        <f>E2870/P2870</f>
        <v>105.02933333333334</v>
      </c>
      <c r="U2870" t="str">
        <f t="shared" si="268"/>
        <v>theater</v>
      </c>
      <c r="V2870" t="str">
        <f t="shared" si="269"/>
        <v>plays</v>
      </c>
    </row>
    <row r="2871" spans="1:22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5">
        <f t="shared" si="264"/>
        <v>42540.593530092592</v>
      </c>
      <c r="L2871" s="15">
        <f t="shared" si="265"/>
        <v>42570.593530092592</v>
      </c>
      <c r="M2871" s="13" t="str">
        <f t="shared" si="266"/>
        <v>Jun</v>
      </c>
      <c r="N2871" s="11">
        <f t="shared" si="267"/>
        <v>2016</v>
      </c>
      <c r="O2871" t="b">
        <v>0</v>
      </c>
      <c r="P2871">
        <v>5</v>
      </c>
      <c r="Q2871" t="b">
        <v>0</v>
      </c>
      <c r="R2871" t="s">
        <v>8271</v>
      </c>
      <c r="S2871" s="7">
        <f>E2871/D2871</f>
        <v>8.8500000000000002E-3</v>
      </c>
      <c r="T2871" s="8">
        <f>E2871/P2871</f>
        <v>35.4</v>
      </c>
      <c r="U2871" t="str">
        <f t="shared" si="268"/>
        <v>theater</v>
      </c>
      <c r="V2871" t="str">
        <f t="shared" si="269"/>
        <v>plays</v>
      </c>
    </row>
    <row r="2872" spans="1:22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5">
        <f t="shared" si="264"/>
        <v>41746.189409722225</v>
      </c>
      <c r="L2872" s="15">
        <f t="shared" si="265"/>
        <v>41776.189409722225</v>
      </c>
      <c r="M2872" s="13" t="str">
        <f t="shared" si="266"/>
        <v>Apr</v>
      </c>
      <c r="N2872" s="11">
        <f t="shared" si="267"/>
        <v>2014</v>
      </c>
      <c r="O2872" t="b">
        <v>0</v>
      </c>
      <c r="P2872">
        <v>9</v>
      </c>
      <c r="Q2872" t="b">
        <v>0</v>
      </c>
      <c r="R2872" t="s">
        <v>8271</v>
      </c>
      <c r="S2872" s="7">
        <f>E2872/D2872</f>
        <v>0.15</v>
      </c>
      <c r="T2872" s="8">
        <f>E2872/P2872</f>
        <v>83.333333333333329</v>
      </c>
      <c r="U2872" t="str">
        <f t="shared" si="268"/>
        <v>theater</v>
      </c>
      <c r="V2872" t="str">
        <f t="shared" si="269"/>
        <v>plays</v>
      </c>
    </row>
    <row r="2873" spans="1:22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5">
        <f t="shared" si="264"/>
        <v>41974.738576388889</v>
      </c>
      <c r="L2873" s="15">
        <f t="shared" si="265"/>
        <v>41994.738576388889</v>
      </c>
      <c r="M2873" s="13" t="str">
        <f t="shared" si="266"/>
        <v>Dec</v>
      </c>
      <c r="N2873" s="11">
        <f t="shared" si="267"/>
        <v>2014</v>
      </c>
      <c r="O2873" t="b">
        <v>0</v>
      </c>
      <c r="P2873">
        <v>13</v>
      </c>
      <c r="Q2873" t="b">
        <v>0</v>
      </c>
      <c r="R2873" t="s">
        <v>8271</v>
      </c>
      <c r="S2873" s="7">
        <f>E2873/D2873</f>
        <v>4.6699999999999998E-2</v>
      </c>
      <c r="T2873" s="8">
        <f>E2873/P2873</f>
        <v>35.92307692307692</v>
      </c>
      <c r="U2873" t="str">
        <f t="shared" si="268"/>
        <v>theater</v>
      </c>
      <c r="V2873" t="str">
        <f t="shared" si="269"/>
        <v>plays</v>
      </c>
    </row>
    <row r="2874" spans="1:22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5">
        <f t="shared" si="264"/>
        <v>42115.11618055556</v>
      </c>
      <c r="L2874" s="15">
        <f t="shared" si="265"/>
        <v>42175.11618055556</v>
      </c>
      <c r="M2874" s="13" t="str">
        <f t="shared" si="266"/>
        <v>Apr</v>
      </c>
      <c r="N2874" s="11">
        <f t="shared" si="267"/>
        <v>2015</v>
      </c>
      <c r="O2874" t="b">
        <v>0</v>
      </c>
      <c r="P2874">
        <v>0</v>
      </c>
      <c r="Q2874" t="b">
        <v>0</v>
      </c>
      <c r="R2874" t="s">
        <v>8271</v>
      </c>
      <c r="S2874" s="7">
        <f>E2874/D2874</f>
        <v>0</v>
      </c>
      <c r="T2874" s="8" t="e">
        <f>E2874/P2874</f>
        <v>#DIV/0!</v>
      </c>
      <c r="U2874" t="str">
        <f t="shared" si="268"/>
        <v>theater</v>
      </c>
      <c r="V2874" t="str">
        <f t="shared" si="269"/>
        <v>plays</v>
      </c>
    </row>
    <row r="2875" spans="1:22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5">
        <f t="shared" si="264"/>
        <v>42002.817488425921</v>
      </c>
      <c r="L2875" s="15">
        <f t="shared" si="265"/>
        <v>42032.817488425921</v>
      </c>
      <c r="M2875" s="13" t="str">
        <f t="shared" si="266"/>
        <v>Dec</v>
      </c>
      <c r="N2875" s="11">
        <f t="shared" si="267"/>
        <v>2014</v>
      </c>
      <c r="O2875" t="b">
        <v>0</v>
      </c>
      <c r="P2875">
        <v>8</v>
      </c>
      <c r="Q2875" t="b">
        <v>0</v>
      </c>
      <c r="R2875" t="s">
        <v>8271</v>
      </c>
      <c r="S2875" s="7">
        <f>E2875/D2875</f>
        <v>0.38119999999999998</v>
      </c>
      <c r="T2875" s="8">
        <f>E2875/P2875</f>
        <v>119.125</v>
      </c>
      <c r="U2875" t="str">
        <f t="shared" si="268"/>
        <v>theater</v>
      </c>
      <c r="V2875" t="str">
        <f t="shared" si="269"/>
        <v>plays</v>
      </c>
    </row>
    <row r="2876" spans="1:22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5">
        <f t="shared" si="264"/>
        <v>42722.84474537037</v>
      </c>
      <c r="L2876" s="15">
        <f t="shared" si="265"/>
        <v>42752.84474537037</v>
      </c>
      <c r="M2876" s="13" t="str">
        <f t="shared" si="266"/>
        <v>Dec</v>
      </c>
      <c r="N2876" s="11">
        <f t="shared" si="267"/>
        <v>2016</v>
      </c>
      <c r="O2876" t="b">
        <v>0</v>
      </c>
      <c r="P2876">
        <v>3</v>
      </c>
      <c r="Q2876" t="b">
        <v>0</v>
      </c>
      <c r="R2876" t="s">
        <v>8271</v>
      </c>
      <c r="S2876" s="7">
        <f>E2876/D2876</f>
        <v>5.4199999999999998E-2</v>
      </c>
      <c r="T2876" s="8">
        <f>E2876/P2876</f>
        <v>90.333333333333329</v>
      </c>
      <c r="U2876" t="str">
        <f t="shared" si="268"/>
        <v>theater</v>
      </c>
      <c r="V2876" t="str">
        <f t="shared" si="269"/>
        <v>plays</v>
      </c>
    </row>
    <row r="2877" spans="1:22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5">
        <f t="shared" si="264"/>
        <v>42465.128391203703</v>
      </c>
      <c r="L2877" s="15">
        <f t="shared" si="265"/>
        <v>42495.128391203703</v>
      </c>
      <c r="M2877" s="13" t="str">
        <f t="shared" si="266"/>
        <v>Apr</v>
      </c>
      <c r="N2877" s="11">
        <f t="shared" si="267"/>
        <v>2016</v>
      </c>
      <c r="O2877" t="b">
        <v>0</v>
      </c>
      <c r="P2877">
        <v>3</v>
      </c>
      <c r="Q2877" t="b">
        <v>0</v>
      </c>
      <c r="R2877" t="s">
        <v>8271</v>
      </c>
      <c r="S2877" s="7">
        <f>E2877/D2877</f>
        <v>3.5E-4</v>
      </c>
      <c r="T2877" s="8">
        <f>E2877/P2877</f>
        <v>2.3333333333333335</v>
      </c>
      <c r="U2877" t="str">
        <f t="shared" si="268"/>
        <v>theater</v>
      </c>
      <c r="V2877" t="str">
        <f t="shared" si="269"/>
        <v>plays</v>
      </c>
    </row>
    <row r="2878" spans="1:22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5">
        <f t="shared" si="264"/>
        <v>42171.743969907402</v>
      </c>
      <c r="L2878" s="15">
        <f t="shared" si="265"/>
        <v>42201.743969907402</v>
      </c>
      <c r="M2878" s="13" t="str">
        <f t="shared" si="266"/>
        <v>Jun</v>
      </c>
      <c r="N2878" s="11">
        <f t="shared" si="267"/>
        <v>2015</v>
      </c>
      <c r="O2878" t="b">
        <v>0</v>
      </c>
      <c r="P2878">
        <v>0</v>
      </c>
      <c r="Q2878" t="b">
        <v>0</v>
      </c>
      <c r="R2878" t="s">
        <v>8271</v>
      </c>
      <c r="S2878" s="7">
        <f>E2878/D2878</f>
        <v>0</v>
      </c>
      <c r="T2878" s="8" t="e">
        <f>E2878/P2878</f>
        <v>#DIV/0!</v>
      </c>
      <c r="U2878" t="str">
        <f t="shared" si="268"/>
        <v>theater</v>
      </c>
      <c r="V2878" t="str">
        <f t="shared" si="269"/>
        <v>plays</v>
      </c>
    </row>
    <row r="2879" spans="1:22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5">
        <f t="shared" si="264"/>
        <v>42672.955138888887</v>
      </c>
      <c r="L2879" s="15">
        <f t="shared" si="265"/>
        <v>42704.708333333328</v>
      </c>
      <c r="M2879" s="13" t="str">
        <f t="shared" si="266"/>
        <v>Oct</v>
      </c>
      <c r="N2879" s="11">
        <f t="shared" si="267"/>
        <v>2016</v>
      </c>
      <c r="O2879" t="b">
        <v>0</v>
      </c>
      <c r="P2879">
        <v>6</v>
      </c>
      <c r="Q2879" t="b">
        <v>0</v>
      </c>
      <c r="R2879" t="s">
        <v>8271</v>
      </c>
      <c r="S2879" s="7">
        <f>E2879/D2879</f>
        <v>0.10833333333333334</v>
      </c>
      <c r="T2879" s="8">
        <f>E2879/P2879</f>
        <v>108.33333333333333</v>
      </c>
      <c r="U2879" t="str">
        <f t="shared" si="268"/>
        <v>theater</v>
      </c>
      <c r="V2879" t="str">
        <f t="shared" si="269"/>
        <v>plays</v>
      </c>
    </row>
    <row r="2880" spans="1:22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5">
        <f t="shared" si="264"/>
        <v>42128.615682870368</v>
      </c>
      <c r="L2880" s="15">
        <f t="shared" si="265"/>
        <v>42188.615682870368</v>
      </c>
      <c r="M2880" s="13" t="str">
        <f t="shared" si="266"/>
        <v>May</v>
      </c>
      <c r="N2880" s="11">
        <f t="shared" si="267"/>
        <v>2015</v>
      </c>
      <c r="O2880" t="b">
        <v>0</v>
      </c>
      <c r="P2880">
        <v>4</v>
      </c>
      <c r="Q2880" t="b">
        <v>0</v>
      </c>
      <c r="R2880" t="s">
        <v>8271</v>
      </c>
      <c r="S2880" s="7">
        <f>E2880/D2880</f>
        <v>2.1000000000000001E-2</v>
      </c>
      <c r="T2880" s="8">
        <f>E2880/P2880</f>
        <v>15.75</v>
      </c>
      <c r="U2880" t="str">
        <f t="shared" si="268"/>
        <v>theater</v>
      </c>
      <c r="V2880" t="str">
        <f t="shared" si="269"/>
        <v>plays</v>
      </c>
    </row>
    <row r="2881" spans="1:22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5">
        <f t="shared" si="264"/>
        <v>42359.725243055553</v>
      </c>
      <c r="L2881" s="15">
        <f t="shared" si="265"/>
        <v>42389.725243055553</v>
      </c>
      <c r="M2881" s="13" t="str">
        <f t="shared" si="266"/>
        <v>Dec</v>
      </c>
      <c r="N2881" s="11">
        <f t="shared" si="267"/>
        <v>2015</v>
      </c>
      <c r="O2881" t="b">
        <v>0</v>
      </c>
      <c r="P2881">
        <v>1</v>
      </c>
      <c r="Q2881" t="b">
        <v>0</v>
      </c>
      <c r="R2881" t="s">
        <v>8271</v>
      </c>
      <c r="S2881" s="7">
        <f>E2881/D2881</f>
        <v>2.5892857142857141E-3</v>
      </c>
      <c r="T2881" s="8">
        <f>E2881/P2881</f>
        <v>29</v>
      </c>
      <c r="U2881" t="str">
        <f t="shared" si="268"/>
        <v>theater</v>
      </c>
      <c r="V2881" t="str">
        <f t="shared" si="269"/>
        <v>plays</v>
      </c>
    </row>
    <row r="2882" spans="1:22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5">
        <f t="shared" si="264"/>
        <v>42192.905694444446</v>
      </c>
      <c r="L2882" s="15">
        <f t="shared" si="265"/>
        <v>42236.711805555555</v>
      </c>
      <c r="M2882" s="13" t="str">
        <f t="shared" si="266"/>
        <v>Jul</v>
      </c>
      <c r="N2882" s="11">
        <f t="shared" si="267"/>
        <v>2015</v>
      </c>
      <c r="O2882" t="b">
        <v>0</v>
      </c>
      <c r="P2882">
        <v>29</v>
      </c>
      <c r="Q2882" t="b">
        <v>0</v>
      </c>
      <c r="R2882" t="s">
        <v>8271</v>
      </c>
      <c r="S2882" s="7">
        <f>E2882/D2882</f>
        <v>0.23333333333333334</v>
      </c>
      <c r="T2882" s="8">
        <f>E2882/P2882</f>
        <v>96.551724137931032</v>
      </c>
      <c r="U2882" t="str">
        <f t="shared" si="268"/>
        <v>theater</v>
      </c>
      <c r="V2882" t="str">
        <f t="shared" si="269"/>
        <v>plays</v>
      </c>
    </row>
    <row r="2883" spans="1:22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5">
        <f t="shared" ref="K2883:K2946" si="270">(((J2883/60)/60)/24+DATE(1970,1,1))</f>
        <v>41916.597638888888</v>
      </c>
      <c r="L2883" s="15">
        <f t="shared" ref="L2883:L2946" si="271">(((I2883/60)/60)/24+DATE(1970,1,1))</f>
        <v>41976.639305555553</v>
      </c>
      <c r="M2883" s="13" t="str">
        <f t="shared" ref="M2883:M2946" si="272">TEXT(K2883,"mmm")</f>
        <v>Oct</v>
      </c>
      <c r="N2883" s="11">
        <f t="shared" ref="N2883:N2946" si="273">YEAR(K2883)</f>
        <v>2014</v>
      </c>
      <c r="O2883" t="b">
        <v>0</v>
      </c>
      <c r="P2883">
        <v>0</v>
      </c>
      <c r="Q2883" t="b">
        <v>0</v>
      </c>
      <c r="R2883" t="s">
        <v>8271</v>
      </c>
      <c r="S2883" s="7">
        <f>E2883/D2883</f>
        <v>0</v>
      </c>
      <c r="T2883" s="8" t="e">
        <f>E2883/P2883</f>
        <v>#DIV/0!</v>
      </c>
      <c r="U2883" t="str">
        <f t="shared" ref="U2883:U2946" si="274">LEFT(R2883,(FIND("/",R2883,1)-1))</f>
        <v>theater</v>
      </c>
      <c r="V2883" t="str">
        <f t="shared" ref="V2883:V2946" si="275">MID(R2883,FIND("/",R2883)+1,256)</f>
        <v>plays</v>
      </c>
    </row>
    <row r="2884" spans="1:22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5">
        <f t="shared" si="270"/>
        <v>42461.596273148149</v>
      </c>
      <c r="L2884" s="15">
        <f t="shared" si="271"/>
        <v>42491.596273148149</v>
      </c>
      <c r="M2884" s="13" t="str">
        <f t="shared" si="272"/>
        <v>Apr</v>
      </c>
      <c r="N2884" s="11">
        <f t="shared" si="273"/>
        <v>2016</v>
      </c>
      <c r="O2884" t="b">
        <v>0</v>
      </c>
      <c r="P2884">
        <v>4</v>
      </c>
      <c r="Q2884" t="b">
        <v>0</v>
      </c>
      <c r="R2884" t="s">
        <v>8271</v>
      </c>
      <c r="S2884" s="7">
        <f>E2884/D2884</f>
        <v>0.33600000000000002</v>
      </c>
      <c r="T2884" s="8">
        <f>E2884/P2884</f>
        <v>63</v>
      </c>
      <c r="U2884" t="str">
        <f t="shared" si="274"/>
        <v>theater</v>
      </c>
      <c r="V2884" t="str">
        <f t="shared" si="275"/>
        <v>plays</v>
      </c>
    </row>
    <row r="2885" spans="1:22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5">
        <f t="shared" si="270"/>
        <v>42370.90320601852</v>
      </c>
      <c r="L2885" s="15">
        <f t="shared" si="271"/>
        <v>42406.207638888889</v>
      </c>
      <c r="M2885" s="13" t="str">
        <f t="shared" si="272"/>
        <v>Jan</v>
      </c>
      <c r="N2885" s="11">
        <f t="shared" si="273"/>
        <v>2016</v>
      </c>
      <c r="O2885" t="b">
        <v>0</v>
      </c>
      <c r="P2885">
        <v>5</v>
      </c>
      <c r="Q2885" t="b">
        <v>0</v>
      </c>
      <c r="R2885" t="s">
        <v>8271</v>
      </c>
      <c r="S2885" s="7">
        <f>E2885/D2885</f>
        <v>0.1908</v>
      </c>
      <c r="T2885" s="8">
        <f>E2885/P2885</f>
        <v>381.6</v>
      </c>
      <c r="U2885" t="str">
        <f t="shared" si="274"/>
        <v>theater</v>
      </c>
      <c r="V2885" t="str">
        <f t="shared" si="275"/>
        <v>plays</v>
      </c>
    </row>
    <row r="2886" spans="1:22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5">
        <f t="shared" si="270"/>
        <v>41948.727256944447</v>
      </c>
      <c r="L2886" s="15">
        <f t="shared" si="271"/>
        <v>41978.727256944447</v>
      </c>
      <c r="M2886" s="13" t="str">
        <f t="shared" si="272"/>
        <v>Nov</v>
      </c>
      <c r="N2886" s="11">
        <f t="shared" si="273"/>
        <v>2014</v>
      </c>
      <c r="O2886" t="b">
        <v>0</v>
      </c>
      <c r="P2886">
        <v>4</v>
      </c>
      <c r="Q2886" t="b">
        <v>0</v>
      </c>
      <c r="R2886" t="s">
        <v>8271</v>
      </c>
      <c r="S2886" s="7">
        <f>E2886/D2886</f>
        <v>4.1111111111111114E-3</v>
      </c>
      <c r="T2886" s="8">
        <f>E2886/P2886</f>
        <v>46.25</v>
      </c>
      <c r="U2886" t="str">
        <f t="shared" si="274"/>
        <v>theater</v>
      </c>
      <c r="V2886" t="str">
        <f t="shared" si="275"/>
        <v>plays</v>
      </c>
    </row>
    <row r="2887" spans="1:22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5">
        <f t="shared" si="270"/>
        <v>42047.07640046296</v>
      </c>
      <c r="L2887" s="15">
        <f t="shared" si="271"/>
        <v>42077.034733796296</v>
      </c>
      <c r="M2887" s="13" t="str">
        <f t="shared" si="272"/>
        <v>Feb</v>
      </c>
      <c r="N2887" s="11">
        <f t="shared" si="273"/>
        <v>2015</v>
      </c>
      <c r="O2887" t="b">
        <v>0</v>
      </c>
      <c r="P2887">
        <v>5</v>
      </c>
      <c r="Q2887" t="b">
        <v>0</v>
      </c>
      <c r="R2887" t="s">
        <v>8271</v>
      </c>
      <c r="S2887" s="7">
        <f>E2887/D2887</f>
        <v>0.32500000000000001</v>
      </c>
      <c r="T2887" s="8">
        <f>E2887/P2887</f>
        <v>26</v>
      </c>
      <c r="U2887" t="str">
        <f t="shared" si="274"/>
        <v>theater</v>
      </c>
      <c r="V2887" t="str">
        <f t="shared" si="275"/>
        <v>plays</v>
      </c>
    </row>
    <row r="2888" spans="1:22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5">
        <f t="shared" si="270"/>
        <v>42261.632916666669</v>
      </c>
      <c r="L2888" s="15">
        <f t="shared" si="271"/>
        <v>42266.165972222225</v>
      </c>
      <c r="M2888" s="13" t="str">
        <f t="shared" si="272"/>
        <v>Sep</v>
      </c>
      <c r="N2888" s="11">
        <f t="shared" si="273"/>
        <v>2015</v>
      </c>
      <c r="O2888" t="b">
        <v>0</v>
      </c>
      <c r="P2888">
        <v>1</v>
      </c>
      <c r="Q2888" t="b">
        <v>0</v>
      </c>
      <c r="R2888" t="s">
        <v>8271</v>
      </c>
      <c r="S2888" s="7">
        <f>E2888/D2888</f>
        <v>0.05</v>
      </c>
      <c r="T2888" s="8">
        <f>E2888/P2888</f>
        <v>10</v>
      </c>
      <c r="U2888" t="str">
        <f t="shared" si="274"/>
        <v>theater</v>
      </c>
      <c r="V2888" t="str">
        <f t="shared" si="275"/>
        <v>plays</v>
      </c>
    </row>
    <row r="2889" spans="1:22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5">
        <f t="shared" si="270"/>
        <v>41985.427361111113</v>
      </c>
      <c r="L2889" s="15">
        <f t="shared" si="271"/>
        <v>42015.427361111113</v>
      </c>
      <c r="M2889" s="13" t="str">
        <f t="shared" si="272"/>
        <v>Dec</v>
      </c>
      <c r="N2889" s="11">
        <f t="shared" si="273"/>
        <v>2014</v>
      </c>
      <c r="O2889" t="b">
        <v>0</v>
      </c>
      <c r="P2889">
        <v>1</v>
      </c>
      <c r="Q2889" t="b">
        <v>0</v>
      </c>
      <c r="R2889" t="s">
        <v>8271</v>
      </c>
      <c r="S2889" s="7">
        <f>E2889/D2889</f>
        <v>1.6666666666666668E-3</v>
      </c>
      <c r="T2889" s="8">
        <f>E2889/P2889</f>
        <v>5</v>
      </c>
      <c r="U2889" t="str">
        <f t="shared" si="274"/>
        <v>theater</v>
      </c>
      <c r="V2889" t="str">
        <f t="shared" si="275"/>
        <v>plays</v>
      </c>
    </row>
    <row r="2890" spans="1:22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5">
        <f t="shared" si="270"/>
        <v>41922.535185185188</v>
      </c>
      <c r="L2890" s="15">
        <f t="shared" si="271"/>
        <v>41930.207638888889</v>
      </c>
      <c r="M2890" s="13" t="str">
        <f t="shared" si="272"/>
        <v>Oct</v>
      </c>
      <c r="N2890" s="11">
        <f t="shared" si="273"/>
        <v>2014</v>
      </c>
      <c r="O2890" t="b">
        <v>0</v>
      </c>
      <c r="P2890">
        <v>0</v>
      </c>
      <c r="Q2890" t="b">
        <v>0</v>
      </c>
      <c r="R2890" t="s">
        <v>8271</v>
      </c>
      <c r="S2890" s="7">
        <f>E2890/D2890</f>
        <v>0</v>
      </c>
      <c r="T2890" s="8" t="e">
        <f>E2890/P2890</f>
        <v>#DIV/0!</v>
      </c>
      <c r="U2890" t="str">
        <f t="shared" si="274"/>
        <v>theater</v>
      </c>
      <c r="V2890" t="str">
        <f t="shared" si="275"/>
        <v>plays</v>
      </c>
    </row>
    <row r="2891" spans="1:22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5">
        <f t="shared" si="270"/>
        <v>41850.863252314812</v>
      </c>
      <c r="L2891" s="15">
        <f t="shared" si="271"/>
        <v>41880.863252314812</v>
      </c>
      <c r="M2891" s="13" t="str">
        <f t="shared" si="272"/>
        <v>Jul</v>
      </c>
      <c r="N2891" s="11">
        <f t="shared" si="273"/>
        <v>2014</v>
      </c>
      <c r="O2891" t="b">
        <v>0</v>
      </c>
      <c r="P2891">
        <v>14</v>
      </c>
      <c r="Q2891" t="b">
        <v>0</v>
      </c>
      <c r="R2891" t="s">
        <v>8271</v>
      </c>
      <c r="S2891" s="7">
        <f>E2891/D2891</f>
        <v>0.38066666666666665</v>
      </c>
      <c r="T2891" s="8">
        <f>E2891/P2891</f>
        <v>81.571428571428569</v>
      </c>
      <c r="U2891" t="str">
        <f t="shared" si="274"/>
        <v>theater</v>
      </c>
      <c r="V2891" t="str">
        <f t="shared" si="275"/>
        <v>plays</v>
      </c>
    </row>
    <row r="2892" spans="1:22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5">
        <f t="shared" si="270"/>
        <v>41831.742962962962</v>
      </c>
      <c r="L2892" s="15">
        <f t="shared" si="271"/>
        <v>41860.125</v>
      </c>
      <c r="M2892" s="13" t="str">
        <f t="shared" si="272"/>
        <v>Jul</v>
      </c>
      <c r="N2892" s="11">
        <f t="shared" si="273"/>
        <v>2014</v>
      </c>
      <c r="O2892" t="b">
        <v>0</v>
      </c>
      <c r="P2892">
        <v>3</v>
      </c>
      <c r="Q2892" t="b">
        <v>0</v>
      </c>
      <c r="R2892" t="s">
        <v>8271</v>
      </c>
      <c r="S2892" s="7">
        <f>E2892/D2892</f>
        <v>1.0500000000000001E-2</v>
      </c>
      <c r="T2892" s="8">
        <f>E2892/P2892</f>
        <v>7</v>
      </c>
      <c r="U2892" t="str">
        <f t="shared" si="274"/>
        <v>theater</v>
      </c>
      <c r="V2892" t="str">
        <f t="shared" si="275"/>
        <v>plays</v>
      </c>
    </row>
    <row r="2893" spans="1:22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5">
        <f t="shared" si="270"/>
        <v>42415.883425925931</v>
      </c>
      <c r="L2893" s="15">
        <f t="shared" si="271"/>
        <v>42475.84175925926</v>
      </c>
      <c r="M2893" s="13" t="str">
        <f t="shared" si="272"/>
        <v>Feb</v>
      </c>
      <c r="N2893" s="11">
        <f t="shared" si="273"/>
        <v>2016</v>
      </c>
      <c r="O2893" t="b">
        <v>0</v>
      </c>
      <c r="P2893">
        <v>10</v>
      </c>
      <c r="Q2893" t="b">
        <v>0</v>
      </c>
      <c r="R2893" t="s">
        <v>8271</v>
      </c>
      <c r="S2893" s="7">
        <f>E2893/D2893</f>
        <v>2.7300000000000001E-2</v>
      </c>
      <c r="T2893" s="8">
        <f>E2893/P2893</f>
        <v>27.3</v>
      </c>
      <c r="U2893" t="str">
        <f t="shared" si="274"/>
        <v>theater</v>
      </c>
      <c r="V2893" t="str">
        <f t="shared" si="275"/>
        <v>plays</v>
      </c>
    </row>
    <row r="2894" spans="1:22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5">
        <f t="shared" si="270"/>
        <v>41869.714166666665</v>
      </c>
      <c r="L2894" s="15">
        <f t="shared" si="271"/>
        <v>41876.875</v>
      </c>
      <c r="M2894" s="13" t="str">
        <f t="shared" si="272"/>
        <v>Aug</v>
      </c>
      <c r="N2894" s="11">
        <f t="shared" si="273"/>
        <v>2014</v>
      </c>
      <c r="O2894" t="b">
        <v>0</v>
      </c>
      <c r="P2894">
        <v>17</v>
      </c>
      <c r="Q2894" t="b">
        <v>0</v>
      </c>
      <c r="R2894" t="s">
        <v>8271</v>
      </c>
      <c r="S2894" s="7">
        <f>E2894/D2894</f>
        <v>9.0909090909090912E-2</v>
      </c>
      <c r="T2894" s="8">
        <f>E2894/P2894</f>
        <v>29.411764705882351</v>
      </c>
      <c r="U2894" t="str">
        <f t="shared" si="274"/>
        <v>theater</v>
      </c>
      <c r="V2894" t="str">
        <f t="shared" si="275"/>
        <v>plays</v>
      </c>
    </row>
    <row r="2895" spans="1:2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5">
        <f t="shared" si="270"/>
        <v>41953.773090277777</v>
      </c>
      <c r="L2895" s="15">
        <f t="shared" si="271"/>
        <v>42013.083333333328</v>
      </c>
      <c r="M2895" s="13" t="str">
        <f t="shared" si="272"/>
        <v>Nov</v>
      </c>
      <c r="N2895" s="11">
        <f t="shared" si="273"/>
        <v>2014</v>
      </c>
      <c r="O2895" t="b">
        <v>0</v>
      </c>
      <c r="P2895">
        <v>2</v>
      </c>
      <c r="Q2895" t="b">
        <v>0</v>
      </c>
      <c r="R2895" t="s">
        <v>8271</v>
      </c>
      <c r="S2895" s="7">
        <f>E2895/D2895</f>
        <v>5.0000000000000001E-3</v>
      </c>
      <c r="T2895" s="8">
        <f>E2895/P2895</f>
        <v>12.5</v>
      </c>
      <c r="U2895" t="str">
        <f t="shared" si="274"/>
        <v>theater</v>
      </c>
      <c r="V2895" t="str">
        <f t="shared" si="275"/>
        <v>plays</v>
      </c>
    </row>
    <row r="2896" spans="1:22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5">
        <f t="shared" si="270"/>
        <v>42037.986284722225</v>
      </c>
      <c r="L2896" s="15">
        <f t="shared" si="271"/>
        <v>42097.944618055553</v>
      </c>
      <c r="M2896" s="13" t="str">
        <f t="shared" si="272"/>
        <v>Feb</v>
      </c>
      <c r="N2896" s="11">
        <f t="shared" si="273"/>
        <v>2015</v>
      </c>
      <c r="O2896" t="b">
        <v>0</v>
      </c>
      <c r="P2896">
        <v>0</v>
      </c>
      <c r="Q2896" t="b">
        <v>0</v>
      </c>
      <c r="R2896" t="s">
        <v>8271</v>
      </c>
      <c r="S2896" s="7">
        <f>E2896/D2896</f>
        <v>0</v>
      </c>
      <c r="T2896" s="8" t="e">
        <f>E2896/P2896</f>
        <v>#DIV/0!</v>
      </c>
      <c r="U2896" t="str">
        <f t="shared" si="274"/>
        <v>theater</v>
      </c>
      <c r="V2896" t="str">
        <f t="shared" si="275"/>
        <v>plays</v>
      </c>
    </row>
    <row r="2897" spans="1:22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5">
        <f t="shared" si="270"/>
        <v>41811.555462962962</v>
      </c>
      <c r="L2897" s="15">
        <f t="shared" si="271"/>
        <v>41812.875</v>
      </c>
      <c r="M2897" s="13" t="str">
        <f t="shared" si="272"/>
        <v>Jun</v>
      </c>
      <c r="N2897" s="11">
        <f t="shared" si="273"/>
        <v>2014</v>
      </c>
      <c r="O2897" t="b">
        <v>0</v>
      </c>
      <c r="P2897">
        <v>4</v>
      </c>
      <c r="Q2897" t="b">
        <v>0</v>
      </c>
      <c r="R2897" t="s">
        <v>8271</v>
      </c>
      <c r="S2897" s="7">
        <f>E2897/D2897</f>
        <v>4.5999999999999999E-2</v>
      </c>
      <c r="T2897" s="8">
        <f>E2897/P2897</f>
        <v>5.75</v>
      </c>
      <c r="U2897" t="str">
        <f t="shared" si="274"/>
        <v>theater</v>
      </c>
      <c r="V2897" t="str">
        <f t="shared" si="275"/>
        <v>plays</v>
      </c>
    </row>
    <row r="2898" spans="1:22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5">
        <f t="shared" si="270"/>
        <v>42701.908807870372</v>
      </c>
      <c r="L2898" s="15">
        <f t="shared" si="271"/>
        <v>42716.25</v>
      </c>
      <c r="M2898" s="13" t="str">
        <f t="shared" si="272"/>
        <v>Nov</v>
      </c>
      <c r="N2898" s="11">
        <f t="shared" si="273"/>
        <v>2016</v>
      </c>
      <c r="O2898" t="b">
        <v>0</v>
      </c>
      <c r="P2898">
        <v>12</v>
      </c>
      <c r="Q2898" t="b">
        <v>0</v>
      </c>
      <c r="R2898" t="s">
        <v>8271</v>
      </c>
      <c r="S2898" s="7">
        <f>E2898/D2898</f>
        <v>0.20833333333333334</v>
      </c>
      <c r="T2898" s="8">
        <f>E2898/P2898</f>
        <v>52.083333333333336</v>
      </c>
      <c r="U2898" t="str">
        <f t="shared" si="274"/>
        <v>theater</v>
      </c>
      <c r="V2898" t="str">
        <f t="shared" si="275"/>
        <v>plays</v>
      </c>
    </row>
    <row r="2899" spans="1:22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5">
        <f t="shared" si="270"/>
        <v>42258.646504629629</v>
      </c>
      <c r="L2899" s="15">
        <f t="shared" si="271"/>
        <v>42288.645196759258</v>
      </c>
      <c r="M2899" s="13" t="str">
        <f t="shared" si="272"/>
        <v>Sep</v>
      </c>
      <c r="N2899" s="11">
        <f t="shared" si="273"/>
        <v>2015</v>
      </c>
      <c r="O2899" t="b">
        <v>0</v>
      </c>
      <c r="P2899">
        <v>3</v>
      </c>
      <c r="Q2899" t="b">
        <v>0</v>
      </c>
      <c r="R2899" t="s">
        <v>8271</v>
      </c>
      <c r="S2899" s="7">
        <f>E2899/D2899</f>
        <v>4.583333333333333E-2</v>
      </c>
      <c r="T2899" s="8">
        <f>E2899/P2899</f>
        <v>183.33333333333334</v>
      </c>
      <c r="U2899" t="str">
        <f t="shared" si="274"/>
        <v>theater</v>
      </c>
      <c r="V2899" t="str">
        <f t="shared" si="275"/>
        <v>plays</v>
      </c>
    </row>
    <row r="2900" spans="1:22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5">
        <f t="shared" si="270"/>
        <v>42278.664965277778</v>
      </c>
      <c r="L2900" s="15">
        <f t="shared" si="271"/>
        <v>42308.664965277778</v>
      </c>
      <c r="M2900" s="13" t="str">
        <f t="shared" si="272"/>
        <v>Oct</v>
      </c>
      <c r="N2900" s="11">
        <f t="shared" si="273"/>
        <v>2015</v>
      </c>
      <c r="O2900" t="b">
        <v>0</v>
      </c>
      <c r="P2900">
        <v>12</v>
      </c>
      <c r="Q2900" t="b">
        <v>0</v>
      </c>
      <c r="R2900" t="s">
        <v>8271</v>
      </c>
      <c r="S2900" s="7">
        <f>E2900/D2900</f>
        <v>4.2133333333333335E-2</v>
      </c>
      <c r="T2900" s="8">
        <f>E2900/P2900</f>
        <v>26.333333333333332</v>
      </c>
      <c r="U2900" t="str">
        <f t="shared" si="274"/>
        <v>theater</v>
      </c>
      <c r="V2900" t="str">
        <f t="shared" si="275"/>
        <v>plays</v>
      </c>
    </row>
    <row r="2901" spans="1:22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5">
        <f t="shared" si="270"/>
        <v>42515.078217592592</v>
      </c>
      <c r="L2901" s="15">
        <f t="shared" si="271"/>
        <v>42575.078217592592</v>
      </c>
      <c r="M2901" s="13" t="str">
        <f t="shared" si="272"/>
        <v>May</v>
      </c>
      <c r="N2901" s="11">
        <f t="shared" si="273"/>
        <v>2016</v>
      </c>
      <c r="O2901" t="b">
        <v>0</v>
      </c>
      <c r="P2901">
        <v>0</v>
      </c>
      <c r="Q2901" t="b">
        <v>0</v>
      </c>
      <c r="R2901" t="s">
        <v>8271</v>
      </c>
      <c r="S2901" s="7">
        <f>E2901/D2901</f>
        <v>0</v>
      </c>
      <c r="T2901" s="8" t="e">
        <f>E2901/P2901</f>
        <v>#DIV/0!</v>
      </c>
      <c r="U2901" t="str">
        <f t="shared" si="274"/>
        <v>theater</v>
      </c>
      <c r="V2901" t="str">
        <f t="shared" si="275"/>
        <v>plays</v>
      </c>
    </row>
    <row r="2902" spans="1:22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5">
        <f t="shared" si="270"/>
        <v>41830.234166666669</v>
      </c>
      <c r="L2902" s="15">
        <f t="shared" si="271"/>
        <v>41860.234166666669</v>
      </c>
      <c r="M2902" s="13" t="str">
        <f t="shared" si="272"/>
        <v>Jul</v>
      </c>
      <c r="N2902" s="11">
        <f t="shared" si="273"/>
        <v>2014</v>
      </c>
      <c r="O2902" t="b">
        <v>0</v>
      </c>
      <c r="P2902">
        <v>7</v>
      </c>
      <c r="Q2902" t="b">
        <v>0</v>
      </c>
      <c r="R2902" t="s">
        <v>8271</v>
      </c>
      <c r="S2902" s="7">
        <f>E2902/D2902</f>
        <v>0.61909090909090914</v>
      </c>
      <c r="T2902" s="8">
        <f>E2902/P2902</f>
        <v>486.42857142857144</v>
      </c>
      <c r="U2902" t="str">
        <f t="shared" si="274"/>
        <v>theater</v>
      </c>
      <c r="V2902" t="str">
        <f t="shared" si="275"/>
        <v>plays</v>
      </c>
    </row>
    <row r="2903" spans="1:22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5">
        <f t="shared" si="270"/>
        <v>41982.904386574075</v>
      </c>
      <c r="L2903" s="15">
        <f t="shared" si="271"/>
        <v>42042.904386574075</v>
      </c>
      <c r="M2903" s="13" t="str">
        <f t="shared" si="272"/>
        <v>Dec</v>
      </c>
      <c r="N2903" s="11">
        <f t="shared" si="273"/>
        <v>2014</v>
      </c>
      <c r="O2903" t="b">
        <v>0</v>
      </c>
      <c r="P2903">
        <v>2</v>
      </c>
      <c r="Q2903" t="b">
        <v>0</v>
      </c>
      <c r="R2903" t="s">
        <v>8271</v>
      </c>
      <c r="S2903" s="7">
        <f>E2903/D2903</f>
        <v>8.0000000000000002E-3</v>
      </c>
      <c r="T2903" s="8">
        <f>E2903/P2903</f>
        <v>3</v>
      </c>
      <c r="U2903" t="str">
        <f t="shared" si="274"/>
        <v>theater</v>
      </c>
      <c r="V2903" t="str">
        <f t="shared" si="275"/>
        <v>plays</v>
      </c>
    </row>
    <row r="2904" spans="1:22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5">
        <f t="shared" si="270"/>
        <v>42210.439768518518</v>
      </c>
      <c r="L2904" s="15">
        <f t="shared" si="271"/>
        <v>42240.439768518518</v>
      </c>
      <c r="M2904" s="13" t="str">
        <f t="shared" si="272"/>
        <v>Jul</v>
      </c>
      <c r="N2904" s="11">
        <f t="shared" si="273"/>
        <v>2015</v>
      </c>
      <c r="O2904" t="b">
        <v>0</v>
      </c>
      <c r="P2904">
        <v>1</v>
      </c>
      <c r="Q2904" t="b">
        <v>0</v>
      </c>
      <c r="R2904" t="s">
        <v>8271</v>
      </c>
      <c r="S2904" s="7">
        <f>E2904/D2904</f>
        <v>1.6666666666666666E-4</v>
      </c>
      <c r="T2904" s="8">
        <f>E2904/P2904</f>
        <v>25</v>
      </c>
      <c r="U2904" t="str">
        <f t="shared" si="274"/>
        <v>theater</v>
      </c>
      <c r="V2904" t="str">
        <f t="shared" si="275"/>
        <v>plays</v>
      </c>
    </row>
    <row r="2905" spans="1:22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5">
        <f t="shared" si="270"/>
        <v>42196.166874999995</v>
      </c>
      <c r="L2905" s="15">
        <f t="shared" si="271"/>
        <v>42256.166874999995</v>
      </c>
      <c r="M2905" s="13" t="str">
        <f t="shared" si="272"/>
        <v>Jul</v>
      </c>
      <c r="N2905" s="11">
        <f t="shared" si="273"/>
        <v>2015</v>
      </c>
      <c r="O2905" t="b">
        <v>0</v>
      </c>
      <c r="P2905">
        <v>4</v>
      </c>
      <c r="Q2905" t="b">
        <v>0</v>
      </c>
      <c r="R2905" t="s">
        <v>8271</v>
      </c>
      <c r="S2905" s="7">
        <f>E2905/D2905</f>
        <v>7.7999999999999996E-3</v>
      </c>
      <c r="T2905" s="8">
        <f>E2905/P2905</f>
        <v>9.75</v>
      </c>
      <c r="U2905" t="str">
        <f t="shared" si="274"/>
        <v>theater</v>
      </c>
      <c r="V2905" t="str">
        <f t="shared" si="275"/>
        <v>plays</v>
      </c>
    </row>
    <row r="2906" spans="1:22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5">
        <f t="shared" si="270"/>
        <v>41940.967951388891</v>
      </c>
      <c r="L2906" s="15">
        <f t="shared" si="271"/>
        <v>41952.5</v>
      </c>
      <c r="M2906" s="13" t="str">
        <f t="shared" si="272"/>
        <v>Oct</v>
      </c>
      <c r="N2906" s="11">
        <f t="shared" si="273"/>
        <v>2014</v>
      </c>
      <c r="O2906" t="b">
        <v>0</v>
      </c>
      <c r="P2906">
        <v>4</v>
      </c>
      <c r="Q2906" t="b">
        <v>0</v>
      </c>
      <c r="R2906" t="s">
        <v>8271</v>
      </c>
      <c r="S2906" s="7">
        <f>E2906/D2906</f>
        <v>0.05</v>
      </c>
      <c r="T2906" s="8">
        <f>E2906/P2906</f>
        <v>18.75</v>
      </c>
      <c r="U2906" t="str">
        <f t="shared" si="274"/>
        <v>theater</v>
      </c>
      <c r="V2906" t="str">
        <f t="shared" si="275"/>
        <v>plays</v>
      </c>
    </row>
    <row r="2907" spans="1:22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5">
        <f t="shared" si="270"/>
        <v>42606.056863425925</v>
      </c>
      <c r="L2907" s="15">
        <f t="shared" si="271"/>
        <v>42620.056863425925</v>
      </c>
      <c r="M2907" s="13" t="str">
        <f t="shared" si="272"/>
        <v>Aug</v>
      </c>
      <c r="N2907" s="11">
        <f t="shared" si="273"/>
        <v>2016</v>
      </c>
      <c r="O2907" t="b">
        <v>0</v>
      </c>
      <c r="P2907">
        <v>17</v>
      </c>
      <c r="Q2907" t="b">
        <v>0</v>
      </c>
      <c r="R2907" t="s">
        <v>8271</v>
      </c>
      <c r="S2907" s="7">
        <f>E2907/D2907</f>
        <v>0.17771428571428571</v>
      </c>
      <c r="T2907" s="8">
        <f>E2907/P2907</f>
        <v>36.588235294117645</v>
      </c>
      <c r="U2907" t="str">
        <f t="shared" si="274"/>
        <v>theater</v>
      </c>
      <c r="V2907" t="str">
        <f t="shared" si="275"/>
        <v>plays</v>
      </c>
    </row>
    <row r="2908" spans="1:22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5">
        <f t="shared" si="270"/>
        <v>42199.648912037039</v>
      </c>
      <c r="L2908" s="15">
        <f t="shared" si="271"/>
        <v>42217.041666666672</v>
      </c>
      <c r="M2908" s="13" t="str">
        <f t="shared" si="272"/>
        <v>Jul</v>
      </c>
      <c r="N2908" s="11">
        <f t="shared" si="273"/>
        <v>2015</v>
      </c>
      <c r="O2908" t="b">
        <v>0</v>
      </c>
      <c r="P2908">
        <v>7</v>
      </c>
      <c r="Q2908" t="b">
        <v>0</v>
      </c>
      <c r="R2908" t="s">
        <v>8271</v>
      </c>
      <c r="S2908" s="7">
        <f>E2908/D2908</f>
        <v>9.4166666666666662E-2</v>
      </c>
      <c r="T2908" s="8">
        <f>E2908/P2908</f>
        <v>80.714285714285708</v>
      </c>
      <c r="U2908" t="str">
        <f t="shared" si="274"/>
        <v>theater</v>
      </c>
      <c r="V2908" t="str">
        <f t="shared" si="275"/>
        <v>plays</v>
      </c>
    </row>
    <row r="2909" spans="1:22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5">
        <f t="shared" si="270"/>
        <v>42444.877743055549</v>
      </c>
      <c r="L2909" s="15">
        <f t="shared" si="271"/>
        <v>42504.877743055549</v>
      </c>
      <c r="M2909" s="13" t="str">
        <f t="shared" si="272"/>
        <v>Mar</v>
      </c>
      <c r="N2909" s="11">
        <f t="shared" si="273"/>
        <v>2016</v>
      </c>
      <c r="O2909" t="b">
        <v>0</v>
      </c>
      <c r="P2909">
        <v>2</v>
      </c>
      <c r="Q2909" t="b">
        <v>0</v>
      </c>
      <c r="R2909" t="s">
        <v>8271</v>
      </c>
      <c r="S2909" s="7">
        <f>E2909/D2909</f>
        <v>8.0000000000000004E-4</v>
      </c>
      <c r="T2909" s="8">
        <f>E2909/P2909</f>
        <v>1</v>
      </c>
      <c r="U2909" t="str">
        <f t="shared" si="274"/>
        <v>theater</v>
      </c>
      <c r="V2909" t="str">
        <f t="shared" si="275"/>
        <v>plays</v>
      </c>
    </row>
    <row r="2910" spans="1:22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5">
        <f t="shared" si="270"/>
        <v>42499.731701388882</v>
      </c>
      <c r="L2910" s="15">
        <f t="shared" si="271"/>
        <v>42529.731701388882</v>
      </c>
      <c r="M2910" s="13" t="str">
        <f t="shared" si="272"/>
        <v>May</v>
      </c>
      <c r="N2910" s="11">
        <f t="shared" si="273"/>
        <v>2016</v>
      </c>
      <c r="O2910" t="b">
        <v>0</v>
      </c>
      <c r="P2910">
        <v>5</v>
      </c>
      <c r="Q2910" t="b">
        <v>0</v>
      </c>
      <c r="R2910" t="s">
        <v>8271</v>
      </c>
      <c r="S2910" s="7">
        <f>E2910/D2910</f>
        <v>2.75E-2</v>
      </c>
      <c r="T2910" s="8">
        <f>E2910/P2910</f>
        <v>52.8</v>
      </c>
      <c r="U2910" t="str">
        <f t="shared" si="274"/>
        <v>theater</v>
      </c>
      <c r="V2910" t="str">
        <f t="shared" si="275"/>
        <v>plays</v>
      </c>
    </row>
    <row r="2911" spans="1:22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5">
        <f t="shared" si="270"/>
        <v>41929.266215277778</v>
      </c>
      <c r="L2911" s="15">
        <f t="shared" si="271"/>
        <v>41968.823611111111</v>
      </c>
      <c r="M2911" s="13" t="str">
        <f t="shared" si="272"/>
        <v>Oct</v>
      </c>
      <c r="N2911" s="11">
        <f t="shared" si="273"/>
        <v>2014</v>
      </c>
      <c r="O2911" t="b">
        <v>0</v>
      </c>
      <c r="P2911">
        <v>1</v>
      </c>
      <c r="Q2911" t="b">
        <v>0</v>
      </c>
      <c r="R2911" t="s">
        <v>8271</v>
      </c>
      <c r="S2911" s="7">
        <f>E2911/D2911</f>
        <v>1.1111111111111112E-4</v>
      </c>
      <c r="T2911" s="8">
        <f>E2911/P2911</f>
        <v>20</v>
      </c>
      <c r="U2911" t="str">
        <f t="shared" si="274"/>
        <v>theater</v>
      </c>
      <c r="V2911" t="str">
        <f t="shared" si="275"/>
        <v>plays</v>
      </c>
    </row>
    <row r="2912" spans="1:22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5">
        <f t="shared" si="270"/>
        <v>42107.841284722221</v>
      </c>
      <c r="L2912" s="15">
        <f t="shared" si="271"/>
        <v>42167.841284722221</v>
      </c>
      <c r="M2912" s="13" t="str">
        <f t="shared" si="272"/>
        <v>Apr</v>
      </c>
      <c r="N2912" s="11">
        <f t="shared" si="273"/>
        <v>2015</v>
      </c>
      <c r="O2912" t="b">
        <v>0</v>
      </c>
      <c r="P2912">
        <v>1</v>
      </c>
      <c r="Q2912" t="b">
        <v>0</v>
      </c>
      <c r="R2912" t="s">
        <v>8271</v>
      </c>
      <c r="S2912" s="7">
        <f>E2912/D2912</f>
        <v>3.3333333333333335E-5</v>
      </c>
      <c r="T2912" s="8">
        <f>E2912/P2912</f>
        <v>1</v>
      </c>
      <c r="U2912" t="str">
        <f t="shared" si="274"/>
        <v>theater</v>
      </c>
      <c r="V2912" t="str">
        <f t="shared" si="275"/>
        <v>plays</v>
      </c>
    </row>
    <row r="2913" spans="1:22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5">
        <f t="shared" si="270"/>
        <v>42142.768819444449</v>
      </c>
      <c r="L2913" s="15">
        <f t="shared" si="271"/>
        <v>42182.768819444449</v>
      </c>
      <c r="M2913" s="13" t="str">
        <f t="shared" si="272"/>
        <v>May</v>
      </c>
      <c r="N2913" s="11">
        <f t="shared" si="273"/>
        <v>2015</v>
      </c>
      <c r="O2913" t="b">
        <v>0</v>
      </c>
      <c r="P2913">
        <v>14</v>
      </c>
      <c r="Q2913" t="b">
        <v>0</v>
      </c>
      <c r="R2913" t="s">
        <v>8271</v>
      </c>
      <c r="S2913" s="7">
        <f>E2913/D2913</f>
        <v>0.36499999999999999</v>
      </c>
      <c r="T2913" s="8">
        <f>E2913/P2913</f>
        <v>46.928571428571431</v>
      </c>
      <c r="U2913" t="str">
        <f t="shared" si="274"/>
        <v>theater</v>
      </c>
      <c r="V2913" t="str">
        <f t="shared" si="275"/>
        <v>plays</v>
      </c>
    </row>
    <row r="2914" spans="1:22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5">
        <f t="shared" si="270"/>
        <v>42354.131643518514</v>
      </c>
      <c r="L2914" s="15">
        <f t="shared" si="271"/>
        <v>42384.131643518514</v>
      </c>
      <c r="M2914" s="13" t="str">
        <f t="shared" si="272"/>
        <v>Dec</v>
      </c>
      <c r="N2914" s="11">
        <f t="shared" si="273"/>
        <v>2015</v>
      </c>
      <c r="O2914" t="b">
        <v>0</v>
      </c>
      <c r="P2914">
        <v>26</v>
      </c>
      <c r="Q2914" t="b">
        <v>0</v>
      </c>
      <c r="R2914" t="s">
        <v>8271</v>
      </c>
      <c r="S2914" s="7">
        <f>E2914/D2914</f>
        <v>0.14058171745152354</v>
      </c>
      <c r="T2914" s="8">
        <f>E2914/P2914</f>
        <v>78.07692307692308</v>
      </c>
      <c r="U2914" t="str">
        <f t="shared" si="274"/>
        <v>theater</v>
      </c>
      <c r="V2914" t="str">
        <f t="shared" si="275"/>
        <v>plays</v>
      </c>
    </row>
    <row r="2915" spans="1:22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5">
        <f t="shared" si="270"/>
        <v>41828.922905092593</v>
      </c>
      <c r="L2915" s="15">
        <f t="shared" si="271"/>
        <v>41888.922905092593</v>
      </c>
      <c r="M2915" s="13" t="str">
        <f t="shared" si="272"/>
        <v>Jul</v>
      </c>
      <c r="N2915" s="11">
        <f t="shared" si="273"/>
        <v>2014</v>
      </c>
      <c r="O2915" t="b">
        <v>0</v>
      </c>
      <c r="P2915">
        <v>2</v>
      </c>
      <c r="Q2915" t="b">
        <v>0</v>
      </c>
      <c r="R2915" t="s">
        <v>8271</v>
      </c>
      <c r="S2915" s="7">
        <f>E2915/D2915</f>
        <v>2.0000000000000001E-4</v>
      </c>
      <c r="T2915" s="8">
        <f>E2915/P2915</f>
        <v>1</v>
      </c>
      <c r="U2915" t="str">
        <f t="shared" si="274"/>
        <v>theater</v>
      </c>
      <c r="V2915" t="str">
        <f t="shared" si="275"/>
        <v>plays</v>
      </c>
    </row>
    <row r="2916" spans="1:22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5">
        <f t="shared" si="270"/>
        <v>42017.907337962963</v>
      </c>
      <c r="L2916" s="15">
        <f t="shared" si="271"/>
        <v>42077.865671296298</v>
      </c>
      <c r="M2916" s="13" t="str">
        <f t="shared" si="272"/>
        <v>Jan</v>
      </c>
      <c r="N2916" s="11">
        <f t="shared" si="273"/>
        <v>2015</v>
      </c>
      <c r="O2916" t="b">
        <v>0</v>
      </c>
      <c r="P2916">
        <v>1</v>
      </c>
      <c r="Q2916" t="b">
        <v>0</v>
      </c>
      <c r="R2916" t="s">
        <v>8271</v>
      </c>
      <c r="S2916" s="7">
        <f>E2916/D2916</f>
        <v>4.0000000000000003E-5</v>
      </c>
      <c r="T2916" s="8">
        <f>E2916/P2916</f>
        <v>1</v>
      </c>
      <c r="U2916" t="str">
        <f t="shared" si="274"/>
        <v>theater</v>
      </c>
      <c r="V2916" t="str">
        <f t="shared" si="275"/>
        <v>plays</v>
      </c>
    </row>
    <row r="2917" spans="1:22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5">
        <f t="shared" si="270"/>
        <v>42415.398032407407</v>
      </c>
      <c r="L2917" s="15">
        <f t="shared" si="271"/>
        <v>42445.356365740736</v>
      </c>
      <c r="M2917" s="13" t="str">
        <f t="shared" si="272"/>
        <v>Feb</v>
      </c>
      <c r="N2917" s="11">
        <f t="shared" si="273"/>
        <v>2016</v>
      </c>
      <c r="O2917" t="b">
        <v>0</v>
      </c>
      <c r="P2917">
        <v>3</v>
      </c>
      <c r="Q2917" t="b">
        <v>0</v>
      </c>
      <c r="R2917" t="s">
        <v>8271</v>
      </c>
      <c r="S2917" s="7">
        <f>E2917/D2917</f>
        <v>0.61099999999999999</v>
      </c>
      <c r="T2917" s="8">
        <f>E2917/P2917</f>
        <v>203.66666666666666</v>
      </c>
      <c r="U2917" t="str">
        <f t="shared" si="274"/>
        <v>theater</v>
      </c>
      <c r="V2917" t="str">
        <f t="shared" si="275"/>
        <v>plays</v>
      </c>
    </row>
    <row r="2918" spans="1:22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5">
        <f t="shared" si="270"/>
        <v>41755.476724537039</v>
      </c>
      <c r="L2918" s="15">
        <f t="shared" si="271"/>
        <v>41778.476724537039</v>
      </c>
      <c r="M2918" s="13" t="str">
        <f t="shared" si="272"/>
        <v>Apr</v>
      </c>
      <c r="N2918" s="11">
        <f t="shared" si="273"/>
        <v>2014</v>
      </c>
      <c r="O2918" t="b">
        <v>0</v>
      </c>
      <c r="P2918">
        <v>7</v>
      </c>
      <c r="Q2918" t="b">
        <v>0</v>
      </c>
      <c r="R2918" t="s">
        <v>8271</v>
      </c>
      <c r="S2918" s="7">
        <f>E2918/D2918</f>
        <v>7.8378378378378383E-2</v>
      </c>
      <c r="T2918" s="8">
        <f>E2918/P2918</f>
        <v>20.714285714285715</v>
      </c>
      <c r="U2918" t="str">
        <f t="shared" si="274"/>
        <v>theater</v>
      </c>
      <c r="V2918" t="str">
        <f t="shared" si="275"/>
        <v>plays</v>
      </c>
    </row>
    <row r="2919" spans="1:22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5">
        <f t="shared" si="270"/>
        <v>42245.234340277777</v>
      </c>
      <c r="L2919" s="15">
        <f t="shared" si="271"/>
        <v>42263.234340277777</v>
      </c>
      <c r="M2919" s="13" t="str">
        <f t="shared" si="272"/>
        <v>Aug</v>
      </c>
      <c r="N2919" s="11">
        <f t="shared" si="273"/>
        <v>2015</v>
      </c>
      <c r="O2919" t="b">
        <v>0</v>
      </c>
      <c r="P2919">
        <v>9</v>
      </c>
      <c r="Q2919" t="b">
        <v>0</v>
      </c>
      <c r="R2919" t="s">
        <v>8271</v>
      </c>
      <c r="S2919" s="7">
        <f>E2919/D2919</f>
        <v>0.2185</v>
      </c>
      <c r="T2919" s="8">
        <f>E2919/P2919</f>
        <v>48.555555555555557</v>
      </c>
      <c r="U2919" t="str">
        <f t="shared" si="274"/>
        <v>theater</v>
      </c>
      <c r="V2919" t="str">
        <f t="shared" si="275"/>
        <v>plays</v>
      </c>
    </row>
    <row r="2920" spans="1:22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5">
        <f t="shared" si="270"/>
        <v>42278.629710648151</v>
      </c>
      <c r="L2920" s="15">
        <f t="shared" si="271"/>
        <v>42306.629710648151</v>
      </c>
      <c r="M2920" s="13" t="str">
        <f t="shared" si="272"/>
        <v>Oct</v>
      </c>
      <c r="N2920" s="11">
        <f t="shared" si="273"/>
        <v>2015</v>
      </c>
      <c r="O2920" t="b">
        <v>0</v>
      </c>
      <c r="P2920">
        <v>20</v>
      </c>
      <c r="Q2920" t="b">
        <v>0</v>
      </c>
      <c r="R2920" t="s">
        <v>8271</v>
      </c>
      <c r="S2920" s="7">
        <f>E2920/D2920</f>
        <v>0.27239999999999998</v>
      </c>
      <c r="T2920" s="8">
        <f>E2920/P2920</f>
        <v>68.099999999999994</v>
      </c>
      <c r="U2920" t="str">
        <f t="shared" si="274"/>
        <v>theater</v>
      </c>
      <c r="V2920" t="str">
        <f t="shared" si="275"/>
        <v>plays</v>
      </c>
    </row>
    <row r="2921" spans="1:22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5">
        <f t="shared" si="270"/>
        <v>41826.61954861111</v>
      </c>
      <c r="L2921" s="15">
        <f t="shared" si="271"/>
        <v>41856.61954861111</v>
      </c>
      <c r="M2921" s="13" t="str">
        <f t="shared" si="272"/>
        <v>Jul</v>
      </c>
      <c r="N2921" s="11">
        <f t="shared" si="273"/>
        <v>2014</v>
      </c>
      <c r="O2921" t="b">
        <v>0</v>
      </c>
      <c r="P2921">
        <v>6</v>
      </c>
      <c r="Q2921" t="b">
        <v>0</v>
      </c>
      <c r="R2921" t="s">
        <v>8271</v>
      </c>
      <c r="S2921" s="7">
        <f>E2921/D2921</f>
        <v>8.5000000000000006E-2</v>
      </c>
      <c r="T2921" s="8">
        <f>E2921/P2921</f>
        <v>8.5</v>
      </c>
      <c r="U2921" t="str">
        <f t="shared" si="274"/>
        <v>theater</v>
      </c>
      <c r="V2921" t="str">
        <f t="shared" si="275"/>
        <v>plays</v>
      </c>
    </row>
    <row r="2922" spans="1:22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5">
        <f t="shared" si="270"/>
        <v>42058.792476851857</v>
      </c>
      <c r="L2922" s="15">
        <f t="shared" si="271"/>
        <v>42088.750810185185</v>
      </c>
      <c r="M2922" s="13" t="str">
        <f t="shared" si="272"/>
        <v>Feb</v>
      </c>
      <c r="N2922" s="11">
        <f t="shared" si="273"/>
        <v>2015</v>
      </c>
      <c r="O2922" t="b">
        <v>0</v>
      </c>
      <c r="P2922">
        <v>13</v>
      </c>
      <c r="Q2922" t="b">
        <v>0</v>
      </c>
      <c r="R2922" t="s">
        <v>8271</v>
      </c>
      <c r="S2922" s="7">
        <f>E2922/D2922</f>
        <v>0.26840000000000003</v>
      </c>
      <c r="T2922" s="8">
        <f>E2922/P2922</f>
        <v>51.615384615384613</v>
      </c>
      <c r="U2922" t="str">
        <f t="shared" si="274"/>
        <v>theater</v>
      </c>
      <c r="V2922" t="str">
        <f t="shared" si="275"/>
        <v>plays</v>
      </c>
    </row>
    <row r="2923" spans="1:22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5">
        <f t="shared" si="270"/>
        <v>41877.886620370373</v>
      </c>
      <c r="L2923" s="15">
        <f t="shared" si="271"/>
        <v>41907.886620370373</v>
      </c>
      <c r="M2923" s="13" t="str">
        <f t="shared" si="272"/>
        <v>Aug</v>
      </c>
      <c r="N2923" s="11">
        <f t="shared" si="273"/>
        <v>2014</v>
      </c>
      <c r="O2923" t="b">
        <v>0</v>
      </c>
      <c r="P2923">
        <v>3</v>
      </c>
      <c r="Q2923" t="b">
        <v>1</v>
      </c>
      <c r="R2923" t="s">
        <v>8305</v>
      </c>
      <c r="S2923" s="7">
        <f>E2923/D2923</f>
        <v>1.29</v>
      </c>
      <c r="T2923" s="8">
        <f>E2923/P2923</f>
        <v>43</v>
      </c>
      <c r="U2923" t="str">
        <f t="shared" si="274"/>
        <v>theater</v>
      </c>
      <c r="V2923" t="str">
        <f t="shared" si="275"/>
        <v>musical</v>
      </c>
    </row>
    <row r="2924" spans="1:22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5">
        <f t="shared" si="270"/>
        <v>42097.874155092592</v>
      </c>
      <c r="L2924" s="15">
        <f t="shared" si="271"/>
        <v>42142.874155092592</v>
      </c>
      <c r="M2924" s="13" t="str">
        <f t="shared" si="272"/>
        <v>Apr</v>
      </c>
      <c r="N2924" s="11">
        <f t="shared" si="273"/>
        <v>2015</v>
      </c>
      <c r="O2924" t="b">
        <v>0</v>
      </c>
      <c r="P2924">
        <v>6</v>
      </c>
      <c r="Q2924" t="b">
        <v>1</v>
      </c>
      <c r="R2924" t="s">
        <v>8305</v>
      </c>
      <c r="S2924" s="7">
        <f>E2924/D2924</f>
        <v>1</v>
      </c>
      <c r="T2924" s="8">
        <f>E2924/P2924</f>
        <v>83.333333333333329</v>
      </c>
      <c r="U2924" t="str">
        <f t="shared" si="274"/>
        <v>theater</v>
      </c>
      <c r="V2924" t="str">
        <f t="shared" si="275"/>
        <v>musical</v>
      </c>
    </row>
    <row r="2925" spans="1:22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5">
        <f t="shared" si="270"/>
        <v>42013.15253472222</v>
      </c>
      <c r="L2925" s="15">
        <f t="shared" si="271"/>
        <v>42028.125</v>
      </c>
      <c r="M2925" s="13" t="str">
        <f t="shared" si="272"/>
        <v>Jan</v>
      </c>
      <c r="N2925" s="11">
        <f t="shared" si="273"/>
        <v>2015</v>
      </c>
      <c r="O2925" t="b">
        <v>0</v>
      </c>
      <c r="P2925">
        <v>10</v>
      </c>
      <c r="Q2925" t="b">
        <v>1</v>
      </c>
      <c r="R2925" t="s">
        <v>8305</v>
      </c>
      <c r="S2925" s="7">
        <f>E2925/D2925</f>
        <v>1</v>
      </c>
      <c r="T2925" s="8">
        <f>E2925/P2925</f>
        <v>30</v>
      </c>
      <c r="U2925" t="str">
        <f t="shared" si="274"/>
        <v>theater</v>
      </c>
      <c r="V2925" t="str">
        <f t="shared" si="275"/>
        <v>musical</v>
      </c>
    </row>
    <row r="2926" spans="1:22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5">
        <f t="shared" si="270"/>
        <v>42103.556828703702</v>
      </c>
      <c r="L2926" s="15">
        <f t="shared" si="271"/>
        <v>42133.165972222225</v>
      </c>
      <c r="M2926" s="13" t="str">
        <f t="shared" si="272"/>
        <v>Apr</v>
      </c>
      <c r="N2926" s="11">
        <f t="shared" si="273"/>
        <v>2015</v>
      </c>
      <c r="O2926" t="b">
        <v>0</v>
      </c>
      <c r="P2926">
        <v>147</v>
      </c>
      <c r="Q2926" t="b">
        <v>1</v>
      </c>
      <c r="R2926" t="s">
        <v>8305</v>
      </c>
      <c r="S2926" s="7">
        <f>E2926/D2926</f>
        <v>1.032</v>
      </c>
      <c r="T2926" s="8">
        <f>E2926/P2926</f>
        <v>175.51020408163265</v>
      </c>
      <c r="U2926" t="str">
        <f t="shared" si="274"/>
        <v>theater</v>
      </c>
      <c r="V2926" t="str">
        <f t="shared" si="275"/>
        <v>musical</v>
      </c>
    </row>
    <row r="2927" spans="1:22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5">
        <f t="shared" si="270"/>
        <v>41863.584120370368</v>
      </c>
      <c r="L2927" s="15">
        <f t="shared" si="271"/>
        <v>41893.584120370368</v>
      </c>
      <c r="M2927" s="13" t="str">
        <f t="shared" si="272"/>
        <v>Aug</v>
      </c>
      <c r="N2927" s="11">
        <f t="shared" si="273"/>
        <v>2014</v>
      </c>
      <c r="O2927" t="b">
        <v>0</v>
      </c>
      <c r="P2927">
        <v>199</v>
      </c>
      <c r="Q2927" t="b">
        <v>1</v>
      </c>
      <c r="R2927" t="s">
        <v>8305</v>
      </c>
      <c r="S2927" s="7">
        <f>E2927/D2927</f>
        <v>1.0244597777777777</v>
      </c>
      <c r="T2927" s="8">
        <f>E2927/P2927</f>
        <v>231.66175879396985</v>
      </c>
      <c r="U2927" t="str">
        <f t="shared" si="274"/>
        <v>theater</v>
      </c>
      <c r="V2927" t="str">
        <f t="shared" si="275"/>
        <v>musical</v>
      </c>
    </row>
    <row r="2928" spans="1:22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5">
        <f t="shared" si="270"/>
        <v>42044.765960648147</v>
      </c>
      <c r="L2928" s="15">
        <f t="shared" si="271"/>
        <v>42058.765960648147</v>
      </c>
      <c r="M2928" s="13" t="str">
        <f t="shared" si="272"/>
        <v>Feb</v>
      </c>
      <c r="N2928" s="11">
        <f t="shared" si="273"/>
        <v>2015</v>
      </c>
      <c r="O2928" t="b">
        <v>0</v>
      </c>
      <c r="P2928">
        <v>50</v>
      </c>
      <c r="Q2928" t="b">
        <v>1</v>
      </c>
      <c r="R2928" t="s">
        <v>8305</v>
      </c>
      <c r="S2928" s="7">
        <f>E2928/D2928</f>
        <v>1.25</v>
      </c>
      <c r="T2928" s="8">
        <f>E2928/P2928</f>
        <v>75</v>
      </c>
      <c r="U2928" t="str">
        <f t="shared" si="274"/>
        <v>theater</v>
      </c>
      <c r="V2928" t="str">
        <f t="shared" si="275"/>
        <v>musical</v>
      </c>
    </row>
    <row r="2929" spans="1:22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5">
        <f t="shared" si="270"/>
        <v>41806.669317129628</v>
      </c>
      <c r="L2929" s="15">
        <f t="shared" si="271"/>
        <v>41835.208333333336</v>
      </c>
      <c r="M2929" s="13" t="str">
        <f t="shared" si="272"/>
        <v>Jun</v>
      </c>
      <c r="N2929" s="11">
        <f t="shared" si="273"/>
        <v>2014</v>
      </c>
      <c r="O2929" t="b">
        <v>0</v>
      </c>
      <c r="P2929">
        <v>21</v>
      </c>
      <c r="Q2929" t="b">
        <v>1</v>
      </c>
      <c r="R2929" t="s">
        <v>8305</v>
      </c>
      <c r="S2929" s="7">
        <f>E2929/D2929</f>
        <v>1.3083333333333333</v>
      </c>
      <c r="T2929" s="8">
        <f>E2929/P2929</f>
        <v>112.14285714285714</v>
      </c>
      <c r="U2929" t="str">
        <f t="shared" si="274"/>
        <v>theater</v>
      </c>
      <c r="V2929" t="str">
        <f t="shared" si="275"/>
        <v>musical</v>
      </c>
    </row>
    <row r="2930" spans="1:22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5">
        <f t="shared" si="270"/>
        <v>42403.998217592598</v>
      </c>
      <c r="L2930" s="15">
        <f t="shared" si="271"/>
        <v>42433.998217592598</v>
      </c>
      <c r="M2930" s="13" t="str">
        <f t="shared" si="272"/>
        <v>Feb</v>
      </c>
      <c r="N2930" s="11">
        <f t="shared" si="273"/>
        <v>2016</v>
      </c>
      <c r="O2930" t="b">
        <v>0</v>
      </c>
      <c r="P2930">
        <v>24</v>
      </c>
      <c r="Q2930" t="b">
        <v>1</v>
      </c>
      <c r="R2930" t="s">
        <v>8305</v>
      </c>
      <c r="S2930" s="7">
        <f>E2930/D2930</f>
        <v>1</v>
      </c>
      <c r="T2930" s="8">
        <f>E2930/P2930</f>
        <v>41.666666666666664</v>
      </c>
      <c r="U2930" t="str">
        <f t="shared" si="274"/>
        <v>theater</v>
      </c>
      <c r="V2930" t="str">
        <f t="shared" si="275"/>
        <v>musical</v>
      </c>
    </row>
    <row r="2931" spans="1:22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5">
        <f t="shared" si="270"/>
        <v>41754.564328703702</v>
      </c>
      <c r="L2931" s="15">
        <f t="shared" si="271"/>
        <v>41784.564328703702</v>
      </c>
      <c r="M2931" s="13" t="str">
        <f t="shared" si="272"/>
        <v>Apr</v>
      </c>
      <c r="N2931" s="11">
        <f t="shared" si="273"/>
        <v>2014</v>
      </c>
      <c r="O2931" t="b">
        <v>0</v>
      </c>
      <c r="P2931">
        <v>32</v>
      </c>
      <c r="Q2931" t="b">
        <v>1</v>
      </c>
      <c r="R2931" t="s">
        <v>8305</v>
      </c>
      <c r="S2931" s="7">
        <f>E2931/D2931</f>
        <v>1.02069375</v>
      </c>
      <c r="T2931" s="8">
        <f>E2931/P2931</f>
        <v>255.17343750000001</v>
      </c>
      <c r="U2931" t="str">
        <f t="shared" si="274"/>
        <v>theater</v>
      </c>
      <c r="V2931" t="str">
        <f t="shared" si="275"/>
        <v>musical</v>
      </c>
    </row>
    <row r="2932" spans="1:22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5">
        <f t="shared" si="270"/>
        <v>42101.584074074075</v>
      </c>
      <c r="L2932" s="15">
        <f t="shared" si="271"/>
        <v>42131.584074074075</v>
      </c>
      <c r="M2932" s="13" t="str">
        <f t="shared" si="272"/>
        <v>Apr</v>
      </c>
      <c r="N2932" s="11">
        <f t="shared" si="273"/>
        <v>2015</v>
      </c>
      <c r="O2932" t="b">
        <v>0</v>
      </c>
      <c r="P2932">
        <v>62</v>
      </c>
      <c r="Q2932" t="b">
        <v>1</v>
      </c>
      <c r="R2932" t="s">
        <v>8305</v>
      </c>
      <c r="S2932" s="7">
        <f>E2932/D2932</f>
        <v>1.0092000000000001</v>
      </c>
      <c r="T2932" s="8">
        <f>E2932/P2932</f>
        <v>162.7741935483871</v>
      </c>
      <c r="U2932" t="str">
        <f t="shared" si="274"/>
        <v>theater</v>
      </c>
      <c r="V2932" t="str">
        <f t="shared" si="275"/>
        <v>musical</v>
      </c>
    </row>
    <row r="2933" spans="1:22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5">
        <f t="shared" si="270"/>
        <v>41872.291238425925</v>
      </c>
      <c r="L2933" s="15">
        <f t="shared" si="271"/>
        <v>41897.255555555559</v>
      </c>
      <c r="M2933" s="13" t="str">
        <f t="shared" si="272"/>
        <v>Aug</v>
      </c>
      <c r="N2933" s="11">
        <f t="shared" si="273"/>
        <v>2014</v>
      </c>
      <c r="O2933" t="b">
        <v>0</v>
      </c>
      <c r="P2933">
        <v>9</v>
      </c>
      <c r="Q2933" t="b">
        <v>1</v>
      </c>
      <c r="R2933" t="s">
        <v>8305</v>
      </c>
      <c r="S2933" s="7">
        <f>E2933/D2933</f>
        <v>1.06</v>
      </c>
      <c r="T2933" s="8">
        <f>E2933/P2933</f>
        <v>88.333333333333329</v>
      </c>
      <c r="U2933" t="str">
        <f t="shared" si="274"/>
        <v>theater</v>
      </c>
      <c r="V2933" t="str">
        <f t="shared" si="275"/>
        <v>musical</v>
      </c>
    </row>
    <row r="2934" spans="1:22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5">
        <f t="shared" si="270"/>
        <v>42025.164780092593</v>
      </c>
      <c r="L2934" s="15">
        <f t="shared" si="271"/>
        <v>42056.458333333328</v>
      </c>
      <c r="M2934" s="13" t="str">
        <f t="shared" si="272"/>
        <v>Jan</v>
      </c>
      <c r="N2934" s="11">
        <f t="shared" si="273"/>
        <v>2015</v>
      </c>
      <c r="O2934" t="b">
        <v>0</v>
      </c>
      <c r="P2934">
        <v>38</v>
      </c>
      <c r="Q2934" t="b">
        <v>1</v>
      </c>
      <c r="R2934" t="s">
        <v>8305</v>
      </c>
      <c r="S2934" s="7">
        <f>E2934/D2934</f>
        <v>1.0509677419354839</v>
      </c>
      <c r="T2934" s="8">
        <f>E2934/P2934</f>
        <v>85.736842105263165</v>
      </c>
      <c r="U2934" t="str">
        <f t="shared" si="274"/>
        <v>theater</v>
      </c>
      <c r="V2934" t="str">
        <f t="shared" si="275"/>
        <v>musical</v>
      </c>
    </row>
    <row r="2935" spans="1:22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5">
        <f t="shared" si="270"/>
        <v>42495.956631944442</v>
      </c>
      <c r="L2935" s="15">
        <f t="shared" si="271"/>
        <v>42525.956631944442</v>
      </c>
      <c r="M2935" s="13" t="str">
        <f t="shared" si="272"/>
        <v>May</v>
      </c>
      <c r="N2935" s="11">
        <f t="shared" si="273"/>
        <v>2016</v>
      </c>
      <c r="O2935" t="b">
        <v>0</v>
      </c>
      <c r="P2935">
        <v>54</v>
      </c>
      <c r="Q2935" t="b">
        <v>1</v>
      </c>
      <c r="R2935" t="s">
        <v>8305</v>
      </c>
      <c r="S2935" s="7">
        <f>E2935/D2935</f>
        <v>1.0276000000000001</v>
      </c>
      <c r="T2935" s="8">
        <f>E2935/P2935</f>
        <v>47.574074074074076</v>
      </c>
      <c r="U2935" t="str">
        <f t="shared" si="274"/>
        <v>theater</v>
      </c>
      <c r="V2935" t="str">
        <f t="shared" si="275"/>
        <v>musical</v>
      </c>
    </row>
    <row r="2936" spans="1:22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5">
        <f t="shared" si="270"/>
        <v>41775.636157407411</v>
      </c>
      <c r="L2936" s="15">
        <f t="shared" si="271"/>
        <v>41805.636157407411</v>
      </c>
      <c r="M2936" s="13" t="str">
        <f t="shared" si="272"/>
        <v>May</v>
      </c>
      <c r="N2936" s="11">
        <f t="shared" si="273"/>
        <v>2014</v>
      </c>
      <c r="O2936" t="b">
        <v>0</v>
      </c>
      <c r="P2936">
        <v>37</v>
      </c>
      <c r="Q2936" t="b">
        <v>1</v>
      </c>
      <c r="R2936" t="s">
        <v>8305</v>
      </c>
      <c r="S2936" s="7">
        <f>E2936/D2936</f>
        <v>1.08</v>
      </c>
      <c r="T2936" s="8">
        <f>E2936/P2936</f>
        <v>72.972972972972968</v>
      </c>
      <c r="U2936" t="str">
        <f t="shared" si="274"/>
        <v>theater</v>
      </c>
      <c r="V2936" t="str">
        <f t="shared" si="275"/>
        <v>musical</v>
      </c>
    </row>
    <row r="2937" spans="1:22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5">
        <f t="shared" si="270"/>
        <v>42553.583425925928</v>
      </c>
      <c r="L2937" s="15">
        <f t="shared" si="271"/>
        <v>42611.708333333328</v>
      </c>
      <c r="M2937" s="13" t="str">
        <f t="shared" si="272"/>
        <v>Jul</v>
      </c>
      <c r="N2937" s="11">
        <f t="shared" si="273"/>
        <v>2016</v>
      </c>
      <c r="O2937" t="b">
        <v>0</v>
      </c>
      <c r="P2937">
        <v>39</v>
      </c>
      <c r="Q2937" t="b">
        <v>1</v>
      </c>
      <c r="R2937" t="s">
        <v>8305</v>
      </c>
      <c r="S2937" s="7">
        <f>E2937/D2937</f>
        <v>1.0088571428571429</v>
      </c>
      <c r="T2937" s="8">
        <f>E2937/P2937</f>
        <v>90.538461538461533</v>
      </c>
      <c r="U2937" t="str">
        <f t="shared" si="274"/>
        <v>theater</v>
      </c>
      <c r="V2937" t="str">
        <f t="shared" si="275"/>
        <v>musical</v>
      </c>
    </row>
    <row r="2938" spans="1:22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5">
        <f t="shared" si="270"/>
        <v>41912.650729166664</v>
      </c>
      <c r="L2938" s="15">
        <f t="shared" si="271"/>
        <v>41925.207638888889</v>
      </c>
      <c r="M2938" s="13" t="str">
        <f t="shared" si="272"/>
        <v>Sep</v>
      </c>
      <c r="N2938" s="11">
        <f t="shared" si="273"/>
        <v>2014</v>
      </c>
      <c r="O2938" t="b">
        <v>0</v>
      </c>
      <c r="P2938">
        <v>34</v>
      </c>
      <c r="Q2938" t="b">
        <v>1</v>
      </c>
      <c r="R2938" t="s">
        <v>8305</v>
      </c>
      <c r="S2938" s="7">
        <f>E2938/D2938</f>
        <v>1.28</v>
      </c>
      <c r="T2938" s="8">
        <f>E2938/P2938</f>
        <v>37.647058823529413</v>
      </c>
      <c r="U2938" t="str">
        <f t="shared" si="274"/>
        <v>theater</v>
      </c>
      <c r="V2938" t="str">
        <f t="shared" si="275"/>
        <v>musical</v>
      </c>
    </row>
    <row r="2939" spans="1:22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5">
        <f t="shared" si="270"/>
        <v>41803.457326388889</v>
      </c>
      <c r="L2939" s="15">
        <f t="shared" si="271"/>
        <v>41833.457326388889</v>
      </c>
      <c r="M2939" s="13" t="str">
        <f t="shared" si="272"/>
        <v>Jun</v>
      </c>
      <c r="N2939" s="11">
        <f t="shared" si="273"/>
        <v>2014</v>
      </c>
      <c r="O2939" t="b">
        <v>0</v>
      </c>
      <c r="P2939">
        <v>55</v>
      </c>
      <c r="Q2939" t="b">
        <v>1</v>
      </c>
      <c r="R2939" t="s">
        <v>8305</v>
      </c>
      <c r="S2939" s="7">
        <f>E2939/D2939</f>
        <v>1.3333333333333333</v>
      </c>
      <c r="T2939" s="8">
        <f>E2939/P2939</f>
        <v>36.363636363636367</v>
      </c>
      <c r="U2939" t="str">
        <f t="shared" si="274"/>
        <v>theater</v>
      </c>
      <c r="V2939" t="str">
        <f t="shared" si="275"/>
        <v>musical</v>
      </c>
    </row>
    <row r="2940" spans="1:22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5">
        <f t="shared" si="270"/>
        <v>42004.703865740739</v>
      </c>
      <c r="L2940" s="15">
        <f t="shared" si="271"/>
        <v>42034.703865740739</v>
      </c>
      <c r="M2940" s="13" t="str">
        <f t="shared" si="272"/>
        <v>Dec</v>
      </c>
      <c r="N2940" s="11">
        <f t="shared" si="273"/>
        <v>2014</v>
      </c>
      <c r="O2940" t="b">
        <v>0</v>
      </c>
      <c r="P2940">
        <v>32</v>
      </c>
      <c r="Q2940" t="b">
        <v>1</v>
      </c>
      <c r="R2940" t="s">
        <v>8305</v>
      </c>
      <c r="S2940" s="7">
        <f>E2940/D2940</f>
        <v>1.0137499999999999</v>
      </c>
      <c r="T2940" s="8">
        <f>E2940/P2940</f>
        <v>126.71875</v>
      </c>
      <c r="U2940" t="str">
        <f t="shared" si="274"/>
        <v>theater</v>
      </c>
      <c r="V2940" t="str">
        <f t="shared" si="275"/>
        <v>musical</v>
      </c>
    </row>
    <row r="2941" spans="1:22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5">
        <f t="shared" si="270"/>
        <v>41845.809166666666</v>
      </c>
      <c r="L2941" s="15">
        <f t="shared" si="271"/>
        <v>41879.041666666664</v>
      </c>
      <c r="M2941" s="13" t="str">
        <f t="shared" si="272"/>
        <v>Jul</v>
      </c>
      <c r="N2941" s="11">
        <f t="shared" si="273"/>
        <v>2014</v>
      </c>
      <c r="O2941" t="b">
        <v>0</v>
      </c>
      <c r="P2941">
        <v>25</v>
      </c>
      <c r="Q2941" t="b">
        <v>1</v>
      </c>
      <c r="R2941" t="s">
        <v>8305</v>
      </c>
      <c r="S2941" s="7">
        <f>E2941/D2941</f>
        <v>1.0287500000000001</v>
      </c>
      <c r="T2941" s="8">
        <f>E2941/P2941</f>
        <v>329.2</v>
      </c>
      <c r="U2941" t="str">
        <f t="shared" si="274"/>
        <v>theater</v>
      </c>
      <c r="V2941" t="str">
        <f t="shared" si="275"/>
        <v>musical</v>
      </c>
    </row>
    <row r="2942" spans="1:22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5">
        <f t="shared" si="270"/>
        <v>41982.773356481484</v>
      </c>
      <c r="L2942" s="15">
        <f t="shared" si="271"/>
        <v>42022.773356481484</v>
      </c>
      <c r="M2942" s="13" t="str">
        <f t="shared" si="272"/>
        <v>Dec</v>
      </c>
      <c r="N2942" s="11">
        <f t="shared" si="273"/>
        <v>2014</v>
      </c>
      <c r="O2942" t="b">
        <v>0</v>
      </c>
      <c r="P2942">
        <v>33</v>
      </c>
      <c r="Q2942" t="b">
        <v>1</v>
      </c>
      <c r="R2942" t="s">
        <v>8305</v>
      </c>
      <c r="S2942" s="7">
        <f>E2942/D2942</f>
        <v>1.0724</v>
      </c>
      <c r="T2942" s="8">
        <f>E2942/P2942</f>
        <v>81.242424242424249</v>
      </c>
      <c r="U2942" t="str">
        <f t="shared" si="274"/>
        <v>theater</v>
      </c>
      <c r="V2942" t="str">
        <f t="shared" si="275"/>
        <v>musical</v>
      </c>
    </row>
    <row r="2943" spans="1:22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5">
        <f t="shared" si="270"/>
        <v>42034.960127314815</v>
      </c>
      <c r="L2943" s="15">
        <f t="shared" si="271"/>
        <v>42064.960127314815</v>
      </c>
      <c r="M2943" s="13" t="str">
        <f t="shared" si="272"/>
        <v>Jan</v>
      </c>
      <c r="N2943" s="11">
        <f t="shared" si="273"/>
        <v>2015</v>
      </c>
      <c r="O2943" t="b">
        <v>0</v>
      </c>
      <c r="P2943">
        <v>1</v>
      </c>
      <c r="Q2943" t="b">
        <v>0</v>
      </c>
      <c r="R2943" t="s">
        <v>8303</v>
      </c>
      <c r="S2943" s="7">
        <f>E2943/D2943</f>
        <v>4.0000000000000003E-5</v>
      </c>
      <c r="T2943" s="8">
        <f>E2943/P2943</f>
        <v>1</v>
      </c>
      <c r="U2943" t="str">
        <f t="shared" si="274"/>
        <v>theater</v>
      </c>
      <c r="V2943" t="str">
        <f t="shared" si="275"/>
        <v>spaces</v>
      </c>
    </row>
    <row r="2944" spans="1:22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5">
        <f t="shared" si="270"/>
        <v>42334.803923611107</v>
      </c>
      <c r="L2944" s="15">
        <f t="shared" si="271"/>
        <v>42354.845833333333</v>
      </c>
      <c r="M2944" s="13" t="str">
        <f t="shared" si="272"/>
        <v>Nov</v>
      </c>
      <c r="N2944" s="11">
        <f t="shared" si="273"/>
        <v>2015</v>
      </c>
      <c r="O2944" t="b">
        <v>0</v>
      </c>
      <c r="P2944">
        <v>202</v>
      </c>
      <c r="Q2944" t="b">
        <v>0</v>
      </c>
      <c r="R2944" t="s">
        <v>8303</v>
      </c>
      <c r="S2944" s="7">
        <f>E2944/D2944</f>
        <v>0.20424999999999999</v>
      </c>
      <c r="T2944" s="8">
        <f>E2944/P2944</f>
        <v>202.22772277227722</v>
      </c>
      <c r="U2944" t="str">
        <f t="shared" si="274"/>
        <v>theater</v>
      </c>
      <c r="V2944" t="str">
        <f t="shared" si="275"/>
        <v>spaces</v>
      </c>
    </row>
    <row r="2945" spans="1:22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5">
        <f t="shared" si="270"/>
        <v>42077.129398148143</v>
      </c>
      <c r="L2945" s="15">
        <f t="shared" si="271"/>
        <v>42107.129398148143</v>
      </c>
      <c r="M2945" s="13" t="str">
        <f t="shared" si="272"/>
        <v>Mar</v>
      </c>
      <c r="N2945" s="11">
        <f t="shared" si="273"/>
        <v>2015</v>
      </c>
      <c r="O2945" t="b">
        <v>0</v>
      </c>
      <c r="P2945">
        <v>0</v>
      </c>
      <c r="Q2945" t="b">
        <v>0</v>
      </c>
      <c r="R2945" t="s">
        <v>8303</v>
      </c>
      <c r="S2945" s="7">
        <f>E2945/D2945</f>
        <v>0</v>
      </c>
      <c r="T2945" s="8" t="e">
        <f>E2945/P2945</f>
        <v>#DIV/0!</v>
      </c>
      <c r="U2945" t="str">
        <f t="shared" si="274"/>
        <v>theater</v>
      </c>
      <c r="V2945" t="str">
        <f t="shared" si="275"/>
        <v>spaces</v>
      </c>
    </row>
    <row r="2946" spans="1:22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5">
        <f t="shared" si="270"/>
        <v>42132.9143287037</v>
      </c>
      <c r="L2946" s="15">
        <f t="shared" si="271"/>
        <v>42162.9143287037</v>
      </c>
      <c r="M2946" s="13" t="str">
        <f t="shared" si="272"/>
        <v>May</v>
      </c>
      <c r="N2946" s="11">
        <f t="shared" si="273"/>
        <v>2015</v>
      </c>
      <c r="O2946" t="b">
        <v>0</v>
      </c>
      <c r="P2946">
        <v>1</v>
      </c>
      <c r="Q2946" t="b">
        <v>0</v>
      </c>
      <c r="R2946" t="s">
        <v>8303</v>
      </c>
      <c r="S2946" s="7">
        <f>E2946/D2946</f>
        <v>0.01</v>
      </c>
      <c r="T2946" s="8">
        <f>E2946/P2946</f>
        <v>100</v>
      </c>
      <c r="U2946" t="str">
        <f t="shared" si="274"/>
        <v>theater</v>
      </c>
      <c r="V2946" t="str">
        <f t="shared" si="275"/>
        <v>spaces</v>
      </c>
    </row>
    <row r="2947" spans="1:22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5">
        <f t="shared" ref="K2947:K3010" si="276">(((J2947/60)/60)/24+DATE(1970,1,1))</f>
        <v>42118.139583333337</v>
      </c>
      <c r="L2947" s="15">
        <f t="shared" ref="L2947:L3010" si="277">(((I2947/60)/60)/24+DATE(1970,1,1))</f>
        <v>42148.139583333337</v>
      </c>
      <c r="M2947" s="13" t="str">
        <f t="shared" ref="M2947:M3010" si="278">TEXT(K2947,"mmm")</f>
        <v>Apr</v>
      </c>
      <c r="N2947" s="11">
        <f t="shared" ref="N2947:N3010" si="279">YEAR(K2947)</f>
        <v>2015</v>
      </c>
      <c r="O2947" t="b">
        <v>0</v>
      </c>
      <c r="P2947">
        <v>0</v>
      </c>
      <c r="Q2947" t="b">
        <v>0</v>
      </c>
      <c r="R2947" t="s">
        <v>8303</v>
      </c>
      <c r="S2947" s="7">
        <f>E2947/D2947</f>
        <v>0</v>
      </c>
      <c r="T2947" s="8" t="e">
        <f>E2947/P2947</f>
        <v>#DIV/0!</v>
      </c>
      <c r="U2947" t="str">
        <f t="shared" ref="U2947:U3010" si="280">LEFT(R2947,(FIND("/",R2947,1)-1))</f>
        <v>theater</v>
      </c>
      <c r="V2947" t="str">
        <f t="shared" ref="V2947:V3010" si="281">MID(R2947,FIND("/",R2947)+1,256)</f>
        <v>spaces</v>
      </c>
    </row>
    <row r="2948" spans="1:22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5">
        <f t="shared" si="276"/>
        <v>42567.531157407408</v>
      </c>
      <c r="L2948" s="15">
        <f t="shared" si="277"/>
        <v>42597.531157407408</v>
      </c>
      <c r="M2948" s="13" t="str">
        <f t="shared" si="278"/>
        <v>Jul</v>
      </c>
      <c r="N2948" s="11">
        <f t="shared" si="279"/>
        <v>2016</v>
      </c>
      <c r="O2948" t="b">
        <v>0</v>
      </c>
      <c r="P2948">
        <v>2</v>
      </c>
      <c r="Q2948" t="b">
        <v>0</v>
      </c>
      <c r="R2948" t="s">
        <v>8303</v>
      </c>
      <c r="S2948" s="7">
        <f>E2948/D2948</f>
        <v>1E-3</v>
      </c>
      <c r="T2948" s="8">
        <f>E2948/P2948</f>
        <v>1</v>
      </c>
      <c r="U2948" t="str">
        <f t="shared" si="280"/>
        <v>theater</v>
      </c>
      <c r="V2948" t="str">
        <f t="shared" si="281"/>
        <v>spaces</v>
      </c>
    </row>
    <row r="2949" spans="1:22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5">
        <f t="shared" si="276"/>
        <v>42649.562118055561</v>
      </c>
      <c r="L2949" s="15">
        <f t="shared" si="277"/>
        <v>42698.715972222228</v>
      </c>
      <c r="M2949" s="13" t="str">
        <f t="shared" si="278"/>
        <v>Oct</v>
      </c>
      <c r="N2949" s="11">
        <f t="shared" si="279"/>
        <v>2016</v>
      </c>
      <c r="O2949" t="b">
        <v>0</v>
      </c>
      <c r="P2949">
        <v>13</v>
      </c>
      <c r="Q2949" t="b">
        <v>0</v>
      </c>
      <c r="R2949" t="s">
        <v>8303</v>
      </c>
      <c r="S2949" s="7">
        <f>E2949/D2949</f>
        <v>4.2880000000000001E-2</v>
      </c>
      <c r="T2949" s="8">
        <f>E2949/P2949</f>
        <v>82.461538461538467</v>
      </c>
      <c r="U2949" t="str">
        <f t="shared" si="280"/>
        <v>theater</v>
      </c>
      <c r="V2949" t="str">
        <f t="shared" si="281"/>
        <v>spaces</v>
      </c>
    </row>
    <row r="2950" spans="1:22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5">
        <f t="shared" si="276"/>
        <v>42097.649224537032</v>
      </c>
      <c r="L2950" s="15">
        <f t="shared" si="277"/>
        <v>42157.649224537032</v>
      </c>
      <c r="M2950" s="13" t="str">
        <f t="shared" si="278"/>
        <v>Apr</v>
      </c>
      <c r="N2950" s="11">
        <f t="shared" si="279"/>
        <v>2015</v>
      </c>
      <c r="O2950" t="b">
        <v>0</v>
      </c>
      <c r="P2950">
        <v>9</v>
      </c>
      <c r="Q2950" t="b">
        <v>0</v>
      </c>
      <c r="R2950" t="s">
        <v>8303</v>
      </c>
      <c r="S2950" s="7">
        <f>E2950/D2950</f>
        <v>4.8000000000000001E-5</v>
      </c>
      <c r="T2950" s="8">
        <f>E2950/P2950</f>
        <v>2.6666666666666665</v>
      </c>
      <c r="U2950" t="str">
        <f t="shared" si="280"/>
        <v>theater</v>
      </c>
      <c r="V2950" t="str">
        <f t="shared" si="281"/>
        <v>spaces</v>
      </c>
    </row>
    <row r="2951" spans="1:22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5">
        <f t="shared" si="276"/>
        <v>42297.823113425926</v>
      </c>
      <c r="L2951" s="15">
        <f t="shared" si="277"/>
        <v>42327.864780092597</v>
      </c>
      <c r="M2951" s="13" t="str">
        <f t="shared" si="278"/>
        <v>Oct</v>
      </c>
      <c r="N2951" s="11">
        <f t="shared" si="279"/>
        <v>2015</v>
      </c>
      <c r="O2951" t="b">
        <v>0</v>
      </c>
      <c r="P2951">
        <v>2</v>
      </c>
      <c r="Q2951" t="b">
        <v>0</v>
      </c>
      <c r="R2951" t="s">
        <v>8303</v>
      </c>
      <c r="S2951" s="7">
        <f>E2951/D2951</f>
        <v>2.5000000000000001E-2</v>
      </c>
      <c r="T2951" s="8">
        <f>E2951/P2951</f>
        <v>12.5</v>
      </c>
      <c r="U2951" t="str">
        <f t="shared" si="280"/>
        <v>theater</v>
      </c>
      <c r="V2951" t="str">
        <f t="shared" si="281"/>
        <v>spaces</v>
      </c>
    </row>
    <row r="2952" spans="1:22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5">
        <f t="shared" si="276"/>
        <v>42362.36518518519</v>
      </c>
      <c r="L2952" s="15">
        <f t="shared" si="277"/>
        <v>42392.36518518519</v>
      </c>
      <c r="M2952" s="13" t="str">
        <f t="shared" si="278"/>
        <v>Dec</v>
      </c>
      <c r="N2952" s="11">
        <f t="shared" si="279"/>
        <v>2015</v>
      </c>
      <c r="O2952" t="b">
        <v>0</v>
      </c>
      <c r="P2952">
        <v>0</v>
      </c>
      <c r="Q2952" t="b">
        <v>0</v>
      </c>
      <c r="R2952" t="s">
        <v>8303</v>
      </c>
      <c r="S2952" s="7">
        <f>E2952/D2952</f>
        <v>0</v>
      </c>
      <c r="T2952" s="8" t="e">
        <f>E2952/P2952</f>
        <v>#DIV/0!</v>
      </c>
      <c r="U2952" t="str">
        <f t="shared" si="280"/>
        <v>theater</v>
      </c>
      <c r="V2952" t="str">
        <f t="shared" si="281"/>
        <v>spaces</v>
      </c>
    </row>
    <row r="2953" spans="1:22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5">
        <f t="shared" si="276"/>
        <v>41872.802928240737</v>
      </c>
      <c r="L2953" s="15">
        <f t="shared" si="277"/>
        <v>41917.802928240737</v>
      </c>
      <c r="M2953" s="13" t="str">
        <f t="shared" si="278"/>
        <v>Aug</v>
      </c>
      <c r="N2953" s="11">
        <f t="shared" si="279"/>
        <v>2014</v>
      </c>
      <c r="O2953" t="b">
        <v>0</v>
      </c>
      <c r="P2953">
        <v>58</v>
      </c>
      <c r="Q2953" t="b">
        <v>0</v>
      </c>
      <c r="R2953" t="s">
        <v>8303</v>
      </c>
      <c r="S2953" s="7">
        <f>E2953/D2953</f>
        <v>2.1919999999999999E-2</v>
      </c>
      <c r="T2953" s="8">
        <f>E2953/P2953</f>
        <v>18.896551724137932</v>
      </c>
      <c r="U2953" t="str">
        <f t="shared" si="280"/>
        <v>theater</v>
      </c>
      <c r="V2953" t="str">
        <f t="shared" si="281"/>
        <v>spaces</v>
      </c>
    </row>
    <row r="2954" spans="1:22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5">
        <f t="shared" si="276"/>
        <v>42628.690266203703</v>
      </c>
      <c r="L2954" s="15">
        <f t="shared" si="277"/>
        <v>42660.166666666672</v>
      </c>
      <c r="M2954" s="13" t="str">
        <f t="shared" si="278"/>
        <v>Sep</v>
      </c>
      <c r="N2954" s="11">
        <f t="shared" si="279"/>
        <v>2016</v>
      </c>
      <c r="O2954" t="b">
        <v>0</v>
      </c>
      <c r="P2954">
        <v>8</v>
      </c>
      <c r="Q2954" t="b">
        <v>0</v>
      </c>
      <c r="R2954" t="s">
        <v>8303</v>
      </c>
      <c r="S2954" s="7">
        <f>E2954/D2954</f>
        <v>8.0250000000000002E-2</v>
      </c>
      <c r="T2954" s="8">
        <f>E2954/P2954</f>
        <v>200.625</v>
      </c>
      <c r="U2954" t="str">
        <f t="shared" si="280"/>
        <v>theater</v>
      </c>
      <c r="V2954" t="str">
        <f t="shared" si="281"/>
        <v>spaces</v>
      </c>
    </row>
    <row r="2955" spans="1:22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5">
        <f t="shared" si="276"/>
        <v>42255.791909722218</v>
      </c>
      <c r="L2955" s="15">
        <f t="shared" si="277"/>
        <v>42285.791909722218</v>
      </c>
      <c r="M2955" s="13" t="str">
        <f t="shared" si="278"/>
        <v>Sep</v>
      </c>
      <c r="N2955" s="11">
        <f t="shared" si="279"/>
        <v>2015</v>
      </c>
      <c r="O2955" t="b">
        <v>0</v>
      </c>
      <c r="P2955">
        <v>3</v>
      </c>
      <c r="Q2955" t="b">
        <v>0</v>
      </c>
      <c r="R2955" t="s">
        <v>8303</v>
      </c>
      <c r="S2955" s="7">
        <f>E2955/D2955</f>
        <v>1.5125E-3</v>
      </c>
      <c r="T2955" s="8">
        <f>E2955/P2955</f>
        <v>201.66666666666666</v>
      </c>
      <c r="U2955" t="str">
        <f t="shared" si="280"/>
        <v>theater</v>
      </c>
      <c r="V2955" t="str">
        <f t="shared" si="281"/>
        <v>spaces</v>
      </c>
    </row>
    <row r="2956" spans="1:22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5">
        <f t="shared" si="276"/>
        <v>42790.583368055552</v>
      </c>
      <c r="L2956" s="15">
        <f t="shared" si="277"/>
        <v>42810.541701388895</v>
      </c>
      <c r="M2956" s="13" t="str">
        <f t="shared" si="278"/>
        <v>Feb</v>
      </c>
      <c r="N2956" s="11">
        <f t="shared" si="279"/>
        <v>2017</v>
      </c>
      <c r="O2956" t="b">
        <v>0</v>
      </c>
      <c r="P2956">
        <v>0</v>
      </c>
      <c r="Q2956" t="b">
        <v>0</v>
      </c>
      <c r="R2956" t="s">
        <v>8303</v>
      </c>
      <c r="S2956" s="7">
        <f>E2956/D2956</f>
        <v>0</v>
      </c>
      <c r="T2956" s="8" t="e">
        <f>E2956/P2956</f>
        <v>#DIV/0!</v>
      </c>
      <c r="U2956" t="str">
        <f t="shared" si="280"/>
        <v>theater</v>
      </c>
      <c r="V2956" t="str">
        <f t="shared" si="281"/>
        <v>spaces</v>
      </c>
    </row>
    <row r="2957" spans="1:22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5">
        <f t="shared" si="276"/>
        <v>42141.741307870368</v>
      </c>
      <c r="L2957" s="15">
        <f t="shared" si="277"/>
        <v>42171.741307870368</v>
      </c>
      <c r="M2957" s="13" t="str">
        <f t="shared" si="278"/>
        <v>May</v>
      </c>
      <c r="N2957" s="11">
        <f t="shared" si="279"/>
        <v>2015</v>
      </c>
      <c r="O2957" t="b">
        <v>0</v>
      </c>
      <c r="P2957">
        <v>11</v>
      </c>
      <c r="Q2957" t="b">
        <v>0</v>
      </c>
      <c r="R2957" t="s">
        <v>8303</v>
      </c>
      <c r="S2957" s="7">
        <f>E2957/D2957</f>
        <v>0.59583333333333333</v>
      </c>
      <c r="T2957" s="8">
        <f>E2957/P2957</f>
        <v>65</v>
      </c>
      <c r="U2957" t="str">
        <f t="shared" si="280"/>
        <v>theater</v>
      </c>
      <c r="V2957" t="str">
        <f t="shared" si="281"/>
        <v>spaces</v>
      </c>
    </row>
    <row r="2958" spans="1:22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5">
        <f t="shared" si="276"/>
        <v>42464.958912037036</v>
      </c>
      <c r="L2958" s="15">
        <f t="shared" si="277"/>
        <v>42494.958912037036</v>
      </c>
      <c r="M2958" s="13" t="str">
        <f t="shared" si="278"/>
        <v>Apr</v>
      </c>
      <c r="N2958" s="11">
        <f t="shared" si="279"/>
        <v>2016</v>
      </c>
      <c r="O2958" t="b">
        <v>0</v>
      </c>
      <c r="P2958">
        <v>20</v>
      </c>
      <c r="Q2958" t="b">
        <v>0</v>
      </c>
      <c r="R2958" t="s">
        <v>8303</v>
      </c>
      <c r="S2958" s="7">
        <f>E2958/D2958</f>
        <v>0.16734177215189874</v>
      </c>
      <c r="T2958" s="8">
        <f>E2958/P2958</f>
        <v>66.099999999999994</v>
      </c>
      <c r="U2958" t="str">
        <f t="shared" si="280"/>
        <v>theater</v>
      </c>
      <c r="V2958" t="str">
        <f t="shared" si="281"/>
        <v>spaces</v>
      </c>
    </row>
    <row r="2959" spans="1:22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5">
        <f t="shared" si="276"/>
        <v>42031.011249999996</v>
      </c>
      <c r="L2959" s="15">
        <f t="shared" si="277"/>
        <v>42090.969583333332</v>
      </c>
      <c r="M2959" s="13" t="str">
        <f t="shared" si="278"/>
        <v>Jan</v>
      </c>
      <c r="N2959" s="11">
        <f t="shared" si="279"/>
        <v>2015</v>
      </c>
      <c r="O2959" t="b">
        <v>0</v>
      </c>
      <c r="P2959">
        <v>3</v>
      </c>
      <c r="Q2959" t="b">
        <v>0</v>
      </c>
      <c r="R2959" t="s">
        <v>8303</v>
      </c>
      <c r="S2959" s="7">
        <f>E2959/D2959</f>
        <v>1.8666666666666668E-2</v>
      </c>
      <c r="T2959" s="8">
        <f>E2959/P2959</f>
        <v>93.333333333333329</v>
      </c>
      <c r="U2959" t="str">
        <f t="shared" si="280"/>
        <v>theater</v>
      </c>
      <c r="V2959" t="str">
        <f t="shared" si="281"/>
        <v>spaces</v>
      </c>
    </row>
    <row r="2960" spans="1:22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5">
        <f t="shared" si="276"/>
        <v>42438.779131944444</v>
      </c>
      <c r="L2960" s="15">
        <f t="shared" si="277"/>
        <v>42498.73746527778</v>
      </c>
      <c r="M2960" s="13" t="str">
        <f t="shared" si="278"/>
        <v>Mar</v>
      </c>
      <c r="N2960" s="11">
        <f t="shared" si="279"/>
        <v>2016</v>
      </c>
      <c r="O2960" t="b">
        <v>0</v>
      </c>
      <c r="P2960">
        <v>0</v>
      </c>
      <c r="Q2960" t="b">
        <v>0</v>
      </c>
      <c r="R2960" t="s">
        <v>8303</v>
      </c>
      <c r="S2960" s="7">
        <f>E2960/D2960</f>
        <v>0</v>
      </c>
      <c r="T2960" s="8" t="e">
        <f>E2960/P2960</f>
        <v>#DIV/0!</v>
      </c>
      <c r="U2960" t="str">
        <f t="shared" si="280"/>
        <v>theater</v>
      </c>
      <c r="V2960" t="str">
        <f t="shared" si="281"/>
        <v>spaces</v>
      </c>
    </row>
    <row r="2961" spans="1:22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5">
        <f t="shared" si="276"/>
        <v>42498.008391203708</v>
      </c>
      <c r="L2961" s="15">
        <f t="shared" si="277"/>
        <v>42528.008391203708</v>
      </c>
      <c r="M2961" s="13" t="str">
        <f t="shared" si="278"/>
        <v>May</v>
      </c>
      <c r="N2961" s="11">
        <f t="shared" si="279"/>
        <v>2016</v>
      </c>
      <c r="O2961" t="b">
        <v>0</v>
      </c>
      <c r="P2961">
        <v>0</v>
      </c>
      <c r="Q2961" t="b">
        <v>0</v>
      </c>
      <c r="R2961" t="s">
        <v>8303</v>
      </c>
      <c r="S2961" s="7">
        <f>E2961/D2961</f>
        <v>0</v>
      </c>
      <c r="T2961" s="8" t="e">
        <f>E2961/P2961</f>
        <v>#DIV/0!</v>
      </c>
      <c r="U2961" t="str">
        <f t="shared" si="280"/>
        <v>theater</v>
      </c>
      <c r="V2961" t="str">
        <f t="shared" si="281"/>
        <v>spaces</v>
      </c>
    </row>
    <row r="2962" spans="1:22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5">
        <f t="shared" si="276"/>
        <v>41863.757210648146</v>
      </c>
      <c r="L2962" s="15">
        <f t="shared" si="277"/>
        <v>41893.757210648146</v>
      </c>
      <c r="M2962" s="13" t="str">
        <f t="shared" si="278"/>
        <v>Aug</v>
      </c>
      <c r="N2962" s="11">
        <f t="shared" si="279"/>
        <v>2014</v>
      </c>
      <c r="O2962" t="b">
        <v>0</v>
      </c>
      <c r="P2962">
        <v>0</v>
      </c>
      <c r="Q2962" t="b">
        <v>0</v>
      </c>
      <c r="R2962" t="s">
        <v>8303</v>
      </c>
      <c r="S2962" s="7">
        <f>E2962/D2962</f>
        <v>0</v>
      </c>
      <c r="T2962" s="8" t="e">
        <f>E2962/P2962</f>
        <v>#DIV/0!</v>
      </c>
      <c r="U2962" t="str">
        <f t="shared" si="280"/>
        <v>theater</v>
      </c>
      <c r="V2962" t="str">
        <f t="shared" si="281"/>
        <v>spaces</v>
      </c>
    </row>
    <row r="2963" spans="1:22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5">
        <f t="shared" si="276"/>
        <v>42061.212488425925</v>
      </c>
      <c r="L2963" s="15">
        <f t="shared" si="277"/>
        <v>42089.166666666672</v>
      </c>
      <c r="M2963" s="13" t="str">
        <f t="shared" si="278"/>
        <v>Feb</v>
      </c>
      <c r="N2963" s="11">
        <f t="shared" si="279"/>
        <v>2015</v>
      </c>
      <c r="O2963" t="b">
        <v>0</v>
      </c>
      <c r="P2963">
        <v>108</v>
      </c>
      <c r="Q2963" t="b">
        <v>1</v>
      </c>
      <c r="R2963" t="s">
        <v>8271</v>
      </c>
      <c r="S2963" s="7">
        <f>E2963/D2963</f>
        <v>1.0962000000000001</v>
      </c>
      <c r="T2963" s="8">
        <f>E2963/P2963</f>
        <v>50.75</v>
      </c>
      <c r="U2963" t="str">
        <f t="shared" si="280"/>
        <v>theater</v>
      </c>
      <c r="V2963" t="str">
        <f t="shared" si="281"/>
        <v>plays</v>
      </c>
    </row>
    <row r="2964" spans="1:22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5">
        <f t="shared" si="276"/>
        <v>42036.24428240741</v>
      </c>
      <c r="L2964" s="15">
        <f t="shared" si="277"/>
        <v>42064.290972222225</v>
      </c>
      <c r="M2964" s="13" t="str">
        <f t="shared" si="278"/>
        <v>Feb</v>
      </c>
      <c r="N2964" s="11">
        <f t="shared" si="279"/>
        <v>2015</v>
      </c>
      <c r="O2964" t="b">
        <v>0</v>
      </c>
      <c r="P2964">
        <v>20</v>
      </c>
      <c r="Q2964" t="b">
        <v>1</v>
      </c>
      <c r="R2964" t="s">
        <v>8271</v>
      </c>
      <c r="S2964" s="7">
        <f>E2964/D2964</f>
        <v>1.218</v>
      </c>
      <c r="T2964" s="8">
        <f>E2964/P2964</f>
        <v>60.9</v>
      </c>
      <c r="U2964" t="str">
        <f t="shared" si="280"/>
        <v>theater</v>
      </c>
      <c r="V2964" t="str">
        <f t="shared" si="281"/>
        <v>plays</v>
      </c>
    </row>
    <row r="2965" spans="1:22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5">
        <f t="shared" si="276"/>
        <v>42157.470185185186</v>
      </c>
      <c r="L2965" s="15">
        <f t="shared" si="277"/>
        <v>42187.470185185186</v>
      </c>
      <c r="M2965" s="13" t="str">
        <f t="shared" si="278"/>
        <v>Jun</v>
      </c>
      <c r="N2965" s="11">
        <f t="shared" si="279"/>
        <v>2015</v>
      </c>
      <c r="O2965" t="b">
        <v>0</v>
      </c>
      <c r="P2965">
        <v>98</v>
      </c>
      <c r="Q2965" t="b">
        <v>1</v>
      </c>
      <c r="R2965" t="s">
        <v>8271</v>
      </c>
      <c r="S2965" s="7">
        <f>E2965/D2965</f>
        <v>1.0685</v>
      </c>
      <c r="T2965" s="8">
        <f>E2965/P2965</f>
        <v>109.03061224489795</v>
      </c>
      <c r="U2965" t="str">
        <f t="shared" si="280"/>
        <v>theater</v>
      </c>
      <c r="V2965" t="str">
        <f t="shared" si="281"/>
        <v>plays</v>
      </c>
    </row>
    <row r="2966" spans="1:22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5">
        <f t="shared" si="276"/>
        <v>41827.909942129627</v>
      </c>
      <c r="L2966" s="15">
        <f t="shared" si="277"/>
        <v>41857.897222222222</v>
      </c>
      <c r="M2966" s="13" t="str">
        <f t="shared" si="278"/>
        <v>Jul</v>
      </c>
      <c r="N2966" s="11">
        <f t="shared" si="279"/>
        <v>2014</v>
      </c>
      <c r="O2966" t="b">
        <v>0</v>
      </c>
      <c r="P2966">
        <v>196</v>
      </c>
      <c r="Q2966" t="b">
        <v>1</v>
      </c>
      <c r="R2966" t="s">
        <v>8271</v>
      </c>
      <c r="S2966" s="7">
        <f>E2966/D2966</f>
        <v>1.0071379999999999</v>
      </c>
      <c r="T2966" s="8">
        <f>E2966/P2966</f>
        <v>25.692295918367346</v>
      </c>
      <c r="U2966" t="str">
        <f t="shared" si="280"/>
        <v>theater</v>
      </c>
      <c r="V2966" t="str">
        <f t="shared" si="281"/>
        <v>plays</v>
      </c>
    </row>
    <row r="2967" spans="1:22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5">
        <f t="shared" si="276"/>
        <v>42162.729548611111</v>
      </c>
      <c r="L2967" s="15">
        <f t="shared" si="277"/>
        <v>42192.729548611111</v>
      </c>
      <c r="M2967" s="13" t="str">
        <f t="shared" si="278"/>
        <v>Jun</v>
      </c>
      <c r="N2967" s="11">
        <f t="shared" si="279"/>
        <v>2015</v>
      </c>
      <c r="O2967" t="b">
        <v>0</v>
      </c>
      <c r="P2967">
        <v>39</v>
      </c>
      <c r="Q2967" t="b">
        <v>1</v>
      </c>
      <c r="R2967" t="s">
        <v>8271</v>
      </c>
      <c r="S2967" s="7">
        <f>E2967/D2967</f>
        <v>1.0900000000000001</v>
      </c>
      <c r="T2967" s="8">
        <f>E2967/P2967</f>
        <v>41.92307692307692</v>
      </c>
      <c r="U2967" t="str">
        <f t="shared" si="280"/>
        <v>theater</v>
      </c>
      <c r="V2967" t="str">
        <f t="shared" si="281"/>
        <v>plays</v>
      </c>
    </row>
    <row r="2968" spans="1:22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5">
        <f t="shared" si="276"/>
        <v>42233.738564814819</v>
      </c>
      <c r="L2968" s="15">
        <f t="shared" si="277"/>
        <v>42263.738564814819</v>
      </c>
      <c r="M2968" s="13" t="str">
        <f t="shared" si="278"/>
        <v>Aug</v>
      </c>
      <c r="N2968" s="11">
        <f t="shared" si="279"/>
        <v>2015</v>
      </c>
      <c r="O2968" t="b">
        <v>0</v>
      </c>
      <c r="P2968">
        <v>128</v>
      </c>
      <c r="Q2968" t="b">
        <v>1</v>
      </c>
      <c r="R2968" t="s">
        <v>8271</v>
      </c>
      <c r="S2968" s="7">
        <f>E2968/D2968</f>
        <v>1.1363000000000001</v>
      </c>
      <c r="T2968" s="8">
        <f>E2968/P2968</f>
        <v>88.7734375</v>
      </c>
      <c r="U2968" t="str">
        <f t="shared" si="280"/>
        <v>theater</v>
      </c>
      <c r="V2968" t="str">
        <f t="shared" si="281"/>
        <v>plays</v>
      </c>
    </row>
    <row r="2969" spans="1:22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5">
        <f t="shared" si="276"/>
        <v>42042.197824074072</v>
      </c>
      <c r="L2969" s="15">
        <f t="shared" si="277"/>
        <v>42072.156157407408</v>
      </c>
      <c r="M2969" s="13" t="str">
        <f t="shared" si="278"/>
        <v>Feb</v>
      </c>
      <c r="N2969" s="11">
        <f t="shared" si="279"/>
        <v>2015</v>
      </c>
      <c r="O2969" t="b">
        <v>0</v>
      </c>
      <c r="P2969">
        <v>71</v>
      </c>
      <c r="Q2969" t="b">
        <v>1</v>
      </c>
      <c r="R2969" t="s">
        <v>8271</v>
      </c>
      <c r="S2969" s="7">
        <f>E2969/D2969</f>
        <v>1.1392</v>
      </c>
      <c r="T2969" s="8">
        <f>E2969/P2969</f>
        <v>80.225352112676063</v>
      </c>
      <c r="U2969" t="str">
        <f t="shared" si="280"/>
        <v>theater</v>
      </c>
      <c r="V2969" t="str">
        <f t="shared" si="281"/>
        <v>plays</v>
      </c>
    </row>
    <row r="2970" spans="1:22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5">
        <f t="shared" si="276"/>
        <v>42585.523842592593</v>
      </c>
      <c r="L2970" s="15">
        <f t="shared" si="277"/>
        <v>42599.165972222225</v>
      </c>
      <c r="M2970" s="13" t="str">
        <f t="shared" si="278"/>
        <v>Aug</v>
      </c>
      <c r="N2970" s="11">
        <f t="shared" si="279"/>
        <v>2016</v>
      </c>
      <c r="O2970" t="b">
        <v>0</v>
      </c>
      <c r="P2970">
        <v>47</v>
      </c>
      <c r="Q2970" t="b">
        <v>1</v>
      </c>
      <c r="R2970" t="s">
        <v>8271</v>
      </c>
      <c r="S2970" s="7">
        <f>E2970/D2970</f>
        <v>1.06</v>
      </c>
      <c r="T2970" s="8">
        <f>E2970/P2970</f>
        <v>78.936170212765958</v>
      </c>
      <c r="U2970" t="str">
        <f t="shared" si="280"/>
        <v>theater</v>
      </c>
      <c r="V2970" t="str">
        <f t="shared" si="281"/>
        <v>plays</v>
      </c>
    </row>
    <row r="2971" spans="1:22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5">
        <f t="shared" si="276"/>
        <v>42097.786493055552</v>
      </c>
      <c r="L2971" s="15">
        <f t="shared" si="277"/>
        <v>42127.952083333337</v>
      </c>
      <c r="M2971" s="13" t="str">
        <f t="shared" si="278"/>
        <v>Apr</v>
      </c>
      <c r="N2971" s="11">
        <f t="shared" si="279"/>
        <v>2015</v>
      </c>
      <c r="O2971" t="b">
        <v>0</v>
      </c>
      <c r="P2971">
        <v>17</v>
      </c>
      <c r="Q2971" t="b">
        <v>1</v>
      </c>
      <c r="R2971" t="s">
        <v>8271</v>
      </c>
      <c r="S2971" s="7">
        <f>E2971/D2971</f>
        <v>1.625</v>
      </c>
      <c r="T2971" s="8">
        <f>E2971/P2971</f>
        <v>95.588235294117652</v>
      </c>
      <c r="U2971" t="str">
        <f t="shared" si="280"/>
        <v>theater</v>
      </c>
      <c r="V2971" t="str">
        <f t="shared" si="281"/>
        <v>plays</v>
      </c>
    </row>
    <row r="2972" spans="1:22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5">
        <f t="shared" si="276"/>
        <v>41808.669571759259</v>
      </c>
      <c r="L2972" s="15">
        <f t="shared" si="277"/>
        <v>41838.669571759259</v>
      </c>
      <c r="M2972" s="13" t="str">
        <f t="shared" si="278"/>
        <v>Jun</v>
      </c>
      <c r="N2972" s="11">
        <f t="shared" si="279"/>
        <v>2014</v>
      </c>
      <c r="O2972" t="b">
        <v>0</v>
      </c>
      <c r="P2972">
        <v>91</v>
      </c>
      <c r="Q2972" t="b">
        <v>1</v>
      </c>
      <c r="R2972" t="s">
        <v>8271</v>
      </c>
      <c r="S2972" s="7">
        <f>E2972/D2972</f>
        <v>1.06</v>
      </c>
      <c r="T2972" s="8">
        <f>E2972/P2972</f>
        <v>69.890109890109883</v>
      </c>
      <c r="U2972" t="str">
        <f t="shared" si="280"/>
        <v>theater</v>
      </c>
      <c r="V2972" t="str">
        <f t="shared" si="281"/>
        <v>plays</v>
      </c>
    </row>
    <row r="2973" spans="1:22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5">
        <f t="shared" si="276"/>
        <v>41852.658310185187</v>
      </c>
      <c r="L2973" s="15">
        <f t="shared" si="277"/>
        <v>41882.658310185187</v>
      </c>
      <c r="M2973" s="13" t="str">
        <f t="shared" si="278"/>
        <v>Aug</v>
      </c>
      <c r="N2973" s="11">
        <f t="shared" si="279"/>
        <v>2014</v>
      </c>
      <c r="O2973" t="b">
        <v>0</v>
      </c>
      <c r="P2973">
        <v>43</v>
      </c>
      <c r="Q2973" t="b">
        <v>1</v>
      </c>
      <c r="R2973" t="s">
        <v>8271</v>
      </c>
      <c r="S2973" s="7">
        <f>E2973/D2973</f>
        <v>1.0015624999999999</v>
      </c>
      <c r="T2973" s="8">
        <f>E2973/P2973</f>
        <v>74.534883720930239</v>
      </c>
      <c r="U2973" t="str">
        <f t="shared" si="280"/>
        <v>theater</v>
      </c>
      <c r="V2973" t="str">
        <f t="shared" si="281"/>
        <v>plays</v>
      </c>
    </row>
    <row r="2974" spans="1:22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5">
        <f t="shared" si="276"/>
        <v>42694.110185185185</v>
      </c>
      <c r="L2974" s="15">
        <f t="shared" si="277"/>
        <v>42709.041666666672</v>
      </c>
      <c r="M2974" s="13" t="str">
        <f t="shared" si="278"/>
        <v>Nov</v>
      </c>
      <c r="N2974" s="11">
        <f t="shared" si="279"/>
        <v>2016</v>
      </c>
      <c r="O2974" t="b">
        <v>0</v>
      </c>
      <c r="P2974">
        <v>17</v>
      </c>
      <c r="Q2974" t="b">
        <v>1</v>
      </c>
      <c r="R2974" t="s">
        <v>8271</v>
      </c>
      <c r="S2974" s="7">
        <f>E2974/D2974</f>
        <v>1.0535000000000001</v>
      </c>
      <c r="T2974" s="8">
        <f>E2974/P2974</f>
        <v>123.94117647058823</v>
      </c>
      <c r="U2974" t="str">
        <f t="shared" si="280"/>
        <v>theater</v>
      </c>
      <c r="V2974" t="str">
        <f t="shared" si="281"/>
        <v>plays</v>
      </c>
    </row>
    <row r="2975" spans="1:22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5">
        <f t="shared" si="276"/>
        <v>42341.818379629629</v>
      </c>
      <c r="L2975" s="15">
        <f t="shared" si="277"/>
        <v>42370.166666666672</v>
      </c>
      <c r="M2975" s="13" t="str">
        <f t="shared" si="278"/>
        <v>Dec</v>
      </c>
      <c r="N2975" s="11">
        <f t="shared" si="279"/>
        <v>2015</v>
      </c>
      <c r="O2975" t="b">
        <v>0</v>
      </c>
      <c r="P2975">
        <v>33</v>
      </c>
      <c r="Q2975" t="b">
        <v>1</v>
      </c>
      <c r="R2975" t="s">
        <v>8271</v>
      </c>
      <c r="S2975" s="7">
        <f>E2975/D2975</f>
        <v>1.748</v>
      </c>
      <c r="T2975" s="8">
        <f>E2975/P2975</f>
        <v>264.84848484848487</v>
      </c>
      <c r="U2975" t="str">
        <f t="shared" si="280"/>
        <v>theater</v>
      </c>
      <c r="V2975" t="str">
        <f t="shared" si="281"/>
        <v>plays</v>
      </c>
    </row>
    <row r="2976" spans="1:22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5">
        <f t="shared" si="276"/>
        <v>41880.061006944445</v>
      </c>
      <c r="L2976" s="15">
        <f t="shared" si="277"/>
        <v>41908.065972222219</v>
      </c>
      <c r="M2976" s="13" t="str">
        <f t="shared" si="278"/>
        <v>Aug</v>
      </c>
      <c r="N2976" s="11">
        <f t="shared" si="279"/>
        <v>2014</v>
      </c>
      <c r="O2976" t="b">
        <v>0</v>
      </c>
      <c r="P2976">
        <v>87</v>
      </c>
      <c r="Q2976" t="b">
        <v>1</v>
      </c>
      <c r="R2976" t="s">
        <v>8271</v>
      </c>
      <c r="S2976" s="7">
        <f>E2976/D2976</f>
        <v>1.02</v>
      </c>
      <c r="T2976" s="8">
        <f>E2976/P2976</f>
        <v>58.620689655172413</v>
      </c>
      <c r="U2976" t="str">
        <f t="shared" si="280"/>
        <v>theater</v>
      </c>
      <c r="V2976" t="str">
        <f t="shared" si="281"/>
        <v>plays</v>
      </c>
    </row>
    <row r="2977" spans="1:22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5">
        <f t="shared" si="276"/>
        <v>41941.683865740742</v>
      </c>
      <c r="L2977" s="15">
        <f t="shared" si="277"/>
        <v>41970.125</v>
      </c>
      <c r="M2977" s="13" t="str">
        <f t="shared" si="278"/>
        <v>Oct</v>
      </c>
      <c r="N2977" s="11">
        <f t="shared" si="279"/>
        <v>2014</v>
      </c>
      <c r="O2977" t="b">
        <v>0</v>
      </c>
      <c r="P2977">
        <v>113</v>
      </c>
      <c r="Q2977" t="b">
        <v>1</v>
      </c>
      <c r="R2977" t="s">
        <v>8271</v>
      </c>
      <c r="S2977" s="7">
        <f>E2977/D2977</f>
        <v>1.00125</v>
      </c>
      <c r="T2977" s="8">
        <f>E2977/P2977</f>
        <v>70.884955752212392</v>
      </c>
      <c r="U2977" t="str">
        <f t="shared" si="280"/>
        <v>theater</v>
      </c>
      <c r="V2977" t="str">
        <f t="shared" si="281"/>
        <v>plays</v>
      </c>
    </row>
    <row r="2978" spans="1:22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5">
        <f t="shared" si="276"/>
        <v>42425.730671296296</v>
      </c>
      <c r="L2978" s="15">
        <f t="shared" si="277"/>
        <v>42442.5</v>
      </c>
      <c r="M2978" s="13" t="str">
        <f t="shared" si="278"/>
        <v>Feb</v>
      </c>
      <c r="N2978" s="11">
        <f t="shared" si="279"/>
        <v>2016</v>
      </c>
      <c r="O2978" t="b">
        <v>0</v>
      </c>
      <c r="P2978">
        <v>14</v>
      </c>
      <c r="Q2978" t="b">
        <v>1</v>
      </c>
      <c r="R2978" t="s">
        <v>8271</v>
      </c>
      <c r="S2978" s="7">
        <f>E2978/D2978</f>
        <v>1.7142857142857142</v>
      </c>
      <c r="T2978" s="8">
        <f>E2978/P2978</f>
        <v>8.5714285714285712</v>
      </c>
      <c r="U2978" t="str">
        <f t="shared" si="280"/>
        <v>theater</v>
      </c>
      <c r="V2978" t="str">
        <f t="shared" si="281"/>
        <v>plays</v>
      </c>
    </row>
    <row r="2979" spans="1:22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5">
        <f t="shared" si="276"/>
        <v>42026.88118055556</v>
      </c>
      <c r="L2979" s="15">
        <f t="shared" si="277"/>
        <v>42086.093055555553</v>
      </c>
      <c r="M2979" s="13" t="str">
        <f t="shared" si="278"/>
        <v>Jan</v>
      </c>
      <c r="N2979" s="11">
        <f t="shared" si="279"/>
        <v>2015</v>
      </c>
      <c r="O2979" t="b">
        <v>0</v>
      </c>
      <c r="P2979">
        <v>30</v>
      </c>
      <c r="Q2979" t="b">
        <v>1</v>
      </c>
      <c r="R2979" t="s">
        <v>8271</v>
      </c>
      <c r="S2979" s="7">
        <f>E2979/D2979</f>
        <v>1.1356666666666666</v>
      </c>
      <c r="T2979" s="8">
        <f>E2979/P2979</f>
        <v>113.56666666666666</v>
      </c>
      <c r="U2979" t="str">
        <f t="shared" si="280"/>
        <v>theater</v>
      </c>
      <c r="V2979" t="str">
        <f t="shared" si="281"/>
        <v>plays</v>
      </c>
    </row>
    <row r="2980" spans="1:22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5">
        <f t="shared" si="276"/>
        <v>41922.640590277777</v>
      </c>
      <c r="L2980" s="15">
        <f t="shared" si="277"/>
        <v>41932.249305555553</v>
      </c>
      <c r="M2980" s="13" t="str">
        <f t="shared" si="278"/>
        <v>Oct</v>
      </c>
      <c r="N2980" s="11">
        <f t="shared" si="279"/>
        <v>2014</v>
      </c>
      <c r="O2980" t="b">
        <v>0</v>
      </c>
      <c r="P2980">
        <v>16</v>
      </c>
      <c r="Q2980" t="b">
        <v>1</v>
      </c>
      <c r="R2980" t="s">
        <v>8271</v>
      </c>
      <c r="S2980" s="7">
        <f>E2980/D2980</f>
        <v>1.2946666666666666</v>
      </c>
      <c r="T2980" s="8">
        <f>E2980/P2980</f>
        <v>60.6875</v>
      </c>
      <c r="U2980" t="str">
        <f t="shared" si="280"/>
        <v>theater</v>
      </c>
      <c r="V2980" t="str">
        <f t="shared" si="281"/>
        <v>plays</v>
      </c>
    </row>
    <row r="2981" spans="1:22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5">
        <f t="shared" si="276"/>
        <v>41993.824340277773</v>
      </c>
      <c r="L2981" s="15">
        <f t="shared" si="277"/>
        <v>42010.25</v>
      </c>
      <c r="M2981" s="13" t="str">
        <f t="shared" si="278"/>
        <v>Dec</v>
      </c>
      <c r="N2981" s="11">
        <f t="shared" si="279"/>
        <v>2014</v>
      </c>
      <c r="O2981" t="b">
        <v>0</v>
      </c>
      <c r="P2981">
        <v>46</v>
      </c>
      <c r="Q2981" t="b">
        <v>1</v>
      </c>
      <c r="R2981" t="s">
        <v>8271</v>
      </c>
      <c r="S2981" s="7">
        <f>E2981/D2981</f>
        <v>1.014</v>
      </c>
      <c r="T2981" s="8">
        <f>E2981/P2981</f>
        <v>110.21739130434783</v>
      </c>
      <c r="U2981" t="str">
        <f t="shared" si="280"/>
        <v>theater</v>
      </c>
      <c r="V2981" t="str">
        <f t="shared" si="281"/>
        <v>plays</v>
      </c>
    </row>
    <row r="2982" spans="1:22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5">
        <f t="shared" si="276"/>
        <v>42219.915856481486</v>
      </c>
      <c r="L2982" s="15">
        <f t="shared" si="277"/>
        <v>42240.083333333328</v>
      </c>
      <c r="M2982" s="13" t="str">
        <f t="shared" si="278"/>
        <v>Aug</v>
      </c>
      <c r="N2982" s="11">
        <f t="shared" si="279"/>
        <v>2015</v>
      </c>
      <c r="O2982" t="b">
        <v>0</v>
      </c>
      <c r="P2982">
        <v>24</v>
      </c>
      <c r="Q2982" t="b">
        <v>1</v>
      </c>
      <c r="R2982" t="s">
        <v>8271</v>
      </c>
      <c r="S2982" s="7">
        <f>E2982/D2982</f>
        <v>1.0916666666666666</v>
      </c>
      <c r="T2982" s="8">
        <f>E2982/P2982</f>
        <v>136.45833333333334</v>
      </c>
      <c r="U2982" t="str">
        <f t="shared" si="280"/>
        <v>theater</v>
      </c>
      <c r="V2982" t="str">
        <f t="shared" si="281"/>
        <v>plays</v>
      </c>
    </row>
    <row r="2983" spans="1:22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5">
        <f t="shared" si="276"/>
        <v>42225.559675925921</v>
      </c>
      <c r="L2983" s="15">
        <f t="shared" si="277"/>
        <v>42270.559675925921</v>
      </c>
      <c r="M2983" s="13" t="str">
        <f t="shared" si="278"/>
        <v>Aug</v>
      </c>
      <c r="N2983" s="11">
        <f t="shared" si="279"/>
        <v>2015</v>
      </c>
      <c r="O2983" t="b">
        <v>1</v>
      </c>
      <c r="P2983">
        <v>97</v>
      </c>
      <c r="Q2983" t="b">
        <v>1</v>
      </c>
      <c r="R2983" t="s">
        <v>8303</v>
      </c>
      <c r="S2983" s="7">
        <f>E2983/D2983</f>
        <v>1.28925</v>
      </c>
      <c r="T2983" s="8">
        <f>E2983/P2983</f>
        <v>53.164948453608247</v>
      </c>
      <c r="U2983" t="str">
        <f t="shared" si="280"/>
        <v>theater</v>
      </c>
      <c r="V2983" t="str">
        <f t="shared" si="281"/>
        <v>spaces</v>
      </c>
    </row>
    <row r="2984" spans="1:22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5">
        <f t="shared" si="276"/>
        <v>42381.686840277776</v>
      </c>
      <c r="L2984" s="15">
        <f t="shared" si="277"/>
        <v>42411.686840277776</v>
      </c>
      <c r="M2984" s="13" t="str">
        <f t="shared" si="278"/>
        <v>Jan</v>
      </c>
      <c r="N2984" s="11">
        <f t="shared" si="279"/>
        <v>2016</v>
      </c>
      <c r="O2984" t="b">
        <v>1</v>
      </c>
      <c r="P2984">
        <v>59</v>
      </c>
      <c r="Q2984" t="b">
        <v>1</v>
      </c>
      <c r="R2984" t="s">
        <v>8303</v>
      </c>
      <c r="S2984" s="7">
        <f>E2984/D2984</f>
        <v>1.0206</v>
      </c>
      <c r="T2984" s="8">
        <f>E2984/P2984</f>
        <v>86.491525423728817</v>
      </c>
      <c r="U2984" t="str">
        <f t="shared" si="280"/>
        <v>theater</v>
      </c>
      <c r="V2984" t="str">
        <f t="shared" si="281"/>
        <v>spaces</v>
      </c>
    </row>
    <row r="2985" spans="1:22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5">
        <f t="shared" si="276"/>
        <v>41894.632361111115</v>
      </c>
      <c r="L2985" s="15">
        <f t="shared" si="277"/>
        <v>41954.674027777779</v>
      </c>
      <c r="M2985" s="13" t="str">
        <f t="shared" si="278"/>
        <v>Sep</v>
      </c>
      <c r="N2985" s="11">
        <f t="shared" si="279"/>
        <v>2014</v>
      </c>
      <c r="O2985" t="b">
        <v>1</v>
      </c>
      <c r="P2985">
        <v>1095</v>
      </c>
      <c r="Q2985" t="b">
        <v>1</v>
      </c>
      <c r="R2985" t="s">
        <v>8303</v>
      </c>
      <c r="S2985" s="7">
        <f>E2985/D2985</f>
        <v>1.465395775862069</v>
      </c>
      <c r="T2985" s="8">
        <f>E2985/P2985</f>
        <v>155.23827397260274</v>
      </c>
      <c r="U2985" t="str">
        <f t="shared" si="280"/>
        <v>theater</v>
      </c>
      <c r="V2985" t="str">
        <f t="shared" si="281"/>
        <v>spaces</v>
      </c>
    </row>
    <row r="2986" spans="1:22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5">
        <f t="shared" si="276"/>
        <v>42576.278715277775</v>
      </c>
      <c r="L2986" s="15">
        <f t="shared" si="277"/>
        <v>42606.278715277775</v>
      </c>
      <c r="M2986" s="13" t="str">
        <f t="shared" si="278"/>
        <v>Jul</v>
      </c>
      <c r="N2986" s="11">
        <f t="shared" si="279"/>
        <v>2016</v>
      </c>
      <c r="O2986" t="b">
        <v>1</v>
      </c>
      <c r="P2986">
        <v>218</v>
      </c>
      <c r="Q2986" t="b">
        <v>1</v>
      </c>
      <c r="R2986" t="s">
        <v>8303</v>
      </c>
      <c r="S2986" s="7">
        <f>E2986/D2986</f>
        <v>1.00352</v>
      </c>
      <c r="T2986" s="8">
        <f>E2986/P2986</f>
        <v>115.08256880733946</v>
      </c>
      <c r="U2986" t="str">
        <f t="shared" si="280"/>
        <v>theater</v>
      </c>
      <c r="V2986" t="str">
        <f t="shared" si="281"/>
        <v>spaces</v>
      </c>
    </row>
    <row r="2987" spans="1:22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5">
        <f t="shared" si="276"/>
        <v>42654.973703703698</v>
      </c>
      <c r="L2987" s="15">
        <f t="shared" si="277"/>
        <v>42674.166666666672</v>
      </c>
      <c r="M2987" s="13" t="str">
        <f t="shared" si="278"/>
        <v>Oct</v>
      </c>
      <c r="N2987" s="11">
        <f t="shared" si="279"/>
        <v>2016</v>
      </c>
      <c r="O2987" t="b">
        <v>0</v>
      </c>
      <c r="P2987">
        <v>111</v>
      </c>
      <c r="Q2987" t="b">
        <v>1</v>
      </c>
      <c r="R2987" t="s">
        <v>8303</v>
      </c>
      <c r="S2987" s="7">
        <f>E2987/D2987</f>
        <v>1.2164999999999999</v>
      </c>
      <c r="T2987" s="8">
        <f>E2987/P2987</f>
        <v>109.5945945945946</v>
      </c>
      <c r="U2987" t="str">
        <f t="shared" si="280"/>
        <v>theater</v>
      </c>
      <c r="V2987" t="str">
        <f t="shared" si="281"/>
        <v>spaces</v>
      </c>
    </row>
    <row r="2988" spans="1:22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5">
        <f t="shared" si="276"/>
        <v>42431.500069444446</v>
      </c>
      <c r="L2988" s="15">
        <f t="shared" si="277"/>
        <v>42491.458402777775</v>
      </c>
      <c r="M2988" s="13" t="str">
        <f t="shared" si="278"/>
        <v>Mar</v>
      </c>
      <c r="N2988" s="11">
        <f t="shared" si="279"/>
        <v>2016</v>
      </c>
      <c r="O2988" t="b">
        <v>0</v>
      </c>
      <c r="P2988">
        <v>56</v>
      </c>
      <c r="Q2988" t="b">
        <v>1</v>
      </c>
      <c r="R2988" t="s">
        <v>8303</v>
      </c>
      <c r="S2988" s="7">
        <f>E2988/D2988</f>
        <v>1.0549999999999999</v>
      </c>
      <c r="T2988" s="8">
        <f>E2988/P2988</f>
        <v>45.214285714285715</v>
      </c>
      <c r="U2988" t="str">
        <f t="shared" si="280"/>
        <v>theater</v>
      </c>
      <c r="V2988" t="str">
        <f t="shared" si="281"/>
        <v>spaces</v>
      </c>
    </row>
    <row r="2989" spans="1:22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5">
        <f t="shared" si="276"/>
        <v>42627.307303240741</v>
      </c>
      <c r="L2989" s="15">
        <f t="shared" si="277"/>
        <v>42656</v>
      </c>
      <c r="M2989" s="13" t="str">
        <f t="shared" si="278"/>
        <v>Sep</v>
      </c>
      <c r="N2989" s="11">
        <f t="shared" si="279"/>
        <v>2016</v>
      </c>
      <c r="O2989" t="b">
        <v>0</v>
      </c>
      <c r="P2989">
        <v>265</v>
      </c>
      <c r="Q2989" t="b">
        <v>1</v>
      </c>
      <c r="R2989" t="s">
        <v>8303</v>
      </c>
      <c r="S2989" s="7">
        <f>E2989/D2989</f>
        <v>1.1040080000000001</v>
      </c>
      <c r="T2989" s="8">
        <f>E2989/P2989</f>
        <v>104.15169811320754</v>
      </c>
      <c r="U2989" t="str">
        <f t="shared" si="280"/>
        <v>theater</v>
      </c>
      <c r="V2989" t="str">
        <f t="shared" si="281"/>
        <v>spaces</v>
      </c>
    </row>
    <row r="2990" spans="1:22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5">
        <f t="shared" si="276"/>
        <v>42511.362048611118</v>
      </c>
      <c r="L2990" s="15">
        <f t="shared" si="277"/>
        <v>42541.362048611118</v>
      </c>
      <c r="M2990" s="13" t="str">
        <f t="shared" si="278"/>
        <v>May</v>
      </c>
      <c r="N2990" s="11">
        <f t="shared" si="279"/>
        <v>2016</v>
      </c>
      <c r="O2990" t="b">
        <v>0</v>
      </c>
      <c r="P2990">
        <v>28</v>
      </c>
      <c r="Q2990" t="b">
        <v>1</v>
      </c>
      <c r="R2990" t="s">
        <v>8303</v>
      </c>
      <c r="S2990" s="7">
        <f>E2990/D2990</f>
        <v>1</v>
      </c>
      <c r="T2990" s="8">
        <f>E2990/P2990</f>
        <v>35.714285714285715</v>
      </c>
      <c r="U2990" t="str">
        <f t="shared" si="280"/>
        <v>theater</v>
      </c>
      <c r="V2990" t="str">
        <f t="shared" si="281"/>
        <v>spaces</v>
      </c>
    </row>
    <row r="2991" spans="1:2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5">
        <f t="shared" si="276"/>
        <v>42337.02039351852</v>
      </c>
      <c r="L2991" s="15">
        <f t="shared" si="277"/>
        <v>42359.207638888889</v>
      </c>
      <c r="M2991" s="13" t="str">
        <f t="shared" si="278"/>
        <v>Nov</v>
      </c>
      <c r="N2991" s="11">
        <f t="shared" si="279"/>
        <v>2015</v>
      </c>
      <c r="O2991" t="b">
        <v>0</v>
      </c>
      <c r="P2991">
        <v>364</v>
      </c>
      <c r="Q2991" t="b">
        <v>1</v>
      </c>
      <c r="R2991" t="s">
        <v>8303</v>
      </c>
      <c r="S2991" s="7">
        <f>E2991/D2991</f>
        <v>1.76535</v>
      </c>
      <c r="T2991" s="8">
        <f>E2991/P2991</f>
        <v>96.997252747252745</v>
      </c>
      <c r="U2991" t="str">
        <f t="shared" si="280"/>
        <v>theater</v>
      </c>
      <c r="V2991" t="str">
        <f t="shared" si="281"/>
        <v>spaces</v>
      </c>
    </row>
    <row r="2992" spans="1:22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5">
        <f t="shared" si="276"/>
        <v>42341.57430555555</v>
      </c>
      <c r="L2992" s="15">
        <f t="shared" si="277"/>
        <v>42376.57430555555</v>
      </c>
      <c r="M2992" s="13" t="str">
        <f t="shared" si="278"/>
        <v>Dec</v>
      </c>
      <c r="N2992" s="11">
        <f t="shared" si="279"/>
        <v>2015</v>
      </c>
      <c r="O2992" t="b">
        <v>0</v>
      </c>
      <c r="P2992">
        <v>27</v>
      </c>
      <c r="Q2992" t="b">
        <v>1</v>
      </c>
      <c r="R2992" t="s">
        <v>8303</v>
      </c>
      <c r="S2992" s="7">
        <f>E2992/D2992</f>
        <v>1</v>
      </c>
      <c r="T2992" s="8">
        <f>E2992/P2992</f>
        <v>370.37037037037038</v>
      </c>
      <c r="U2992" t="str">
        <f t="shared" si="280"/>
        <v>theater</v>
      </c>
      <c r="V2992" t="str">
        <f t="shared" si="281"/>
        <v>spaces</v>
      </c>
    </row>
    <row r="2993" spans="1:22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5">
        <f t="shared" si="276"/>
        <v>42740.837152777778</v>
      </c>
      <c r="L2993" s="15">
        <f t="shared" si="277"/>
        <v>42762.837152777778</v>
      </c>
      <c r="M2993" s="13" t="str">
        <f t="shared" si="278"/>
        <v>Jan</v>
      </c>
      <c r="N2993" s="11">
        <f t="shared" si="279"/>
        <v>2017</v>
      </c>
      <c r="O2993" t="b">
        <v>0</v>
      </c>
      <c r="P2993">
        <v>93</v>
      </c>
      <c r="Q2993" t="b">
        <v>1</v>
      </c>
      <c r="R2993" t="s">
        <v>8303</v>
      </c>
      <c r="S2993" s="7">
        <f>E2993/D2993</f>
        <v>1.0329411764705883</v>
      </c>
      <c r="T2993" s="8">
        <f>E2993/P2993</f>
        <v>94.408602150537632</v>
      </c>
      <c r="U2993" t="str">
        <f t="shared" si="280"/>
        <v>theater</v>
      </c>
      <c r="V2993" t="str">
        <f t="shared" si="281"/>
        <v>spaces</v>
      </c>
    </row>
    <row r="2994" spans="1:22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5">
        <f t="shared" si="276"/>
        <v>42622.767476851848</v>
      </c>
      <c r="L2994" s="15">
        <f t="shared" si="277"/>
        <v>42652.767476851848</v>
      </c>
      <c r="M2994" s="13" t="str">
        <f t="shared" si="278"/>
        <v>Sep</v>
      </c>
      <c r="N2994" s="11">
        <f t="shared" si="279"/>
        <v>2016</v>
      </c>
      <c r="O2994" t="b">
        <v>0</v>
      </c>
      <c r="P2994">
        <v>64</v>
      </c>
      <c r="Q2994" t="b">
        <v>1</v>
      </c>
      <c r="R2994" t="s">
        <v>8303</v>
      </c>
      <c r="S2994" s="7">
        <f>E2994/D2994</f>
        <v>1.0449999999999999</v>
      </c>
      <c r="T2994" s="8">
        <f>E2994/P2994</f>
        <v>48.984375</v>
      </c>
      <c r="U2994" t="str">
        <f t="shared" si="280"/>
        <v>theater</v>
      </c>
      <c r="V2994" t="str">
        <f t="shared" si="281"/>
        <v>spaces</v>
      </c>
    </row>
    <row r="2995" spans="1:2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5">
        <f t="shared" si="276"/>
        <v>42390.838738425926</v>
      </c>
      <c r="L2995" s="15">
        <f t="shared" si="277"/>
        <v>42420.838738425926</v>
      </c>
      <c r="M2995" s="13" t="str">
        <f t="shared" si="278"/>
        <v>Jan</v>
      </c>
      <c r="N2995" s="11">
        <f t="shared" si="279"/>
        <v>2016</v>
      </c>
      <c r="O2995" t="b">
        <v>0</v>
      </c>
      <c r="P2995">
        <v>22</v>
      </c>
      <c r="Q2995" t="b">
        <v>1</v>
      </c>
      <c r="R2995" t="s">
        <v>8303</v>
      </c>
      <c r="S2995" s="7">
        <f>E2995/D2995</f>
        <v>1.0029999999999999</v>
      </c>
      <c r="T2995" s="8">
        <f>E2995/P2995</f>
        <v>45.590909090909093</v>
      </c>
      <c r="U2995" t="str">
        <f t="shared" si="280"/>
        <v>theater</v>
      </c>
      <c r="V2995" t="str">
        <f t="shared" si="281"/>
        <v>spaces</v>
      </c>
    </row>
    <row r="2996" spans="1:22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5">
        <f t="shared" si="276"/>
        <v>41885.478842592594</v>
      </c>
      <c r="L2996" s="15">
        <f t="shared" si="277"/>
        <v>41915.478842592594</v>
      </c>
      <c r="M2996" s="13" t="str">
        <f t="shared" si="278"/>
        <v>Sep</v>
      </c>
      <c r="N2996" s="11">
        <f t="shared" si="279"/>
        <v>2014</v>
      </c>
      <c r="O2996" t="b">
        <v>0</v>
      </c>
      <c r="P2996">
        <v>59</v>
      </c>
      <c r="Q2996" t="b">
        <v>1</v>
      </c>
      <c r="R2996" t="s">
        <v>8303</v>
      </c>
      <c r="S2996" s="7">
        <f>E2996/D2996</f>
        <v>4.577466666666667</v>
      </c>
      <c r="T2996" s="8">
        <f>E2996/P2996</f>
        <v>23.275254237288134</v>
      </c>
      <c r="U2996" t="str">
        <f t="shared" si="280"/>
        <v>theater</v>
      </c>
      <c r="V2996" t="str">
        <f t="shared" si="281"/>
        <v>spaces</v>
      </c>
    </row>
    <row r="2997" spans="1:22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5">
        <f t="shared" si="276"/>
        <v>42724.665173611109</v>
      </c>
      <c r="L2997" s="15">
        <f t="shared" si="277"/>
        <v>42754.665173611109</v>
      </c>
      <c r="M2997" s="13" t="str">
        <f t="shared" si="278"/>
        <v>Dec</v>
      </c>
      <c r="N2997" s="11">
        <f t="shared" si="279"/>
        <v>2016</v>
      </c>
      <c r="O2997" t="b">
        <v>0</v>
      </c>
      <c r="P2997">
        <v>249</v>
      </c>
      <c r="Q2997" t="b">
        <v>1</v>
      </c>
      <c r="R2997" t="s">
        <v>8303</v>
      </c>
      <c r="S2997" s="7">
        <f>E2997/D2997</f>
        <v>1.0496000000000001</v>
      </c>
      <c r="T2997" s="8">
        <f>E2997/P2997</f>
        <v>63.2289156626506</v>
      </c>
      <c r="U2997" t="str">
        <f t="shared" si="280"/>
        <v>theater</v>
      </c>
      <c r="V2997" t="str">
        <f t="shared" si="281"/>
        <v>spaces</v>
      </c>
    </row>
    <row r="2998" spans="1:22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5">
        <f t="shared" si="276"/>
        <v>42090.912500000006</v>
      </c>
      <c r="L2998" s="15">
        <f t="shared" si="277"/>
        <v>42150.912500000006</v>
      </c>
      <c r="M2998" s="13" t="str">
        <f t="shared" si="278"/>
        <v>Mar</v>
      </c>
      <c r="N2998" s="11">
        <f t="shared" si="279"/>
        <v>2015</v>
      </c>
      <c r="O2998" t="b">
        <v>0</v>
      </c>
      <c r="P2998">
        <v>392</v>
      </c>
      <c r="Q2998" t="b">
        <v>1</v>
      </c>
      <c r="R2998" t="s">
        <v>8303</v>
      </c>
      <c r="S2998" s="7">
        <f>E2998/D2998</f>
        <v>1.7194285714285715</v>
      </c>
      <c r="T2998" s="8">
        <f>E2998/P2998</f>
        <v>153.5204081632653</v>
      </c>
      <c r="U2998" t="str">
        <f t="shared" si="280"/>
        <v>theater</v>
      </c>
      <c r="V2998" t="str">
        <f t="shared" si="281"/>
        <v>spaces</v>
      </c>
    </row>
    <row r="2999" spans="1:22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5">
        <f t="shared" si="276"/>
        <v>42775.733715277776</v>
      </c>
      <c r="L2999" s="15">
        <f t="shared" si="277"/>
        <v>42793.207638888889</v>
      </c>
      <c r="M2999" s="13" t="str">
        <f t="shared" si="278"/>
        <v>Feb</v>
      </c>
      <c r="N2999" s="11">
        <f t="shared" si="279"/>
        <v>2017</v>
      </c>
      <c r="O2999" t="b">
        <v>0</v>
      </c>
      <c r="P2999">
        <v>115</v>
      </c>
      <c r="Q2999" t="b">
        <v>1</v>
      </c>
      <c r="R2999" t="s">
        <v>8303</v>
      </c>
      <c r="S2999" s="7">
        <f>E2999/D2999</f>
        <v>1.0373000000000001</v>
      </c>
      <c r="T2999" s="8">
        <f>E2999/P2999</f>
        <v>90.2</v>
      </c>
      <c r="U2999" t="str">
        <f t="shared" si="280"/>
        <v>theater</v>
      </c>
      <c r="V2999" t="str">
        <f t="shared" si="281"/>
        <v>spaces</v>
      </c>
    </row>
    <row r="3000" spans="1:22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5">
        <f t="shared" si="276"/>
        <v>41778.193622685183</v>
      </c>
      <c r="L3000" s="15">
        <f t="shared" si="277"/>
        <v>41806.184027777781</v>
      </c>
      <c r="M3000" s="13" t="str">
        <f t="shared" si="278"/>
        <v>May</v>
      </c>
      <c r="N3000" s="11">
        <f t="shared" si="279"/>
        <v>2014</v>
      </c>
      <c r="O3000" t="b">
        <v>0</v>
      </c>
      <c r="P3000">
        <v>433</v>
      </c>
      <c r="Q3000" t="b">
        <v>1</v>
      </c>
      <c r="R3000" t="s">
        <v>8303</v>
      </c>
      <c r="S3000" s="7">
        <f>E3000/D3000</f>
        <v>1.0302899999999999</v>
      </c>
      <c r="T3000" s="8">
        <f>E3000/P3000</f>
        <v>118.97113163972287</v>
      </c>
      <c r="U3000" t="str">
        <f t="shared" si="280"/>
        <v>theater</v>
      </c>
      <c r="V3000" t="str">
        <f t="shared" si="281"/>
        <v>spaces</v>
      </c>
    </row>
    <row r="3001" spans="1:22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5">
        <f t="shared" si="276"/>
        <v>42780.740277777775</v>
      </c>
      <c r="L3001" s="15">
        <f t="shared" si="277"/>
        <v>42795.083333333328</v>
      </c>
      <c r="M3001" s="13" t="str">
        <f t="shared" si="278"/>
        <v>Feb</v>
      </c>
      <c r="N3001" s="11">
        <f t="shared" si="279"/>
        <v>2017</v>
      </c>
      <c r="O3001" t="b">
        <v>0</v>
      </c>
      <c r="P3001">
        <v>20</v>
      </c>
      <c r="Q3001" t="b">
        <v>1</v>
      </c>
      <c r="R3001" t="s">
        <v>8303</v>
      </c>
      <c r="S3001" s="7">
        <f>E3001/D3001</f>
        <v>1.1888888888888889</v>
      </c>
      <c r="T3001" s="8">
        <f>E3001/P3001</f>
        <v>80.25</v>
      </c>
      <c r="U3001" t="str">
        <f t="shared" si="280"/>
        <v>theater</v>
      </c>
      <c r="V3001" t="str">
        <f t="shared" si="281"/>
        <v>spaces</v>
      </c>
    </row>
    <row r="3002" spans="1:22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5">
        <f t="shared" si="276"/>
        <v>42752.827199074076</v>
      </c>
      <c r="L3002" s="15">
        <f t="shared" si="277"/>
        <v>42766.75</v>
      </c>
      <c r="M3002" s="13" t="str">
        <f t="shared" si="278"/>
        <v>Jan</v>
      </c>
      <c r="N3002" s="11">
        <f t="shared" si="279"/>
        <v>2017</v>
      </c>
      <c r="O3002" t="b">
        <v>0</v>
      </c>
      <c r="P3002">
        <v>8</v>
      </c>
      <c r="Q3002" t="b">
        <v>1</v>
      </c>
      <c r="R3002" t="s">
        <v>8303</v>
      </c>
      <c r="S3002" s="7">
        <f>E3002/D3002</f>
        <v>1</v>
      </c>
      <c r="T3002" s="8">
        <f>E3002/P3002</f>
        <v>62.5</v>
      </c>
      <c r="U3002" t="str">
        <f t="shared" si="280"/>
        <v>theater</v>
      </c>
      <c r="V3002" t="str">
        <f t="shared" si="281"/>
        <v>spaces</v>
      </c>
    </row>
    <row r="3003" spans="1:22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5">
        <f t="shared" si="276"/>
        <v>42534.895625000005</v>
      </c>
      <c r="L3003" s="15">
        <f t="shared" si="277"/>
        <v>42564.895625000005</v>
      </c>
      <c r="M3003" s="13" t="str">
        <f t="shared" si="278"/>
        <v>Jun</v>
      </c>
      <c r="N3003" s="11">
        <f t="shared" si="279"/>
        <v>2016</v>
      </c>
      <c r="O3003" t="b">
        <v>0</v>
      </c>
      <c r="P3003">
        <v>175</v>
      </c>
      <c r="Q3003" t="b">
        <v>1</v>
      </c>
      <c r="R3003" t="s">
        <v>8303</v>
      </c>
      <c r="S3003" s="7">
        <f>E3003/D3003</f>
        <v>3.1869988910451896</v>
      </c>
      <c r="T3003" s="8">
        <f>E3003/P3003</f>
        <v>131.37719999999999</v>
      </c>
      <c r="U3003" t="str">
        <f t="shared" si="280"/>
        <v>theater</v>
      </c>
      <c r="V3003" t="str">
        <f t="shared" si="281"/>
        <v>spaces</v>
      </c>
    </row>
    <row r="3004" spans="1:22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5">
        <f t="shared" si="276"/>
        <v>41239.83625</v>
      </c>
      <c r="L3004" s="15">
        <f t="shared" si="277"/>
        <v>41269.83625</v>
      </c>
      <c r="M3004" s="13" t="str">
        <f t="shared" si="278"/>
        <v>Nov</v>
      </c>
      <c r="N3004" s="11">
        <f t="shared" si="279"/>
        <v>2012</v>
      </c>
      <c r="O3004" t="b">
        <v>0</v>
      </c>
      <c r="P3004">
        <v>104</v>
      </c>
      <c r="Q3004" t="b">
        <v>1</v>
      </c>
      <c r="R3004" t="s">
        <v>8303</v>
      </c>
      <c r="S3004" s="7">
        <f>E3004/D3004</f>
        <v>1.0850614285714286</v>
      </c>
      <c r="T3004" s="8">
        <f>E3004/P3004</f>
        <v>73.032980769230775</v>
      </c>
      <c r="U3004" t="str">
        <f t="shared" si="280"/>
        <v>theater</v>
      </c>
      <c r="V3004" t="str">
        <f t="shared" si="281"/>
        <v>spaces</v>
      </c>
    </row>
    <row r="3005" spans="1:22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5">
        <f t="shared" si="276"/>
        <v>42398.849259259259</v>
      </c>
      <c r="L3005" s="15">
        <f t="shared" si="277"/>
        <v>42430.249305555553</v>
      </c>
      <c r="M3005" s="13" t="str">
        <f t="shared" si="278"/>
        <v>Jan</v>
      </c>
      <c r="N3005" s="11">
        <f t="shared" si="279"/>
        <v>2016</v>
      </c>
      <c r="O3005" t="b">
        <v>0</v>
      </c>
      <c r="P3005">
        <v>17</v>
      </c>
      <c r="Q3005" t="b">
        <v>1</v>
      </c>
      <c r="R3005" t="s">
        <v>8303</v>
      </c>
      <c r="S3005" s="7">
        <f>E3005/D3005</f>
        <v>1.0116666666666667</v>
      </c>
      <c r="T3005" s="8">
        <f>E3005/P3005</f>
        <v>178.52941176470588</v>
      </c>
      <c r="U3005" t="str">
        <f t="shared" si="280"/>
        <v>theater</v>
      </c>
      <c r="V3005" t="str">
        <f t="shared" si="281"/>
        <v>spaces</v>
      </c>
    </row>
    <row r="3006" spans="1:22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5">
        <f t="shared" si="276"/>
        <v>41928.881064814814</v>
      </c>
      <c r="L3006" s="15">
        <f t="shared" si="277"/>
        <v>41958.922731481478</v>
      </c>
      <c r="M3006" s="13" t="str">
        <f t="shared" si="278"/>
        <v>Oct</v>
      </c>
      <c r="N3006" s="11">
        <f t="shared" si="279"/>
        <v>2014</v>
      </c>
      <c r="O3006" t="b">
        <v>0</v>
      </c>
      <c r="P3006">
        <v>277</v>
      </c>
      <c r="Q3006" t="b">
        <v>1</v>
      </c>
      <c r="R3006" t="s">
        <v>8303</v>
      </c>
      <c r="S3006" s="7">
        <f>E3006/D3006</f>
        <v>1.12815</v>
      </c>
      <c r="T3006" s="8">
        <f>E3006/P3006</f>
        <v>162.90974729241879</v>
      </c>
      <c r="U3006" t="str">
        <f t="shared" si="280"/>
        <v>theater</v>
      </c>
      <c r="V3006" t="str">
        <f t="shared" si="281"/>
        <v>spaces</v>
      </c>
    </row>
    <row r="3007" spans="1:22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5">
        <f t="shared" si="276"/>
        <v>41888.674826388888</v>
      </c>
      <c r="L3007" s="15">
        <f t="shared" si="277"/>
        <v>41918.674826388888</v>
      </c>
      <c r="M3007" s="13" t="str">
        <f t="shared" si="278"/>
        <v>Sep</v>
      </c>
      <c r="N3007" s="11">
        <f t="shared" si="279"/>
        <v>2014</v>
      </c>
      <c r="O3007" t="b">
        <v>0</v>
      </c>
      <c r="P3007">
        <v>118</v>
      </c>
      <c r="Q3007" t="b">
        <v>1</v>
      </c>
      <c r="R3007" t="s">
        <v>8303</v>
      </c>
      <c r="S3007" s="7">
        <f>E3007/D3007</f>
        <v>1.2049622641509434</v>
      </c>
      <c r="T3007" s="8">
        <f>E3007/P3007</f>
        <v>108.24237288135593</v>
      </c>
      <c r="U3007" t="str">
        <f t="shared" si="280"/>
        <v>theater</v>
      </c>
      <c r="V3007" t="str">
        <f t="shared" si="281"/>
        <v>spaces</v>
      </c>
    </row>
    <row r="3008" spans="1:22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5">
        <f t="shared" si="276"/>
        <v>41957.756840277783</v>
      </c>
      <c r="L3008" s="15">
        <f t="shared" si="277"/>
        <v>41987.756840277783</v>
      </c>
      <c r="M3008" s="13" t="str">
        <f t="shared" si="278"/>
        <v>Nov</v>
      </c>
      <c r="N3008" s="11">
        <f t="shared" si="279"/>
        <v>2014</v>
      </c>
      <c r="O3008" t="b">
        <v>0</v>
      </c>
      <c r="P3008">
        <v>97</v>
      </c>
      <c r="Q3008" t="b">
        <v>1</v>
      </c>
      <c r="R3008" t="s">
        <v>8303</v>
      </c>
      <c r="S3008" s="7">
        <f>E3008/D3008</f>
        <v>1.0774999999999999</v>
      </c>
      <c r="T3008" s="8">
        <f>E3008/P3008</f>
        <v>88.865979381443296</v>
      </c>
      <c r="U3008" t="str">
        <f t="shared" si="280"/>
        <v>theater</v>
      </c>
      <c r="V3008" t="str">
        <f t="shared" si="281"/>
        <v>spaces</v>
      </c>
    </row>
    <row r="3009" spans="1:22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5">
        <f t="shared" si="276"/>
        <v>42098.216238425928</v>
      </c>
      <c r="L3009" s="15">
        <f t="shared" si="277"/>
        <v>42119.216238425928</v>
      </c>
      <c r="M3009" s="13" t="str">
        <f t="shared" si="278"/>
        <v>Apr</v>
      </c>
      <c r="N3009" s="11">
        <f t="shared" si="279"/>
        <v>2015</v>
      </c>
      <c r="O3009" t="b">
        <v>0</v>
      </c>
      <c r="P3009">
        <v>20</v>
      </c>
      <c r="Q3009" t="b">
        <v>1</v>
      </c>
      <c r="R3009" t="s">
        <v>8303</v>
      </c>
      <c r="S3009" s="7">
        <f>E3009/D3009</f>
        <v>1.8</v>
      </c>
      <c r="T3009" s="8">
        <f>E3009/P3009</f>
        <v>54</v>
      </c>
      <c r="U3009" t="str">
        <f t="shared" si="280"/>
        <v>theater</v>
      </c>
      <c r="V3009" t="str">
        <f t="shared" si="281"/>
        <v>spaces</v>
      </c>
    </row>
    <row r="3010" spans="1:22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5">
        <f t="shared" si="276"/>
        <v>42360.212025462963</v>
      </c>
      <c r="L3010" s="15">
        <f t="shared" si="277"/>
        <v>42390.212025462963</v>
      </c>
      <c r="M3010" s="13" t="str">
        <f t="shared" si="278"/>
        <v>Dec</v>
      </c>
      <c r="N3010" s="11">
        <f t="shared" si="279"/>
        <v>2015</v>
      </c>
      <c r="O3010" t="b">
        <v>0</v>
      </c>
      <c r="P3010">
        <v>26</v>
      </c>
      <c r="Q3010" t="b">
        <v>1</v>
      </c>
      <c r="R3010" t="s">
        <v>8303</v>
      </c>
      <c r="S3010" s="7">
        <f>E3010/D3010</f>
        <v>1.0116666666666667</v>
      </c>
      <c r="T3010" s="8">
        <f>E3010/P3010</f>
        <v>116.73076923076923</v>
      </c>
      <c r="U3010" t="str">
        <f t="shared" si="280"/>
        <v>theater</v>
      </c>
      <c r="V3010" t="str">
        <f t="shared" si="281"/>
        <v>spaces</v>
      </c>
    </row>
    <row r="3011" spans="1:22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5">
        <f t="shared" ref="K3011:K3074" si="282">(((J3011/60)/60)/24+DATE(1970,1,1))</f>
        <v>41939.569907407407</v>
      </c>
      <c r="L3011" s="15">
        <f t="shared" ref="L3011:L3074" si="283">(((I3011/60)/60)/24+DATE(1970,1,1))</f>
        <v>41969.611574074079</v>
      </c>
      <c r="M3011" s="13" t="str">
        <f t="shared" ref="M3011:M3074" si="284">TEXT(K3011,"mmm")</f>
        <v>Oct</v>
      </c>
      <c r="N3011" s="11">
        <f t="shared" ref="N3011:N3074" si="285">YEAR(K3011)</f>
        <v>2014</v>
      </c>
      <c r="O3011" t="b">
        <v>0</v>
      </c>
      <c r="P3011">
        <v>128</v>
      </c>
      <c r="Q3011" t="b">
        <v>1</v>
      </c>
      <c r="R3011" t="s">
        <v>8303</v>
      </c>
      <c r="S3011" s="7">
        <f>E3011/D3011</f>
        <v>1.19756</v>
      </c>
      <c r="T3011" s="8">
        <f>E3011/P3011</f>
        <v>233.8984375</v>
      </c>
      <c r="U3011" t="str">
        <f t="shared" ref="U3011:U3074" si="286">LEFT(R3011,(FIND("/",R3011,1)-1))</f>
        <v>theater</v>
      </c>
      <c r="V3011" t="str">
        <f t="shared" ref="V3011:V3074" si="287">MID(R3011,FIND("/",R3011)+1,256)</f>
        <v>spaces</v>
      </c>
    </row>
    <row r="3012" spans="1:22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5">
        <f t="shared" si="282"/>
        <v>41996.832395833335</v>
      </c>
      <c r="L3012" s="15">
        <f t="shared" si="283"/>
        <v>42056.832395833335</v>
      </c>
      <c r="M3012" s="13" t="str">
        <f t="shared" si="284"/>
        <v>Dec</v>
      </c>
      <c r="N3012" s="11">
        <f t="shared" si="285"/>
        <v>2014</v>
      </c>
      <c r="O3012" t="b">
        <v>0</v>
      </c>
      <c r="P3012">
        <v>15</v>
      </c>
      <c r="Q3012" t="b">
        <v>1</v>
      </c>
      <c r="R3012" t="s">
        <v>8303</v>
      </c>
      <c r="S3012" s="7">
        <f>E3012/D3012</f>
        <v>1.58</v>
      </c>
      <c r="T3012" s="8">
        <f>E3012/P3012</f>
        <v>158</v>
      </c>
      <c r="U3012" t="str">
        <f t="shared" si="286"/>
        <v>theater</v>
      </c>
      <c r="V3012" t="str">
        <f t="shared" si="287"/>
        <v>spaces</v>
      </c>
    </row>
    <row r="3013" spans="1:22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5">
        <f t="shared" si="282"/>
        <v>42334.468935185185</v>
      </c>
      <c r="L3013" s="15">
        <f t="shared" si="283"/>
        <v>42361.957638888889</v>
      </c>
      <c r="M3013" s="13" t="str">
        <f t="shared" si="284"/>
        <v>Nov</v>
      </c>
      <c r="N3013" s="11">
        <f t="shared" si="285"/>
        <v>2015</v>
      </c>
      <c r="O3013" t="b">
        <v>0</v>
      </c>
      <c r="P3013">
        <v>25</v>
      </c>
      <c r="Q3013" t="b">
        <v>1</v>
      </c>
      <c r="R3013" t="s">
        <v>8303</v>
      </c>
      <c r="S3013" s="7">
        <f>E3013/D3013</f>
        <v>1.2366666666666666</v>
      </c>
      <c r="T3013" s="8">
        <f>E3013/P3013</f>
        <v>14.84</v>
      </c>
      <c r="U3013" t="str">
        <f t="shared" si="286"/>
        <v>theater</v>
      </c>
      <c r="V3013" t="str">
        <f t="shared" si="287"/>
        <v>spaces</v>
      </c>
    </row>
    <row r="3014" spans="1:22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5">
        <f t="shared" si="282"/>
        <v>42024.702893518523</v>
      </c>
      <c r="L3014" s="15">
        <f t="shared" si="283"/>
        <v>42045.702893518523</v>
      </c>
      <c r="M3014" s="13" t="str">
        <f t="shared" si="284"/>
        <v>Jan</v>
      </c>
      <c r="N3014" s="11">
        <f t="shared" si="285"/>
        <v>2015</v>
      </c>
      <c r="O3014" t="b">
        <v>0</v>
      </c>
      <c r="P3014">
        <v>55</v>
      </c>
      <c r="Q3014" t="b">
        <v>1</v>
      </c>
      <c r="R3014" t="s">
        <v>8303</v>
      </c>
      <c r="S3014" s="7">
        <f>E3014/D3014</f>
        <v>1.1712499999999999</v>
      </c>
      <c r="T3014" s="8">
        <f>E3014/P3014</f>
        <v>85.181818181818187</v>
      </c>
      <c r="U3014" t="str">
        <f t="shared" si="286"/>
        <v>theater</v>
      </c>
      <c r="V3014" t="str">
        <f t="shared" si="287"/>
        <v>spaces</v>
      </c>
    </row>
    <row r="3015" spans="1:22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5">
        <f t="shared" si="282"/>
        <v>42146.836215277777</v>
      </c>
      <c r="L3015" s="15">
        <f t="shared" si="283"/>
        <v>42176.836215277777</v>
      </c>
      <c r="M3015" s="13" t="str">
        <f t="shared" si="284"/>
        <v>May</v>
      </c>
      <c r="N3015" s="11">
        <f t="shared" si="285"/>
        <v>2015</v>
      </c>
      <c r="O3015" t="b">
        <v>0</v>
      </c>
      <c r="P3015">
        <v>107</v>
      </c>
      <c r="Q3015" t="b">
        <v>1</v>
      </c>
      <c r="R3015" t="s">
        <v>8303</v>
      </c>
      <c r="S3015" s="7">
        <f>E3015/D3015</f>
        <v>1.5696000000000001</v>
      </c>
      <c r="T3015" s="8">
        <f>E3015/P3015</f>
        <v>146.69158878504672</v>
      </c>
      <c r="U3015" t="str">
        <f t="shared" si="286"/>
        <v>theater</v>
      </c>
      <c r="V3015" t="str">
        <f t="shared" si="287"/>
        <v>spaces</v>
      </c>
    </row>
    <row r="3016" spans="1:22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5">
        <f t="shared" si="282"/>
        <v>41920.123611111114</v>
      </c>
      <c r="L3016" s="15">
        <f t="shared" si="283"/>
        <v>41948.208333333336</v>
      </c>
      <c r="M3016" s="13" t="str">
        <f t="shared" si="284"/>
        <v>Oct</v>
      </c>
      <c r="N3016" s="11">
        <f t="shared" si="285"/>
        <v>2014</v>
      </c>
      <c r="O3016" t="b">
        <v>0</v>
      </c>
      <c r="P3016">
        <v>557</v>
      </c>
      <c r="Q3016" t="b">
        <v>1</v>
      </c>
      <c r="R3016" t="s">
        <v>8303</v>
      </c>
      <c r="S3016" s="7">
        <f>E3016/D3016</f>
        <v>1.13104</v>
      </c>
      <c r="T3016" s="8">
        <f>E3016/P3016</f>
        <v>50.764811490125673</v>
      </c>
      <c r="U3016" t="str">
        <f t="shared" si="286"/>
        <v>theater</v>
      </c>
      <c r="V3016" t="str">
        <f t="shared" si="287"/>
        <v>spaces</v>
      </c>
    </row>
    <row r="3017" spans="1:22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5">
        <f t="shared" si="282"/>
        <v>41785.72729166667</v>
      </c>
      <c r="L3017" s="15">
        <f t="shared" si="283"/>
        <v>41801.166666666664</v>
      </c>
      <c r="M3017" s="13" t="str">
        <f t="shared" si="284"/>
        <v>May</v>
      </c>
      <c r="N3017" s="11">
        <f t="shared" si="285"/>
        <v>2014</v>
      </c>
      <c r="O3017" t="b">
        <v>0</v>
      </c>
      <c r="P3017">
        <v>40</v>
      </c>
      <c r="Q3017" t="b">
        <v>1</v>
      </c>
      <c r="R3017" t="s">
        <v>8303</v>
      </c>
      <c r="S3017" s="7">
        <f>E3017/D3017</f>
        <v>1.0317647058823529</v>
      </c>
      <c r="T3017" s="8">
        <f>E3017/P3017</f>
        <v>87.7</v>
      </c>
      <c r="U3017" t="str">
        <f t="shared" si="286"/>
        <v>theater</v>
      </c>
      <c r="V3017" t="str">
        <f t="shared" si="287"/>
        <v>spaces</v>
      </c>
    </row>
    <row r="3018" spans="1:22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5">
        <f t="shared" si="282"/>
        <v>41778.548055555555</v>
      </c>
      <c r="L3018" s="15">
        <f t="shared" si="283"/>
        <v>41838.548055555555</v>
      </c>
      <c r="M3018" s="13" t="str">
        <f t="shared" si="284"/>
        <v>May</v>
      </c>
      <c r="N3018" s="11">
        <f t="shared" si="285"/>
        <v>2014</v>
      </c>
      <c r="O3018" t="b">
        <v>0</v>
      </c>
      <c r="P3018">
        <v>36</v>
      </c>
      <c r="Q3018" t="b">
        <v>1</v>
      </c>
      <c r="R3018" t="s">
        <v>8303</v>
      </c>
      <c r="S3018" s="7">
        <f>E3018/D3018</f>
        <v>1.0261176470588236</v>
      </c>
      <c r="T3018" s="8">
        <f>E3018/P3018</f>
        <v>242.27777777777777</v>
      </c>
      <c r="U3018" t="str">
        <f t="shared" si="286"/>
        <v>theater</v>
      </c>
      <c r="V3018" t="str">
        <f t="shared" si="287"/>
        <v>spaces</v>
      </c>
    </row>
    <row r="3019" spans="1:22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5">
        <f t="shared" si="282"/>
        <v>41841.850034722222</v>
      </c>
      <c r="L3019" s="15">
        <f t="shared" si="283"/>
        <v>41871.850034722222</v>
      </c>
      <c r="M3019" s="13" t="str">
        <f t="shared" si="284"/>
        <v>Jul</v>
      </c>
      <c r="N3019" s="11">
        <f t="shared" si="285"/>
        <v>2014</v>
      </c>
      <c r="O3019" t="b">
        <v>0</v>
      </c>
      <c r="P3019">
        <v>159</v>
      </c>
      <c r="Q3019" t="b">
        <v>1</v>
      </c>
      <c r="R3019" t="s">
        <v>8303</v>
      </c>
      <c r="S3019" s="7">
        <f>E3019/D3019</f>
        <v>1.0584090909090909</v>
      </c>
      <c r="T3019" s="8">
        <f>E3019/P3019</f>
        <v>146.44654088050314</v>
      </c>
      <c r="U3019" t="str">
        <f t="shared" si="286"/>
        <v>theater</v>
      </c>
      <c r="V3019" t="str">
        <f t="shared" si="287"/>
        <v>spaces</v>
      </c>
    </row>
    <row r="3020" spans="1:22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5">
        <f t="shared" si="282"/>
        <v>42163.29833333334</v>
      </c>
      <c r="L3020" s="15">
        <f t="shared" si="283"/>
        <v>42205.916666666672</v>
      </c>
      <c r="M3020" s="13" t="str">
        <f t="shared" si="284"/>
        <v>Jun</v>
      </c>
      <c r="N3020" s="11">
        <f t="shared" si="285"/>
        <v>2015</v>
      </c>
      <c r="O3020" t="b">
        <v>0</v>
      </c>
      <c r="P3020">
        <v>41</v>
      </c>
      <c r="Q3020" t="b">
        <v>1</v>
      </c>
      <c r="R3020" t="s">
        <v>8303</v>
      </c>
      <c r="S3020" s="7">
        <f>E3020/D3020</f>
        <v>1.0071428571428571</v>
      </c>
      <c r="T3020" s="8">
        <f>E3020/P3020</f>
        <v>103.17073170731707</v>
      </c>
      <c r="U3020" t="str">
        <f t="shared" si="286"/>
        <v>theater</v>
      </c>
      <c r="V3020" t="str">
        <f t="shared" si="287"/>
        <v>spaces</v>
      </c>
    </row>
    <row r="3021" spans="1:22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5">
        <f t="shared" si="282"/>
        <v>41758.833564814813</v>
      </c>
      <c r="L3021" s="15">
        <f t="shared" si="283"/>
        <v>41786.125</v>
      </c>
      <c r="M3021" s="13" t="str">
        <f t="shared" si="284"/>
        <v>Apr</v>
      </c>
      <c r="N3021" s="11">
        <f t="shared" si="285"/>
        <v>2014</v>
      </c>
      <c r="O3021" t="b">
        <v>0</v>
      </c>
      <c r="P3021">
        <v>226</v>
      </c>
      <c r="Q3021" t="b">
        <v>1</v>
      </c>
      <c r="R3021" t="s">
        <v>8303</v>
      </c>
      <c r="S3021" s="7">
        <f>E3021/D3021</f>
        <v>1.2123333333333333</v>
      </c>
      <c r="T3021" s="8">
        <f>E3021/P3021</f>
        <v>80.464601769911511</v>
      </c>
      <c r="U3021" t="str">
        <f t="shared" si="286"/>
        <v>theater</v>
      </c>
      <c r="V3021" t="str">
        <f t="shared" si="287"/>
        <v>spaces</v>
      </c>
    </row>
    <row r="3022" spans="1:22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5">
        <f t="shared" si="282"/>
        <v>42170.846446759257</v>
      </c>
      <c r="L3022" s="15">
        <f t="shared" si="283"/>
        <v>42230.846446759257</v>
      </c>
      <c r="M3022" s="13" t="str">
        <f t="shared" si="284"/>
        <v>Jun</v>
      </c>
      <c r="N3022" s="11">
        <f t="shared" si="285"/>
        <v>2015</v>
      </c>
      <c r="O3022" t="b">
        <v>0</v>
      </c>
      <c r="P3022">
        <v>30</v>
      </c>
      <c r="Q3022" t="b">
        <v>1</v>
      </c>
      <c r="R3022" t="s">
        <v>8303</v>
      </c>
      <c r="S3022" s="7">
        <f>E3022/D3022</f>
        <v>1.0057142857142858</v>
      </c>
      <c r="T3022" s="8">
        <f>E3022/P3022</f>
        <v>234.66666666666666</v>
      </c>
      <c r="U3022" t="str">
        <f t="shared" si="286"/>
        <v>theater</v>
      </c>
      <c r="V3022" t="str">
        <f t="shared" si="287"/>
        <v>spaces</v>
      </c>
    </row>
    <row r="3023" spans="1:22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5">
        <f t="shared" si="282"/>
        <v>42660.618854166663</v>
      </c>
      <c r="L3023" s="15">
        <f t="shared" si="283"/>
        <v>42696.249305555553</v>
      </c>
      <c r="M3023" s="13" t="str">
        <f t="shared" si="284"/>
        <v>Oct</v>
      </c>
      <c r="N3023" s="11">
        <f t="shared" si="285"/>
        <v>2016</v>
      </c>
      <c r="O3023" t="b">
        <v>0</v>
      </c>
      <c r="P3023">
        <v>103</v>
      </c>
      <c r="Q3023" t="b">
        <v>1</v>
      </c>
      <c r="R3023" t="s">
        <v>8303</v>
      </c>
      <c r="S3023" s="7">
        <f>E3023/D3023</f>
        <v>1.1602222222222223</v>
      </c>
      <c r="T3023" s="8">
        <f>E3023/P3023</f>
        <v>50.689320388349515</v>
      </c>
      <c r="U3023" t="str">
        <f t="shared" si="286"/>
        <v>theater</v>
      </c>
      <c r="V3023" t="str">
        <f t="shared" si="287"/>
        <v>spaces</v>
      </c>
    </row>
    <row r="3024" spans="1:22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5">
        <f t="shared" si="282"/>
        <v>42564.95380787037</v>
      </c>
      <c r="L3024" s="15">
        <f t="shared" si="283"/>
        <v>42609.95380787037</v>
      </c>
      <c r="M3024" s="13" t="str">
        <f t="shared" si="284"/>
        <v>Jul</v>
      </c>
      <c r="N3024" s="11">
        <f t="shared" si="285"/>
        <v>2016</v>
      </c>
      <c r="O3024" t="b">
        <v>0</v>
      </c>
      <c r="P3024">
        <v>62</v>
      </c>
      <c r="Q3024" t="b">
        <v>1</v>
      </c>
      <c r="R3024" t="s">
        <v>8303</v>
      </c>
      <c r="S3024" s="7">
        <f>E3024/D3024</f>
        <v>1.0087999999999999</v>
      </c>
      <c r="T3024" s="8">
        <f>E3024/P3024</f>
        <v>162.70967741935485</v>
      </c>
      <c r="U3024" t="str">
        <f t="shared" si="286"/>
        <v>theater</v>
      </c>
      <c r="V3024" t="str">
        <f t="shared" si="287"/>
        <v>spaces</v>
      </c>
    </row>
    <row r="3025" spans="1:22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5">
        <f t="shared" si="282"/>
        <v>42121.675763888896</v>
      </c>
      <c r="L3025" s="15">
        <f t="shared" si="283"/>
        <v>42166.675763888896</v>
      </c>
      <c r="M3025" s="13" t="str">
        <f t="shared" si="284"/>
        <v>Apr</v>
      </c>
      <c r="N3025" s="11">
        <f t="shared" si="285"/>
        <v>2015</v>
      </c>
      <c r="O3025" t="b">
        <v>0</v>
      </c>
      <c r="P3025">
        <v>6</v>
      </c>
      <c r="Q3025" t="b">
        <v>1</v>
      </c>
      <c r="R3025" t="s">
        <v>8303</v>
      </c>
      <c r="S3025" s="7">
        <f>E3025/D3025</f>
        <v>1.03</v>
      </c>
      <c r="T3025" s="8">
        <f>E3025/P3025</f>
        <v>120.16666666666667</v>
      </c>
      <c r="U3025" t="str">
        <f t="shared" si="286"/>
        <v>theater</v>
      </c>
      <c r="V3025" t="str">
        <f t="shared" si="287"/>
        <v>spaces</v>
      </c>
    </row>
    <row r="3026" spans="1:22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5">
        <f t="shared" si="282"/>
        <v>41158.993923611109</v>
      </c>
      <c r="L3026" s="15">
        <f t="shared" si="283"/>
        <v>41188.993923611109</v>
      </c>
      <c r="M3026" s="13" t="str">
        <f t="shared" si="284"/>
        <v>Sep</v>
      </c>
      <c r="N3026" s="11">
        <f t="shared" si="285"/>
        <v>2012</v>
      </c>
      <c r="O3026" t="b">
        <v>0</v>
      </c>
      <c r="P3026">
        <v>182</v>
      </c>
      <c r="Q3026" t="b">
        <v>1</v>
      </c>
      <c r="R3026" t="s">
        <v>8303</v>
      </c>
      <c r="S3026" s="7">
        <f>E3026/D3026</f>
        <v>2.4641999999999999</v>
      </c>
      <c r="T3026" s="8">
        <f>E3026/P3026</f>
        <v>67.697802197802204</v>
      </c>
      <c r="U3026" t="str">
        <f t="shared" si="286"/>
        <v>theater</v>
      </c>
      <c r="V3026" t="str">
        <f t="shared" si="287"/>
        <v>spaces</v>
      </c>
    </row>
    <row r="3027" spans="1:22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5">
        <f t="shared" si="282"/>
        <v>41761.509409722225</v>
      </c>
      <c r="L3027" s="15">
        <f t="shared" si="283"/>
        <v>41789.666666666664</v>
      </c>
      <c r="M3027" s="13" t="str">
        <f t="shared" si="284"/>
        <v>May</v>
      </c>
      <c r="N3027" s="11">
        <f t="shared" si="285"/>
        <v>2014</v>
      </c>
      <c r="O3027" t="b">
        <v>0</v>
      </c>
      <c r="P3027">
        <v>145</v>
      </c>
      <c r="Q3027" t="b">
        <v>1</v>
      </c>
      <c r="R3027" t="s">
        <v>8303</v>
      </c>
      <c r="S3027" s="7">
        <f>E3027/D3027</f>
        <v>3.0219999999999998</v>
      </c>
      <c r="T3027" s="8">
        <f>E3027/P3027</f>
        <v>52.103448275862071</v>
      </c>
      <c r="U3027" t="str">
        <f t="shared" si="286"/>
        <v>theater</v>
      </c>
      <c r="V3027" t="str">
        <f t="shared" si="287"/>
        <v>spaces</v>
      </c>
    </row>
    <row r="3028" spans="1:22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5">
        <f t="shared" si="282"/>
        <v>42783.459398148145</v>
      </c>
      <c r="L3028" s="15">
        <f t="shared" si="283"/>
        <v>42797.459398148145</v>
      </c>
      <c r="M3028" s="13" t="str">
        <f t="shared" si="284"/>
        <v>Feb</v>
      </c>
      <c r="N3028" s="11">
        <f t="shared" si="285"/>
        <v>2017</v>
      </c>
      <c r="O3028" t="b">
        <v>0</v>
      </c>
      <c r="P3028">
        <v>25</v>
      </c>
      <c r="Q3028" t="b">
        <v>1</v>
      </c>
      <c r="R3028" t="s">
        <v>8303</v>
      </c>
      <c r="S3028" s="7">
        <f>E3028/D3028</f>
        <v>1.4333333333333333</v>
      </c>
      <c r="T3028" s="8">
        <f>E3028/P3028</f>
        <v>51.6</v>
      </c>
      <c r="U3028" t="str">
        <f t="shared" si="286"/>
        <v>theater</v>
      </c>
      <c r="V3028" t="str">
        <f t="shared" si="287"/>
        <v>spaces</v>
      </c>
    </row>
    <row r="3029" spans="1:22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5">
        <f t="shared" si="282"/>
        <v>42053.704293981486</v>
      </c>
      <c r="L3029" s="15">
        <f t="shared" si="283"/>
        <v>42083.662627314814</v>
      </c>
      <c r="M3029" s="13" t="str">
        <f t="shared" si="284"/>
        <v>Feb</v>
      </c>
      <c r="N3029" s="11">
        <f t="shared" si="285"/>
        <v>2015</v>
      </c>
      <c r="O3029" t="b">
        <v>0</v>
      </c>
      <c r="P3029">
        <v>320</v>
      </c>
      <c r="Q3029" t="b">
        <v>1</v>
      </c>
      <c r="R3029" t="s">
        <v>8303</v>
      </c>
      <c r="S3029" s="7">
        <f>E3029/D3029</f>
        <v>1.3144</v>
      </c>
      <c r="T3029" s="8">
        <f>E3029/P3029</f>
        <v>164.3</v>
      </c>
      <c r="U3029" t="str">
        <f t="shared" si="286"/>
        <v>theater</v>
      </c>
      <c r="V3029" t="str">
        <f t="shared" si="287"/>
        <v>spaces</v>
      </c>
    </row>
    <row r="3030" spans="1:22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5">
        <f t="shared" si="282"/>
        <v>42567.264178240745</v>
      </c>
      <c r="L3030" s="15">
        <f t="shared" si="283"/>
        <v>42597.264178240745</v>
      </c>
      <c r="M3030" s="13" t="str">
        <f t="shared" si="284"/>
        <v>Jul</v>
      </c>
      <c r="N3030" s="11">
        <f t="shared" si="285"/>
        <v>2016</v>
      </c>
      <c r="O3030" t="b">
        <v>0</v>
      </c>
      <c r="P3030">
        <v>99</v>
      </c>
      <c r="Q3030" t="b">
        <v>1</v>
      </c>
      <c r="R3030" t="s">
        <v>8303</v>
      </c>
      <c r="S3030" s="7">
        <f>E3030/D3030</f>
        <v>1.6801999999999999</v>
      </c>
      <c r="T3030" s="8">
        <f>E3030/P3030</f>
        <v>84.858585858585855</v>
      </c>
      <c r="U3030" t="str">
        <f t="shared" si="286"/>
        <v>theater</v>
      </c>
      <c r="V3030" t="str">
        <f t="shared" si="287"/>
        <v>spaces</v>
      </c>
    </row>
    <row r="3031" spans="1:22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5">
        <f t="shared" si="282"/>
        <v>41932.708877314813</v>
      </c>
      <c r="L3031" s="15">
        <f t="shared" si="283"/>
        <v>41961.190972222219</v>
      </c>
      <c r="M3031" s="13" t="str">
        <f t="shared" si="284"/>
        <v>Oct</v>
      </c>
      <c r="N3031" s="11">
        <f t="shared" si="285"/>
        <v>2014</v>
      </c>
      <c r="O3031" t="b">
        <v>0</v>
      </c>
      <c r="P3031">
        <v>348</v>
      </c>
      <c r="Q3031" t="b">
        <v>1</v>
      </c>
      <c r="R3031" t="s">
        <v>8303</v>
      </c>
      <c r="S3031" s="7">
        <f>E3031/D3031</f>
        <v>1.0967666666666667</v>
      </c>
      <c r="T3031" s="8">
        <f>E3031/P3031</f>
        <v>94.548850574712645</v>
      </c>
      <c r="U3031" t="str">
        <f t="shared" si="286"/>
        <v>theater</v>
      </c>
      <c r="V3031" t="str">
        <f t="shared" si="287"/>
        <v>spaces</v>
      </c>
    </row>
    <row r="3032" spans="1:22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5">
        <f t="shared" si="282"/>
        <v>42233.747349537036</v>
      </c>
      <c r="L3032" s="15">
        <f t="shared" si="283"/>
        <v>42263.747349537036</v>
      </c>
      <c r="M3032" s="13" t="str">
        <f t="shared" si="284"/>
        <v>Aug</v>
      </c>
      <c r="N3032" s="11">
        <f t="shared" si="285"/>
        <v>2015</v>
      </c>
      <c r="O3032" t="b">
        <v>0</v>
      </c>
      <c r="P3032">
        <v>41</v>
      </c>
      <c r="Q3032" t="b">
        <v>1</v>
      </c>
      <c r="R3032" t="s">
        <v>8303</v>
      </c>
      <c r="S3032" s="7">
        <f>E3032/D3032</f>
        <v>1.0668571428571429</v>
      </c>
      <c r="T3032" s="8">
        <f>E3032/P3032</f>
        <v>45.536585365853661</v>
      </c>
      <c r="U3032" t="str">
        <f t="shared" si="286"/>
        <v>theater</v>
      </c>
      <c r="V3032" t="str">
        <f t="shared" si="287"/>
        <v>spaces</v>
      </c>
    </row>
    <row r="3033" spans="1:22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5">
        <f t="shared" si="282"/>
        <v>42597.882488425923</v>
      </c>
      <c r="L3033" s="15">
        <f t="shared" si="283"/>
        <v>42657.882488425923</v>
      </c>
      <c r="M3033" s="13" t="str">
        <f t="shared" si="284"/>
        <v>Aug</v>
      </c>
      <c r="N3033" s="11">
        <f t="shared" si="285"/>
        <v>2016</v>
      </c>
      <c r="O3033" t="b">
        <v>0</v>
      </c>
      <c r="P3033">
        <v>29</v>
      </c>
      <c r="Q3033" t="b">
        <v>1</v>
      </c>
      <c r="R3033" t="s">
        <v>8303</v>
      </c>
      <c r="S3033" s="7">
        <f>E3033/D3033</f>
        <v>1</v>
      </c>
      <c r="T3033" s="8">
        <f>E3033/P3033</f>
        <v>51.724137931034484</v>
      </c>
      <c r="U3033" t="str">
        <f t="shared" si="286"/>
        <v>theater</v>
      </c>
      <c r="V3033" t="str">
        <f t="shared" si="287"/>
        <v>spaces</v>
      </c>
    </row>
    <row r="3034" spans="1:22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5">
        <f t="shared" si="282"/>
        <v>42228.044664351852</v>
      </c>
      <c r="L3034" s="15">
        <f t="shared" si="283"/>
        <v>42258.044664351852</v>
      </c>
      <c r="M3034" s="13" t="str">
        <f t="shared" si="284"/>
        <v>Aug</v>
      </c>
      <c r="N3034" s="11">
        <f t="shared" si="285"/>
        <v>2015</v>
      </c>
      <c r="O3034" t="b">
        <v>0</v>
      </c>
      <c r="P3034">
        <v>25</v>
      </c>
      <c r="Q3034" t="b">
        <v>1</v>
      </c>
      <c r="R3034" t="s">
        <v>8303</v>
      </c>
      <c r="S3034" s="7">
        <f>E3034/D3034</f>
        <v>1.272</v>
      </c>
      <c r="T3034" s="8">
        <f>E3034/P3034</f>
        <v>50.88</v>
      </c>
      <c r="U3034" t="str">
        <f t="shared" si="286"/>
        <v>theater</v>
      </c>
      <c r="V3034" t="str">
        <f t="shared" si="287"/>
        <v>spaces</v>
      </c>
    </row>
    <row r="3035" spans="1:22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5">
        <f t="shared" si="282"/>
        <v>42570.110243055555</v>
      </c>
      <c r="L3035" s="15">
        <f t="shared" si="283"/>
        <v>42600.110243055555</v>
      </c>
      <c r="M3035" s="13" t="str">
        <f t="shared" si="284"/>
        <v>Jul</v>
      </c>
      <c r="N3035" s="11">
        <f t="shared" si="285"/>
        <v>2016</v>
      </c>
      <c r="O3035" t="b">
        <v>0</v>
      </c>
      <c r="P3035">
        <v>23</v>
      </c>
      <c r="Q3035" t="b">
        <v>1</v>
      </c>
      <c r="R3035" t="s">
        <v>8303</v>
      </c>
      <c r="S3035" s="7">
        <f>E3035/D3035</f>
        <v>1.4653333333333334</v>
      </c>
      <c r="T3035" s="8">
        <f>E3035/P3035</f>
        <v>191.13043478260869</v>
      </c>
      <c r="U3035" t="str">
        <f t="shared" si="286"/>
        <v>theater</v>
      </c>
      <c r="V3035" t="str">
        <f t="shared" si="287"/>
        <v>spaces</v>
      </c>
    </row>
    <row r="3036" spans="1:22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5">
        <f t="shared" si="282"/>
        <v>42644.535358796296</v>
      </c>
      <c r="L3036" s="15">
        <f t="shared" si="283"/>
        <v>42675.165972222225</v>
      </c>
      <c r="M3036" s="13" t="str">
        <f t="shared" si="284"/>
        <v>Oct</v>
      </c>
      <c r="N3036" s="11">
        <f t="shared" si="285"/>
        <v>2016</v>
      </c>
      <c r="O3036" t="b">
        <v>0</v>
      </c>
      <c r="P3036">
        <v>1260</v>
      </c>
      <c r="Q3036" t="b">
        <v>1</v>
      </c>
      <c r="R3036" t="s">
        <v>8303</v>
      </c>
      <c r="S3036" s="7">
        <f>E3036/D3036</f>
        <v>1.1253599999999999</v>
      </c>
      <c r="T3036" s="8">
        <f>E3036/P3036</f>
        <v>89.314285714285717</v>
      </c>
      <c r="U3036" t="str">
        <f t="shared" si="286"/>
        <v>theater</v>
      </c>
      <c r="V3036" t="str">
        <f t="shared" si="287"/>
        <v>spaces</v>
      </c>
    </row>
    <row r="3037" spans="1:22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5">
        <f t="shared" si="282"/>
        <v>41368.560289351852</v>
      </c>
      <c r="L3037" s="15">
        <f t="shared" si="283"/>
        <v>41398.560289351852</v>
      </c>
      <c r="M3037" s="13" t="str">
        <f t="shared" si="284"/>
        <v>Apr</v>
      </c>
      <c r="N3037" s="11">
        <f t="shared" si="285"/>
        <v>2013</v>
      </c>
      <c r="O3037" t="b">
        <v>0</v>
      </c>
      <c r="P3037">
        <v>307</v>
      </c>
      <c r="Q3037" t="b">
        <v>1</v>
      </c>
      <c r="R3037" t="s">
        <v>8303</v>
      </c>
      <c r="S3037" s="7">
        <f>E3037/D3037</f>
        <v>1.0878684000000001</v>
      </c>
      <c r="T3037" s="8">
        <f>E3037/P3037</f>
        <v>88.588631921824103</v>
      </c>
      <c r="U3037" t="str">
        <f t="shared" si="286"/>
        <v>theater</v>
      </c>
      <c r="V3037" t="str">
        <f t="shared" si="287"/>
        <v>spaces</v>
      </c>
    </row>
    <row r="3038" spans="1:22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5">
        <f t="shared" si="282"/>
        <v>41466.785231481481</v>
      </c>
      <c r="L3038" s="15">
        <f t="shared" si="283"/>
        <v>41502.499305555553</v>
      </c>
      <c r="M3038" s="13" t="str">
        <f t="shared" si="284"/>
        <v>Jul</v>
      </c>
      <c r="N3038" s="11">
        <f t="shared" si="285"/>
        <v>2013</v>
      </c>
      <c r="O3038" t="b">
        <v>0</v>
      </c>
      <c r="P3038">
        <v>329</v>
      </c>
      <c r="Q3038" t="b">
        <v>1</v>
      </c>
      <c r="R3038" t="s">
        <v>8303</v>
      </c>
      <c r="S3038" s="7">
        <f>E3038/D3038</f>
        <v>1.26732</v>
      </c>
      <c r="T3038" s="8">
        <f>E3038/P3038</f>
        <v>96.300911854103347</v>
      </c>
      <c r="U3038" t="str">
        <f t="shared" si="286"/>
        <v>theater</v>
      </c>
      <c r="V3038" t="str">
        <f t="shared" si="287"/>
        <v>spaces</v>
      </c>
    </row>
    <row r="3039" spans="1:22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5">
        <f t="shared" si="282"/>
        <v>40378.893206018518</v>
      </c>
      <c r="L3039" s="15">
        <f t="shared" si="283"/>
        <v>40453.207638888889</v>
      </c>
      <c r="M3039" s="13" t="str">
        <f t="shared" si="284"/>
        <v>Jul</v>
      </c>
      <c r="N3039" s="11">
        <f t="shared" si="285"/>
        <v>2010</v>
      </c>
      <c r="O3039" t="b">
        <v>0</v>
      </c>
      <c r="P3039">
        <v>32</v>
      </c>
      <c r="Q3039" t="b">
        <v>1</v>
      </c>
      <c r="R3039" t="s">
        <v>8303</v>
      </c>
      <c r="S3039" s="7">
        <f>E3039/D3039</f>
        <v>2.1320000000000001</v>
      </c>
      <c r="T3039" s="8">
        <f>E3039/P3039</f>
        <v>33.3125</v>
      </c>
      <c r="U3039" t="str">
        <f t="shared" si="286"/>
        <v>theater</v>
      </c>
      <c r="V3039" t="str">
        <f t="shared" si="287"/>
        <v>spaces</v>
      </c>
    </row>
    <row r="3040" spans="1:22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5">
        <f t="shared" si="282"/>
        <v>42373.252280092594</v>
      </c>
      <c r="L3040" s="15">
        <f t="shared" si="283"/>
        <v>42433.252280092594</v>
      </c>
      <c r="M3040" s="13" t="str">
        <f t="shared" si="284"/>
        <v>Jan</v>
      </c>
      <c r="N3040" s="11">
        <f t="shared" si="285"/>
        <v>2016</v>
      </c>
      <c r="O3040" t="b">
        <v>0</v>
      </c>
      <c r="P3040">
        <v>27</v>
      </c>
      <c r="Q3040" t="b">
        <v>1</v>
      </c>
      <c r="R3040" t="s">
        <v>8303</v>
      </c>
      <c r="S3040" s="7">
        <f>E3040/D3040</f>
        <v>1.0049999999999999</v>
      </c>
      <c r="T3040" s="8">
        <f>E3040/P3040</f>
        <v>37.222222222222221</v>
      </c>
      <c r="U3040" t="str">
        <f t="shared" si="286"/>
        <v>theater</v>
      </c>
      <c r="V3040" t="str">
        <f t="shared" si="287"/>
        <v>spaces</v>
      </c>
    </row>
    <row r="3041" spans="1:22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5">
        <f t="shared" si="282"/>
        <v>41610.794421296298</v>
      </c>
      <c r="L3041" s="15">
        <f t="shared" si="283"/>
        <v>41637.332638888889</v>
      </c>
      <c r="M3041" s="13" t="str">
        <f t="shared" si="284"/>
        <v>Dec</v>
      </c>
      <c r="N3041" s="11">
        <f t="shared" si="285"/>
        <v>2013</v>
      </c>
      <c r="O3041" t="b">
        <v>0</v>
      </c>
      <c r="P3041">
        <v>236</v>
      </c>
      <c r="Q3041" t="b">
        <v>1</v>
      </c>
      <c r="R3041" t="s">
        <v>8303</v>
      </c>
      <c r="S3041" s="7">
        <f>E3041/D3041</f>
        <v>1.0871389999999999</v>
      </c>
      <c r="T3041" s="8">
        <f>E3041/P3041</f>
        <v>92.130423728813554</v>
      </c>
      <c r="U3041" t="str">
        <f t="shared" si="286"/>
        <v>theater</v>
      </c>
      <c r="V3041" t="str">
        <f t="shared" si="287"/>
        <v>spaces</v>
      </c>
    </row>
    <row r="3042" spans="1:22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5">
        <f t="shared" si="282"/>
        <v>42177.791909722218</v>
      </c>
      <c r="L3042" s="15">
        <f t="shared" si="283"/>
        <v>42181.958333333328</v>
      </c>
      <c r="M3042" s="13" t="str">
        <f t="shared" si="284"/>
        <v>Jun</v>
      </c>
      <c r="N3042" s="11">
        <f t="shared" si="285"/>
        <v>2015</v>
      </c>
      <c r="O3042" t="b">
        <v>0</v>
      </c>
      <c r="P3042">
        <v>42</v>
      </c>
      <c r="Q3042" t="b">
        <v>1</v>
      </c>
      <c r="R3042" t="s">
        <v>8303</v>
      </c>
      <c r="S3042" s="7">
        <f>E3042/D3042</f>
        <v>1.075</v>
      </c>
      <c r="T3042" s="8">
        <f>E3042/P3042</f>
        <v>76.785714285714292</v>
      </c>
      <c r="U3042" t="str">
        <f t="shared" si="286"/>
        <v>theater</v>
      </c>
      <c r="V3042" t="str">
        <f t="shared" si="287"/>
        <v>spaces</v>
      </c>
    </row>
    <row r="3043" spans="1:22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5">
        <f t="shared" si="282"/>
        <v>42359.868611111116</v>
      </c>
      <c r="L3043" s="15">
        <f t="shared" si="283"/>
        <v>42389.868611111116</v>
      </c>
      <c r="M3043" s="13" t="str">
        <f t="shared" si="284"/>
        <v>Dec</v>
      </c>
      <c r="N3043" s="11">
        <f t="shared" si="285"/>
        <v>2015</v>
      </c>
      <c r="O3043" t="b">
        <v>0</v>
      </c>
      <c r="P3043">
        <v>95</v>
      </c>
      <c r="Q3043" t="b">
        <v>1</v>
      </c>
      <c r="R3043" t="s">
        <v>8303</v>
      </c>
      <c r="S3043" s="7">
        <f>E3043/D3043</f>
        <v>1.1048192771084338</v>
      </c>
      <c r="T3043" s="8">
        <f>E3043/P3043</f>
        <v>96.526315789473685</v>
      </c>
      <c r="U3043" t="str">
        <f t="shared" si="286"/>
        <v>theater</v>
      </c>
      <c r="V3043" t="str">
        <f t="shared" si="287"/>
        <v>spaces</v>
      </c>
    </row>
    <row r="3044" spans="1:22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5">
        <f t="shared" si="282"/>
        <v>42253.688043981485</v>
      </c>
      <c r="L3044" s="15">
        <f t="shared" si="283"/>
        <v>42283.688043981485</v>
      </c>
      <c r="M3044" s="13" t="str">
        <f t="shared" si="284"/>
        <v>Sep</v>
      </c>
      <c r="N3044" s="11">
        <f t="shared" si="285"/>
        <v>2015</v>
      </c>
      <c r="O3044" t="b">
        <v>0</v>
      </c>
      <c r="P3044">
        <v>37</v>
      </c>
      <c r="Q3044" t="b">
        <v>1</v>
      </c>
      <c r="R3044" t="s">
        <v>8303</v>
      </c>
      <c r="S3044" s="7">
        <f>E3044/D3044</f>
        <v>1.28</v>
      </c>
      <c r="T3044" s="8">
        <f>E3044/P3044</f>
        <v>51.891891891891895</v>
      </c>
      <c r="U3044" t="str">
        <f t="shared" si="286"/>
        <v>theater</v>
      </c>
      <c r="V3044" t="str">
        <f t="shared" si="287"/>
        <v>spaces</v>
      </c>
    </row>
    <row r="3045" spans="1:22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5">
        <f t="shared" si="282"/>
        <v>42083.070590277777</v>
      </c>
      <c r="L3045" s="15">
        <f t="shared" si="283"/>
        <v>42110.118055555555</v>
      </c>
      <c r="M3045" s="13" t="str">
        <f t="shared" si="284"/>
        <v>Mar</v>
      </c>
      <c r="N3045" s="11">
        <f t="shared" si="285"/>
        <v>2015</v>
      </c>
      <c r="O3045" t="b">
        <v>0</v>
      </c>
      <c r="P3045">
        <v>128</v>
      </c>
      <c r="Q3045" t="b">
        <v>1</v>
      </c>
      <c r="R3045" t="s">
        <v>8303</v>
      </c>
      <c r="S3045" s="7">
        <f>E3045/D3045</f>
        <v>1.1000666666666667</v>
      </c>
      <c r="T3045" s="8">
        <f>E3045/P3045</f>
        <v>128.9140625</v>
      </c>
      <c r="U3045" t="str">
        <f t="shared" si="286"/>
        <v>theater</v>
      </c>
      <c r="V3045" t="str">
        <f t="shared" si="287"/>
        <v>spaces</v>
      </c>
    </row>
    <row r="3046" spans="1:22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5">
        <f t="shared" si="282"/>
        <v>42387.7268287037</v>
      </c>
      <c r="L3046" s="15">
        <f t="shared" si="283"/>
        <v>42402.7268287037</v>
      </c>
      <c r="M3046" s="13" t="str">
        <f t="shared" si="284"/>
        <v>Jan</v>
      </c>
      <c r="N3046" s="11">
        <f t="shared" si="285"/>
        <v>2016</v>
      </c>
      <c r="O3046" t="b">
        <v>0</v>
      </c>
      <c r="P3046">
        <v>156</v>
      </c>
      <c r="Q3046" t="b">
        <v>1</v>
      </c>
      <c r="R3046" t="s">
        <v>8303</v>
      </c>
      <c r="S3046" s="7">
        <f>E3046/D3046</f>
        <v>1.0934166666666667</v>
      </c>
      <c r="T3046" s="8">
        <f>E3046/P3046</f>
        <v>84.108974358974365</v>
      </c>
      <c r="U3046" t="str">
        <f t="shared" si="286"/>
        <v>theater</v>
      </c>
      <c r="V3046" t="str">
        <f t="shared" si="287"/>
        <v>spaces</v>
      </c>
    </row>
    <row r="3047" spans="1:22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5">
        <f t="shared" si="282"/>
        <v>41843.155729166669</v>
      </c>
      <c r="L3047" s="15">
        <f t="shared" si="283"/>
        <v>41873.155729166669</v>
      </c>
      <c r="M3047" s="13" t="str">
        <f t="shared" si="284"/>
        <v>Jul</v>
      </c>
      <c r="N3047" s="11">
        <f t="shared" si="285"/>
        <v>2014</v>
      </c>
      <c r="O3047" t="b">
        <v>0</v>
      </c>
      <c r="P3047">
        <v>64</v>
      </c>
      <c r="Q3047" t="b">
        <v>1</v>
      </c>
      <c r="R3047" t="s">
        <v>8303</v>
      </c>
      <c r="S3047" s="7">
        <f>E3047/D3047</f>
        <v>1.3270650000000002</v>
      </c>
      <c r="T3047" s="8">
        <f>E3047/P3047</f>
        <v>82.941562500000003</v>
      </c>
      <c r="U3047" t="str">
        <f t="shared" si="286"/>
        <v>theater</v>
      </c>
      <c r="V3047" t="str">
        <f t="shared" si="287"/>
        <v>spaces</v>
      </c>
    </row>
    <row r="3048" spans="1:22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5">
        <f t="shared" si="282"/>
        <v>41862.803078703706</v>
      </c>
      <c r="L3048" s="15">
        <f t="shared" si="283"/>
        <v>41892.202777777777</v>
      </c>
      <c r="M3048" s="13" t="str">
        <f t="shared" si="284"/>
        <v>Aug</v>
      </c>
      <c r="N3048" s="11">
        <f t="shared" si="285"/>
        <v>2014</v>
      </c>
      <c r="O3048" t="b">
        <v>0</v>
      </c>
      <c r="P3048">
        <v>58</v>
      </c>
      <c r="Q3048" t="b">
        <v>1</v>
      </c>
      <c r="R3048" t="s">
        <v>8303</v>
      </c>
      <c r="S3048" s="7">
        <f>E3048/D3048</f>
        <v>1.9084810126582279</v>
      </c>
      <c r="T3048" s="8">
        <f>E3048/P3048</f>
        <v>259.94827586206895</v>
      </c>
      <c r="U3048" t="str">
        <f t="shared" si="286"/>
        <v>theater</v>
      </c>
      <c r="V3048" t="str">
        <f t="shared" si="287"/>
        <v>spaces</v>
      </c>
    </row>
    <row r="3049" spans="1:22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5">
        <f t="shared" si="282"/>
        <v>42443.989050925928</v>
      </c>
      <c r="L3049" s="15">
        <f t="shared" si="283"/>
        <v>42487.552777777775</v>
      </c>
      <c r="M3049" s="13" t="str">
        <f t="shared" si="284"/>
        <v>Mar</v>
      </c>
      <c r="N3049" s="11">
        <f t="shared" si="285"/>
        <v>2016</v>
      </c>
      <c r="O3049" t="b">
        <v>0</v>
      </c>
      <c r="P3049">
        <v>20</v>
      </c>
      <c r="Q3049" t="b">
        <v>1</v>
      </c>
      <c r="R3049" t="s">
        <v>8303</v>
      </c>
      <c r="S3049" s="7">
        <f>E3049/D3049</f>
        <v>1.49</v>
      </c>
      <c r="T3049" s="8">
        <f>E3049/P3049</f>
        <v>37.25</v>
      </c>
      <c r="U3049" t="str">
        <f t="shared" si="286"/>
        <v>theater</v>
      </c>
      <c r="V3049" t="str">
        <f t="shared" si="287"/>
        <v>spaces</v>
      </c>
    </row>
    <row r="3050" spans="1:22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5">
        <f t="shared" si="282"/>
        <v>41975.901180555549</v>
      </c>
      <c r="L3050" s="15">
        <f t="shared" si="283"/>
        <v>42004.890277777777</v>
      </c>
      <c r="M3050" s="13" t="str">
        <f t="shared" si="284"/>
        <v>Dec</v>
      </c>
      <c r="N3050" s="11">
        <f t="shared" si="285"/>
        <v>2014</v>
      </c>
      <c r="O3050" t="b">
        <v>0</v>
      </c>
      <c r="P3050">
        <v>47</v>
      </c>
      <c r="Q3050" t="b">
        <v>1</v>
      </c>
      <c r="R3050" t="s">
        <v>8303</v>
      </c>
      <c r="S3050" s="7">
        <f>E3050/D3050</f>
        <v>1.6639999999999999</v>
      </c>
      <c r="T3050" s="8">
        <f>E3050/P3050</f>
        <v>177.02127659574469</v>
      </c>
      <c r="U3050" t="str">
        <f t="shared" si="286"/>
        <v>theater</v>
      </c>
      <c r="V3050" t="str">
        <f t="shared" si="287"/>
        <v>spaces</v>
      </c>
    </row>
    <row r="3051" spans="1:22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5">
        <f t="shared" si="282"/>
        <v>42139.014525462961</v>
      </c>
      <c r="L3051" s="15">
        <f t="shared" si="283"/>
        <v>42169.014525462961</v>
      </c>
      <c r="M3051" s="13" t="str">
        <f t="shared" si="284"/>
        <v>May</v>
      </c>
      <c r="N3051" s="11">
        <f t="shared" si="285"/>
        <v>2015</v>
      </c>
      <c r="O3051" t="b">
        <v>0</v>
      </c>
      <c r="P3051">
        <v>54</v>
      </c>
      <c r="Q3051" t="b">
        <v>1</v>
      </c>
      <c r="R3051" t="s">
        <v>8303</v>
      </c>
      <c r="S3051" s="7">
        <f>E3051/D3051</f>
        <v>1.0666666666666667</v>
      </c>
      <c r="T3051" s="8">
        <f>E3051/P3051</f>
        <v>74.074074074074076</v>
      </c>
      <c r="U3051" t="str">
        <f t="shared" si="286"/>
        <v>theater</v>
      </c>
      <c r="V3051" t="str">
        <f t="shared" si="287"/>
        <v>spaces</v>
      </c>
    </row>
    <row r="3052" spans="1:22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5">
        <f t="shared" si="282"/>
        <v>42465.16851851852</v>
      </c>
      <c r="L3052" s="15">
        <f t="shared" si="283"/>
        <v>42495.16851851852</v>
      </c>
      <c r="M3052" s="13" t="str">
        <f t="shared" si="284"/>
        <v>Apr</v>
      </c>
      <c r="N3052" s="11">
        <f t="shared" si="285"/>
        <v>2016</v>
      </c>
      <c r="O3052" t="b">
        <v>0</v>
      </c>
      <c r="P3052">
        <v>9</v>
      </c>
      <c r="Q3052" t="b">
        <v>1</v>
      </c>
      <c r="R3052" t="s">
        <v>8303</v>
      </c>
      <c r="S3052" s="7">
        <f>E3052/D3052</f>
        <v>1.06</v>
      </c>
      <c r="T3052" s="8">
        <f>E3052/P3052</f>
        <v>70.666666666666671</v>
      </c>
      <c r="U3052" t="str">
        <f t="shared" si="286"/>
        <v>theater</v>
      </c>
      <c r="V3052" t="str">
        <f t="shared" si="287"/>
        <v>spaces</v>
      </c>
    </row>
    <row r="3053" spans="1:22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5">
        <f t="shared" si="282"/>
        <v>42744.416030092587</v>
      </c>
      <c r="L3053" s="15">
        <f t="shared" si="283"/>
        <v>42774.416030092587</v>
      </c>
      <c r="M3053" s="13" t="str">
        <f t="shared" si="284"/>
        <v>Jan</v>
      </c>
      <c r="N3053" s="11">
        <f t="shared" si="285"/>
        <v>2017</v>
      </c>
      <c r="O3053" t="b">
        <v>1</v>
      </c>
      <c r="P3053">
        <v>35</v>
      </c>
      <c r="Q3053" t="b">
        <v>0</v>
      </c>
      <c r="R3053" t="s">
        <v>8303</v>
      </c>
      <c r="S3053" s="7">
        <f>E3053/D3053</f>
        <v>0.23628571428571429</v>
      </c>
      <c r="T3053" s="8">
        <f>E3053/P3053</f>
        <v>23.62857142857143</v>
      </c>
      <c r="U3053" t="str">
        <f t="shared" si="286"/>
        <v>theater</v>
      </c>
      <c r="V3053" t="str">
        <f t="shared" si="287"/>
        <v>spaces</v>
      </c>
    </row>
    <row r="3054" spans="1:22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5">
        <f t="shared" si="282"/>
        <v>42122.670069444444</v>
      </c>
      <c r="L3054" s="15">
        <f t="shared" si="283"/>
        <v>42152.665972222225</v>
      </c>
      <c r="M3054" s="13" t="str">
        <f t="shared" si="284"/>
        <v>Apr</v>
      </c>
      <c r="N3054" s="11">
        <f t="shared" si="285"/>
        <v>2015</v>
      </c>
      <c r="O3054" t="b">
        <v>0</v>
      </c>
      <c r="P3054">
        <v>2</v>
      </c>
      <c r="Q3054" t="b">
        <v>0</v>
      </c>
      <c r="R3054" t="s">
        <v>8303</v>
      </c>
      <c r="S3054" s="7">
        <f>E3054/D3054</f>
        <v>1.5E-3</v>
      </c>
      <c r="T3054" s="8">
        <f>E3054/P3054</f>
        <v>37.5</v>
      </c>
      <c r="U3054" t="str">
        <f t="shared" si="286"/>
        <v>theater</v>
      </c>
      <c r="V3054" t="str">
        <f t="shared" si="287"/>
        <v>spaces</v>
      </c>
    </row>
    <row r="3055" spans="1:22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5">
        <f t="shared" si="282"/>
        <v>41862.761724537035</v>
      </c>
      <c r="L3055" s="15">
        <f t="shared" si="283"/>
        <v>41914.165972222225</v>
      </c>
      <c r="M3055" s="13" t="str">
        <f t="shared" si="284"/>
        <v>Aug</v>
      </c>
      <c r="N3055" s="11">
        <f t="shared" si="285"/>
        <v>2014</v>
      </c>
      <c r="O3055" t="b">
        <v>0</v>
      </c>
      <c r="P3055">
        <v>3</v>
      </c>
      <c r="Q3055" t="b">
        <v>0</v>
      </c>
      <c r="R3055" t="s">
        <v>8303</v>
      </c>
      <c r="S3055" s="7">
        <f>E3055/D3055</f>
        <v>4.0000000000000001E-3</v>
      </c>
      <c r="T3055" s="8">
        <f>E3055/P3055</f>
        <v>13.333333333333334</v>
      </c>
      <c r="U3055" t="str">
        <f t="shared" si="286"/>
        <v>theater</v>
      </c>
      <c r="V3055" t="str">
        <f t="shared" si="287"/>
        <v>spaces</v>
      </c>
    </row>
    <row r="3056" spans="1:22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5">
        <f t="shared" si="282"/>
        <v>42027.832800925928</v>
      </c>
      <c r="L3056" s="15">
        <f t="shared" si="283"/>
        <v>42065.044444444444</v>
      </c>
      <c r="M3056" s="13" t="str">
        <f t="shared" si="284"/>
        <v>Jan</v>
      </c>
      <c r="N3056" s="11">
        <f t="shared" si="285"/>
        <v>2015</v>
      </c>
      <c r="O3056" t="b">
        <v>0</v>
      </c>
      <c r="P3056">
        <v>0</v>
      </c>
      <c r="Q3056" t="b">
        <v>0</v>
      </c>
      <c r="R3056" t="s">
        <v>8303</v>
      </c>
      <c r="S3056" s="7">
        <f>E3056/D3056</f>
        <v>0</v>
      </c>
      <c r="T3056" s="8" t="e">
        <f>E3056/P3056</f>
        <v>#DIV/0!</v>
      </c>
      <c r="U3056" t="str">
        <f t="shared" si="286"/>
        <v>theater</v>
      </c>
      <c r="V3056" t="str">
        <f t="shared" si="287"/>
        <v>spaces</v>
      </c>
    </row>
    <row r="3057" spans="1:22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5">
        <f t="shared" si="282"/>
        <v>41953.95821759259</v>
      </c>
      <c r="L3057" s="15">
        <f t="shared" si="283"/>
        <v>42013.95821759259</v>
      </c>
      <c r="M3057" s="13" t="str">
        <f t="shared" si="284"/>
        <v>Nov</v>
      </c>
      <c r="N3057" s="11">
        <f t="shared" si="285"/>
        <v>2014</v>
      </c>
      <c r="O3057" t="b">
        <v>0</v>
      </c>
      <c r="P3057">
        <v>1</v>
      </c>
      <c r="Q3057" t="b">
        <v>0</v>
      </c>
      <c r="R3057" t="s">
        <v>8303</v>
      </c>
      <c r="S3057" s="7">
        <f>E3057/D3057</f>
        <v>5.0000000000000002E-5</v>
      </c>
      <c r="T3057" s="8">
        <f>E3057/P3057</f>
        <v>1</v>
      </c>
      <c r="U3057" t="str">
        <f t="shared" si="286"/>
        <v>theater</v>
      </c>
      <c r="V3057" t="str">
        <f t="shared" si="287"/>
        <v>spaces</v>
      </c>
    </row>
    <row r="3058" spans="1:22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5">
        <f t="shared" si="282"/>
        <v>41851.636388888888</v>
      </c>
      <c r="L3058" s="15">
        <f t="shared" si="283"/>
        <v>41911.636388888888</v>
      </c>
      <c r="M3058" s="13" t="str">
        <f t="shared" si="284"/>
        <v>Jul</v>
      </c>
      <c r="N3058" s="11">
        <f t="shared" si="285"/>
        <v>2014</v>
      </c>
      <c r="O3058" t="b">
        <v>0</v>
      </c>
      <c r="P3058">
        <v>0</v>
      </c>
      <c r="Q3058" t="b">
        <v>0</v>
      </c>
      <c r="R3058" t="s">
        <v>8303</v>
      </c>
      <c r="S3058" s="7">
        <f>E3058/D3058</f>
        <v>0</v>
      </c>
      <c r="T3058" s="8" t="e">
        <f>E3058/P3058</f>
        <v>#DIV/0!</v>
      </c>
      <c r="U3058" t="str">
        <f t="shared" si="286"/>
        <v>theater</v>
      </c>
      <c r="V3058" t="str">
        <f t="shared" si="287"/>
        <v>spaces</v>
      </c>
    </row>
    <row r="3059" spans="1:22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5">
        <f t="shared" si="282"/>
        <v>42433.650590277779</v>
      </c>
      <c r="L3059" s="15">
        <f t="shared" si="283"/>
        <v>42463.608923611115</v>
      </c>
      <c r="M3059" s="13" t="str">
        <f t="shared" si="284"/>
        <v>Mar</v>
      </c>
      <c r="N3059" s="11">
        <f t="shared" si="285"/>
        <v>2016</v>
      </c>
      <c r="O3059" t="b">
        <v>0</v>
      </c>
      <c r="P3059">
        <v>0</v>
      </c>
      <c r="Q3059" t="b">
        <v>0</v>
      </c>
      <c r="R3059" t="s">
        <v>8303</v>
      </c>
      <c r="S3059" s="7">
        <f>E3059/D3059</f>
        <v>0</v>
      </c>
      <c r="T3059" s="8" t="e">
        <f>E3059/P3059</f>
        <v>#DIV/0!</v>
      </c>
      <c r="U3059" t="str">
        <f t="shared" si="286"/>
        <v>theater</v>
      </c>
      <c r="V3059" t="str">
        <f t="shared" si="287"/>
        <v>spaces</v>
      </c>
    </row>
    <row r="3060" spans="1:22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5">
        <f t="shared" si="282"/>
        <v>42460.374305555553</v>
      </c>
      <c r="L3060" s="15">
        <f t="shared" si="283"/>
        <v>42510.374305555553</v>
      </c>
      <c r="M3060" s="13" t="str">
        <f t="shared" si="284"/>
        <v>Mar</v>
      </c>
      <c r="N3060" s="11">
        <f t="shared" si="285"/>
        <v>2016</v>
      </c>
      <c r="O3060" t="b">
        <v>0</v>
      </c>
      <c r="P3060">
        <v>3</v>
      </c>
      <c r="Q3060" t="b">
        <v>0</v>
      </c>
      <c r="R3060" t="s">
        <v>8303</v>
      </c>
      <c r="S3060" s="7">
        <f>E3060/D3060</f>
        <v>1.6666666666666666E-4</v>
      </c>
      <c r="T3060" s="8">
        <f>E3060/P3060</f>
        <v>1</v>
      </c>
      <c r="U3060" t="str">
        <f t="shared" si="286"/>
        <v>theater</v>
      </c>
      <c r="V3060" t="str">
        <f t="shared" si="287"/>
        <v>spaces</v>
      </c>
    </row>
    <row r="3061" spans="1:22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5">
        <f t="shared" si="282"/>
        <v>41829.935717592591</v>
      </c>
      <c r="L3061" s="15">
        <f t="shared" si="283"/>
        <v>41859.935717592591</v>
      </c>
      <c r="M3061" s="13" t="str">
        <f t="shared" si="284"/>
        <v>Jul</v>
      </c>
      <c r="N3061" s="11">
        <f t="shared" si="285"/>
        <v>2014</v>
      </c>
      <c r="O3061" t="b">
        <v>0</v>
      </c>
      <c r="P3061">
        <v>11</v>
      </c>
      <c r="Q3061" t="b">
        <v>0</v>
      </c>
      <c r="R3061" t="s">
        <v>8303</v>
      </c>
      <c r="S3061" s="7">
        <f>E3061/D3061</f>
        <v>3.0066666666666665E-2</v>
      </c>
      <c r="T3061" s="8">
        <f>E3061/P3061</f>
        <v>41</v>
      </c>
      <c r="U3061" t="str">
        <f t="shared" si="286"/>
        <v>theater</v>
      </c>
      <c r="V3061" t="str">
        <f t="shared" si="287"/>
        <v>spaces</v>
      </c>
    </row>
    <row r="3062" spans="1:22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5">
        <f t="shared" si="282"/>
        <v>42245.274699074071</v>
      </c>
      <c r="L3062" s="15">
        <f t="shared" si="283"/>
        <v>42275.274699074071</v>
      </c>
      <c r="M3062" s="13" t="str">
        <f t="shared" si="284"/>
        <v>Aug</v>
      </c>
      <c r="N3062" s="11">
        <f t="shared" si="285"/>
        <v>2015</v>
      </c>
      <c r="O3062" t="b">
        <v>0</v>
      </c>
      <c r="P3062">
        <v>6</v>
      </c>
      <c r="Q3062" t="b">
        <v>0</v>
      </c>
      <c r="R3062" t="s">
        <v>8303</v>
      </c>
      <c r="S3062" s="7">
        <f>E3062/D3062</f>
        <v>1.5227272727272728E-3</v>
      </c>
      <c r="T3062" s="8">
        <f>E3062/P3062</f>
        <v>55.833333333333336</v>
      </c>
      <c r="U3062" t="str">
        <f t="shared" si="286"/>
        <v>theater</v>
      </c>
      <c r="V3062" t="str">
        <f t="shared" si="287"/>
        <v>spaces</v>
      </c>
    </row>
    <row r="3063" spans="1:2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5">
        <f t="shared" si="282"/>
        <v>41834.784120370372</v>
      </c>
      <c r="L3063" s="15">
        <f t="shared" si="283"/>
        <v>41864.784120370372</v>
      </c>
      <c r="M3063" s="13" t="str">
        <f t="shared" si="284"/>
        <v>Jul</v>
      </c>
      <c r="N3063" s="11">
        <f t="shared" si="285"/>
        <v>2014</v>
      </c>
      <c r="O3063" t="b">
        <v>0</v>
      </c>
      <c r="P3063">
        <v>0</v>
      </c>
      <c r="Q3063" t="b">
        <v>0</v>
      </c>
      <c r="R3063" t="s">
        <v>8303</v>
      </c>
      <c r="S3063" s="7">
        <f>E3063/D3063</f>
        <v>0</v>
      </c>
      <c r="T3063" s="8" t="e">
        <f>E3063/P3063</f>
        <v>#DIV/0!</v>
      </c>
      <c r="U3063" t="str">
        <f t="shared" si="286"/>
        <v>theater</v>
      </c>
      <c r="V3063" t="str">
        <f t="shared" si="287"/>
        <v>spaces</v>
      </c>
    </row>
    <row r="3064" spans="1:22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5">
        <f t="shared" si="282"/>
        <v>42248.535787037035</v>
      </c>
      <c r="L3064" s="15">
        <f t="shared" si="283"/>
        <v>42277.75</v>
      </c>
      <c r="M3064" s="13" t="str">
        <f t="shared" si="284"/>
        <v>Sep</v>
      </c>
      <c r="N3064" s="11">
        <f t="shared" si="285"/>
        <v>2015</v>
      </c>
      <c r="O3064" t="b">
        <v>0</v>
      </c>
      <c r="P3064">
        <v>67</v>
      </c>
      <c r="Q3064" t="b">
        <v>0</v>
      </c>
      <c r="R3064" t="s">
        <v>8303</v>
      </c>
      <c r="S3064" s="7">
        <f>E3064/D3064</f>
        <v>0.66839999999999999</v>
      </c>
      <c r="T3064" s="8">
        <f>E3064/P3064</f>
        <v>99.761194029850742</v>
      </c>
      <c r="U3064" t="str">
        <f t="shared" si="286"/>
        <v>theater</v>
      </c>
      <c r="V3064" t="str">
        <f t="shared" si="287"/>
        <v>spaces</v>
      </c>
    </row>
    <row r="3065" spans="1:22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5">
        <f t="shared" si="282"/>
        <v>42630.922893518517</v>
      </c>
      <c r="L3065" s="15">
        <f t="shared" si="283"/>
        <v>42665.922893518517</v>
      </c>
      <c r="M3065" s="13" t="str">
        <f t="shared" si="284"/>
        <v>Sep</v>
      </c>
      <c r="N3065" s="11">
        <f t="shared" si="285"/>
        <v>2016</v>
      </c>
      <c r="O3065" t="b">
        <v>0</v>
      </c>
      <c r="P3065">
        <v>23</v>
      </c>
      <c r="Q3065" t="b">
        <v>0</v>
      </c>
      <c r="R3065" t="s">
        <v>8303</v>
      </c>
      <c r="S3065" s="7">
        <f>E3065/D3065</f>
        <v>0.19566666666666666</v>
      </c>
      <c r="T3065" s="8">
        <f>E3065/P3065</f>
        <v>25.521739130434781</v>
      </c>
      <c r="U3065" t="str">
        <f t="shared" si="286"/>
        <v>theater</v>
      </c>
      <c r="V3065" t="str">
        <f t="shared" si="287"/>
        <v>spaces</v>
      </c>
    </row>
    <row r="3066" spans="1:22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5">
        <f t="shared" si="282"/>
        <v>42299.130162037036</v>
      </c>
      <c r="L3066" s="15">
        <f t="shared" si="283"/>
        <v>42330.290972222225</v>
      </c>
      <c r="M3066" s="13" t="str">
        <f t="shared" si="284"/>
        <v>Oct</v>
      </c>
      <c r="N3066" s="11">
        <f t="shared" si="285"/>
        <v>2015</v>
      </c>
      <c r="O3066" t="b">
        <v>0</v>
      </c>
      <c r="P3066">
        <v>72</v>
      </c>
      <c r="Q3066" t="b">
        <v>0</v>
      </c>
      <c r="R3066" t="s">
        <v>8303</v>
      </c>
      <c r="S3066" s="7">
        <f>E3066/D3066</f>
        <v>0.11294666666666667</v>
      </c>
      <c r="T3066" s="8">
        <f>E3066/P3066</f>
        <v>117.65277777777777</v>
      </c>
      <c r="U3066" t="str">
        <f t="shared" si="286"/>
        <v>theater</v>
      </c>
      <c r="V3066" t="str">
        <f t="shared" si="287"/>
        <v>spaces</v>
      </c>
    </row>
    <row r="3067" spans="1:22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5">
        <f t="shared" si="282"/>
        <v>41825.055231481485</v>
      </c>
      <c r="L3067" s="15">
        <f t="shared" si="283"/>
        <v>41850.055231481485</v>
      </c>
      <c r="M3067" s="13" t="str">
        <f t="shared" si="284"/>
        <v>Jul</v>
      </c>
      <c r="N3067" s="11">
        <f t="shared" si="285"/>
        <v>2014</v>
      </c>
      <c r="O3067" t="b">
        <v>0</v>
      </c>
      <c r="P3067">
        <v>2</v>
      </c>
      <c r="Q3067" t="b">
        <v>0</v>
      </c>
      <c r="R3067" t="s">
        <v>8303</v>
      </c>
      <c r="S3067" s="7">
        <f>E3067/D3067</f>
        <v>4.0000000000000002E-4</v>
      </c>
      <c r="T3067" s="8">
        <f>E3067/P3067</f>
        <v>5</v>
      </c>
      <c r="U3067" t="str">
        <f t="shared" si="286"/>
        <v>theater</v>
      </c>
      <c r="V3067" t="str">
        <f t="shared" si="287"/>
        <v>spaces</v>
      </c>
    </row>
    <row r="3068" spans="1:22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5">
        <f t="shared" si="282"/>
        <v>42531.228437500002</v>
      </c>
      <c r="L3068" s="15">
        <f t="shared" si="283"/>
        <v>42561.228437500002</v>
      </c>
      <c r="M3068" s="13" t="str">
        <f t="shared" si="284"/>
        <v>Jun</v>
      </c>
      <c r="N3068" s="11">
        <f t="shared" si="285"/>
        <v>2016</v>
      </c>
      <c r="O3068" t="b">
        <v>0</v>
      </c>
      <c r="P3068">
        <v>15</v>
      </c>
      <c r="Q3068" t="b">
        <v>0</v>
      </c>
      <c r="R3068" t="s">
        <v>8303</v>
      </c>
      <c r="S3068" s="7">
        <f>E3068/D3068</f>
        <v>0.11985714285714286</v>
      </c>
      <c r="T3068" s="8">
        <f>E3068/P3068</f>
        <v>2796.6666666666665</v>
      </c>
      <c r="U3068" t="str">
        <f t="shared" si="286"/>
        <v>theater</v>
      </c>
      <c r="V3068" t="str">
        <f t="shared" si="287"/>
        <v>spaces</v>
      </c>
    </row>
    <row r="3069" spans="1:22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5">
        <f t="shared" si="282"/>
        <v>42226.938414351855</v>
      </c>
      <c r="L3069" s="15">
        <f t="shared" si="283"/>
        <v>42256.938414351855</v>
      </c>
      <c r="M3069" s="13" t="str">
        <f t="shared" si="284"/>
        <v>Aug</v>
      </c>
      <c r="N3069" s="11">
        <f t="shared" si="285"/>
        <v>2015</v>
      </c>
      <c r="O3069" t="b">
        <v>0</v>
      </c>
      <c r="P3069">
        <v>1</v>
      </c>
      <c r="Q3069" t="b">
        <v>0</v>
      </c>
      <c r="R3069" t="s">
        <v>8303</v>
      </c>
      <c r="S3069" s="7">
        <f>E3069/D3069</f>
        <v>2.5000000000000001E-2</v>
      </c>
      <c r="T3069" s="8">
        <f>E3069/P3069</f>
        <v>200</v>
      </c>
      <c r="U3069" t="str">
        <f t="shared" si="286"/>
        <v>theater</v>
      </c>
      <c r="V3069" t="str">
        <f t="shared" si="287"/>
        <v>spaces</v>
      </c>
    </row>
    <row r="3070" spans="1:22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5">
        <f t="shared" si="282"/>
        <v>42263.691574074073</v>
      </c>
      <c r="L3070" s="15">
        <f t="shared" si="283"/>
        <v>42293.691574074073</v>
      </c>
      <c r="M3070" s="13" t="str">
        <f t="shared" si="284"/>
        <v>Sep</v>
      </c>
      <c r="N3070" s="11">
        <f t="shared" si="285"/>
        <v>2015</v>
      </c>
      <c r="O3070" t="b">
        <v>0</v>
      </c>
      <c r="P3070">
        <v>2</v>
      </c>
      <c r="Q3070" t="b">
        <v>0</v>
      </c>
      <c r="R3070" t="s">
        <v>8303</v>
      </c>
      <c r="S3070" s="7">
        <f>E3070/D3070</f>
        <v>6.9999999999999999E-4</v>
      </c>
      <c r="T3070" s="8">
        <f>E3070/P3070</f>
        <v>87.5</v>
      </c>
      <c r="U3070" t="str">
        <f t="shared" si="286"/>
        <v>theater</v>
      </c>
      <c r="V3070" t="str">
        <f t="shared" si="287"/>
        <v>spaces</v>
      </c>
    </row>
    <row r="3071" spans="1:22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5">
        <f t="shared" si="282"/>
        <v>41957.833726851852</v>
      </c>
      <c r="L3071" s="15">
        <f t="shared" si="283"/>
        <v>41987.833726851852</v>
      </c>
      <c r="M3071" s="13" t="str">
        <f t="shared" si="284"/>
        <v>Nov</v>
      </c>
      <c r="N3071" s="11">
        <f t="shared" si="285"/>
        <v>2014</v>
      </c>
      <c r="O3071" t="b">
        <v>0</v>
      </c>
      <c r="P3071">
        <v>7</v>
      </c>
      <c r="Q3071" t="b">
        <v>0</v>
      </c>
      <c r="R3071" t="s">
        <v>8303</v>
      </c>
      <c r="S3071" s="7">
        <f>E3071/D3071</f>
        <v>0.14099999999999999</v>
      </c>
      <c r="T3071" s="8">
        <f>E3071/P3071</f>
        <v>20.142857142857142</v>
      </c>
      <c r="U3071" t="str">
        <f t="shared" si="286"/>
        <v>theater</v>
      </c>
      <c r="V3071" t="str">
        <f t="shared" si="287"/>
        <v>spaces</v>
      </c>
    </row>
    <row r="3072" spans="1:22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5">
        <f t="shared" si="282"/>
        <v>42690.733437499999</v>
      </c>
      <c r="L3072" s="15">
        <f t="shared" si="283"/>
        <v>42711.733437499999</v>
      </c>
      <c r="M3072" s="13" t="str">
        <f t="shared" si="284"/>
        <v>Nov</v>
      </c>
      <c r="N3072" s="11">
        <f t="shared" si="285"/>
        <v>2016</v>
      </c>
      <c r="O3072" t="b">
        <v>0</v>
      </c>
      <c r="P3072">
        <v>16</v>
      </c>
      <c r="Q3072" t="b">
        <v>0</v>
      </c>
      <c r="R3072" t="s">
        <v>8303</v>
      </c>
      <c r="S3072" s="7">
        <f>E3072/D3072</f>
        <v>3.3399999999999999E-2</v>
      </c>
      <c r="T3072" s="8">
        <f>E3072/P3072</f>
        <v>20.875</v>
      </c>
      <c r="U3072" t="str">
        <f t="shared" si="286"/>
        <v>theater</v>
      </c>
      <c r="V3072" t="str">
        <f t="shared" si="287"/>
        <v>spaces</v>
      </c>
    </row>
    <row r="3073" spans="1:22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5">
        <f t="shared" si="282"/>
        <v>42097.732418981483</v>
      </c>
      <c r="L3073" s="15">
        <f t="shared" si="283"/>
        <v>42115.249305555553</v>
      </c>
      <c r="M3073" s="13" t="str">
        <f t="shared" si="284"/>
        <v>Apr</v>
      </c>
      <c r="N3073" s="11">
        <f t="shared" si="285"/>
        <v>2015</v>
      </c>
      <c r="O3073" t="b">
        <v>0</v>
      </c>
      <c r="P3073">
        <v>117</v>
      </c>
      <c r="Q3073" t="b">
        <v>0</v>
      </c>
      <c r="R3073" t="s">
        <v>8303</v>
      </c>
      <c r="S3073" s="7">
        <f>E3073/D3073</f>
        <v>0.59775</v>
      </c>
      <c r="T3073" s="8">
        <f>E3073/P3073</f>
        <v>61.307692307692307</v>
      </c>
      <c r="U3073" t="str">
        <f t="shared" si="286"/>
        <v>theater</v>
      </c>
      <c r="V3073" t="str">
        <f t="shared" si="287"/>
        <v>spaces</v>
      </c>
    </row>
    <row r="3074" spans="1:22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5">
        <f t="shared" si="282"/>
        <v>42658.690532407403</v>
      </c>
      <c r="L3074" s="15">
        <f t="shared" si="283"/>
        <v>42673.073611111111</v>
      </c>
      <c r="M3074" s="13" t="str">
        <f t="shared" si="284"/>
        <v>Oct</v>
      </c>
      <c r="N3074" s="11">
        <f t="shared" si="285"/>
        <v>2016</v>
      </c>
      <c r="O3074" t="b">
        <v>0</v>
      </c>
      <c r="P3074">
        <v>2</v>
      </c>
      <c r="Q3074" t="b">
        <v>0</v>
      </c>
      <c r="R3074" t="s">
        <v>8303</v>
      </c>
      <c r="S3074" s="7">
        <f>E3074/D3074</f>
        <v>1.6666666666666666E-4</v>
      </c>
      <c r="T3074" s="8">
        <f>E3074/P3074</f>
        <v>1</v>
      </c>
      <c r="U3074" t="str">
        <f t="shared" si="286"/>
        <v>theater</v>
      </c>
      <c r="V3074" t="str">
        <f t="shared" si="287"/>
        <v>spaces</v>
      </c>
    </row>
    <row r="3075" spans="1:22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5">
        <f t="shared" ref="K3075:K3138" si="288">(((J3075/60)/60)/24+DATE(1970,1,1))</f>
        <v>42111.684027777781</v>
      </c>
      <c r="L3075" s="15">
        <f t="shared" ref="L3075:L3138" si="289">(((I3075/60)/60)/24+DATE(1970,1,1))</f>
        <v>42169.804861111115</v>
      </c>
      <c r="M3075" s="13" t="str">
        <f t="shared" ref="M3075:M3138" si="290">TEXT(K3075,"mmm")</f>
        <v>Apr</v>
      </c>
      <c r="N3075" s="11">
        <f t="shared" ref="N3075:N3138" si="291">YEAR(K3075)</f>
        <v>2015</v>
      </c>
      <c r="O3075" t="b">
        <v>0</v>
      </c>
      <c r="P3075">
        <v>7</v>
      </c>
      <c r="Q3075" t="b">
        <v>0</v>
      </c>
      <c r="R3075" t="s">
        <v>8303</v>
      </c>
      <c r="S3075" s="7">
        <f>E3075/D3075</f>
        <v>2.3035714285714285E-4</v>
      </c>
      <c r="T3075" s="8">
        <f>E3075/P3075</f>
        <v>92.142857142857139</v>
      </c>
      <c r="U3075" t="str">
        <f t="shared" ref="U3075:U3138" si="292">LEFT(R3075,(FIND("/",R3075,1)-1))</f>
        <v>theater</v>
      </c>
      <c r="V3075" t="str">
        <f t="shared" ref="V3075:V3138" si="293">MID(R3075,FIND("/",R3075)+1,256)</f>
        <v>spaces</v>
      </c>
    </row>
    <row r="3076" spans="1:22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5">
        <f t="shared" si="288"/>
        <v>42409.571284722217</v>
      </c>
      <c r="L3076" s="15">
        <f t="shared" si="289"/>
        <v>42439.571284722217</v>
      </c>
      <c r="M3076" s="13" t="str">
        <f t="shared" si="290"/>
        <v>Feb</v>
      </c>
      <c r="N3076" s="11">
        <f t="shared" si="291"/>
        <v>2016</v>
      </c>
      <c r="O3076" t="b">
        <v>0</v>
      </c>
      <c r="P3076">
        <v>3</v>
      </c>
      <c r="Q3076" t="b">
        <v>0</v>
      </c>
      <c r="R3076" t="s">
        <v>8303</v>
      </c>
      <c r="S3076" s="7">
        <f>E3076/D3076</f>
        <v>8.8000000000000003E-4</v>
      </c>
      <c r="T3076" s="8">
        <f>E3076/P3076</f>
        <v>7.333333333333333</v>
      </c>
      <c r="U3076" t="str">
        <f t="shared" si="292"/>
        <v>theater</v>
      </c>
      <c r="V3076" t="str">
        <f t="shared" si="293"/>
        <v>spaces</v>
      </c>
    </row>
    <row r="3077" spans="1:22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5">
        <f t="shared" si="288"/>
        <v>42551.102314814809</v>
      </c>
      <c r="L3077" s="15">
        <f t="shared" si="289"/>
        <v>42601.102314814809</v>
      </c>
      <c r="M3077" s="13" t="str">
        <f t="shared" si="290"/>
        <v>Jun</v>
      </c>
      <c r="N3077" s="11">
        <f t="shared" si="291"/>
        <v>2016</v>
      </c>
      <c r="O3077" t="b">
        <v>0</v>
      </c>
      <c r="P3077">
        <v>20</v>
      </c>
      <c r="Q3077" t="b">
        <v>0</v>
      </c>
      <c r="R3077" t="s">
        <v>8303</v>
      </c>
      <c r="S3077" s="7">
        <f>E3077/D3077</f>
        <v>8.6400000000000005E-2</v>
      </c>
      <c r="T3077" s="8">
        <f>E3077/P3077</f>
        <v>64.8</v>
      </c>
      <c r="U3077" t="str">
        <f t="shared" si="292"/>
        <v>theater</v>
      </c>
      <c r="V3077" t="str">
        <f t="shared" si="293"/>
        <v>spaces</v>
      </c>
    </row>
    <row r="3078" spans="1:22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5">
        <f t="shared" si="288"/>
        <v>42226.651886574073</v>
      </c>
      <c r="L3078" s="15">
        <f t="shared" si="289"/>
        <v>42286.651886574073</v>
      </c>
      <c r="M3078" s="13" t="str">
        <f t="shared" si="290"/>
        <v>Aug</v>
      </c>
      <c r="N3078" s="11">
        <f t="shared" si="291"/>
        <v>2015</v>
      </c>
      <c r="O3078" t="b">
        <v>0</v>
      </c>
      <c r="P3078">
        <v>50</v>
      </c>
      <c r="Q3078" t="b">
        <v>0</v>
      </c>
      <c r="R3078" t="s">
        <v>8303</v>
      </c>
      <c r="S3078" s="7">
        <f>E3078/D3078</f>
        <v>0.15060000000000001</v>
      </c>
      <c r="T3078" s="8">
        <f>E3078/P3078</f>
        <v>30.12</v>
      </c>
      <c r="U3078" t="str">
        <f t="shared" si="292"/>
        <v>theater</v>
      </c>
      <c r="V3078" t="str">
        <f t="shared" si="293"/>
        <v>spaces</v>
      </c>
    </row>
    <row r="3079" spans="1:22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5">
        <f t="shared" si="288"/>
        <v>42766.956921296296</v>
      </c>
      <c r="L3079" s="15">
        <f t="shared" si="289"/>
        <v>42796.956921296296</v>
      </c>
      <c r="M3079" s="13" t="str">
        <f t="shared" si="290"/>
        <v>Jan</v>
      </c>
      <c r="N3079" s="11">
        <f t="shared" si="291"/>
        <v>2017</v>
      </c>
      <c r="O3079" t="b">
        <v>0</v>
      </c>
      <c r="P3079">
        <v>2</v>
      </c>
      <c r="Q3079" t="b">
        <v>0</v>
      </c>
      <c r="R3079" t="s">
        <v>8303</v>
      </c>
      <c r="S3079" s="7">
        <f>E3079/D3079</f>
        <v>4.7727272727272731E-3</v>
      </c>
      <c r="T3079" s="8">
        <f>E3079/P3079</f>
        <v>52.5</v>
      </c>
      <c r="U3079" t="str">
        <f t="shared" si="292"/>
        <v>theater</v>
      </c>
      <c r="V3079" t="str">
        <f t="shared" si="293"/>
        <v>spaces</v>
      </c>
    </row>
    <row r="3080" spans="1:22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5">
        <f t="shared" si="288"/>
        <v>42031.138831018514</v>
      </c>
      <c r="L3080" s="15">
        <f t="shared" si="289"/>
        <v>42061.138831018514</v>
      </c>
      <c r="M3080" s="13" t="str">
        <f t="shared" si="290"/>
        <v>Jan</v>
      </c>
      <c r="N3080" s="11">
        <f t="shared" si="291"/>
        <v>2015</v>
      </c>
      <c r="O3080" t="b">
        <v>0</v>
      </c>
      <c r="P3080">
        <v>3</v>
      </c>
      <c r="Q3080" t="b">
        <v>0</v>
      </c>
      <c r="R3080" t="s">
        <v>8303</v>
      </c>
      <c r="S3080" s="7">
        <f>E3080/D3080</f>
        <v>1.1833333333333333E-3</v>
      </c>
      <c r="T3080" s="8">
        <f>E3080/P3080</f>
        <v>23.666666666666668</v>
      </c>
      <c r="U3080" t="str">
        <f t="shared" si="292"/>
        <v>theater</v>
      </c>
      <c r="V3080" t="str">
        <f t="shared" si="293"/>
        <v>spaces</v>
      </c>
    </row>
    <row r="3081" spans="1:22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5">
        <f t="shared" si="288"/>
        <v>42055.713368055556</v>
      </c>
      <c r="L3081" s="15">
        <f t="shared" si="289"/>
        <v>42085.671701388885</v>
      </c>
      <c r="M3081" s="13" t="str">
        <f t="shared" si="290"/>
        <v>Feb</v>
      </c>
      <c r="N3081" s="11">
        <f t="shared" si="291"/>
        <v>2015</v>
      </c>
      <c r="O3081" t="b">
        <v>0</v>
      </c>
      <c r="P3081">
        <v>27</v>
      </c>
      <c r="Q3081" t="b">
        <v>0</v>
      </c>
      <c r="R3081" t="s">
        <v>8303</v>
      </c>
      <c r="S3081" s="7">
        <f>E3081/D3081</f>
        <v>8.4173998587352451E-3</v>
      </c>
      <c r="T3081" s="8">
        <f>E3081/P3081</f>
        <v>415.77777777777777</v>
      </c>
      <c r="U3081" t="str">
        <f t="shared" si="292"/>
        <v>theater</v>
      </c>
      <c r="V3081" t="str">
        <f t="shared" si="293"/>
        <v>spaces</v>
      </c>
    </row>
    <row r="3082" spans="1:22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5">
        <f t="shared" si="288"/>
        <v>41940.028287037036</v>
      </c>
      <c r="L3082" s="15">
        <f t="shared" si="289"/>
        <v>42000.0699537037</v>
      </c>
      <c r="M3082" s="13" t="str">
        <f t="shared" si="290"/>
        <v>Oct</v>
      </c>
      <c r="N3082" s="11">
        <f t="shared" si="291"/>
        <v>2014</v>
      </c>
      <c r="O3082" t="b">
        <v>0</v>
      </c>
      <c r="P3082">
        <v>7</v>
      </c>
      <c r="Q3082" t="b">
        <v>0</v>
      </c>
      <c r="R3082" t="s">
        <v>8303</v>
      </c>
      <c r="S3082" s="7">
        <f>E3082/D3082</f>
        <v>1.8799999999999999E-4</v>
      </c>
      <c r="T3082" s="8">
        <f>E3082/P3082</f>
        <v>53.714285714285715</v>
      </c>
      <c r="U3082" t="str">
        <f t="shared" si="292"/>
        <v>theater</v>
      </c>
      <c r="V3082" t="str">
        <f t="shared" si="293"/>
        <v>spaces</v>
      </c>
    </row>
    <row r="3083" spans="1:22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5">
        <f t="shared" si="288"/>
        <v>42237.181608796294</v>
      </c>
      <c r="L3083" s="15">
        <f t="shared" si="289"/>
        <v>42267.181608796294</v>
      </c>
      <c r="M3083" s="13" t="str">
        <f t="shared" si="290"/>
        <v>Aug</v>
      </c>
      <c r="N3083" s="11">
        <f t="shared" si="291"/>
        <v>2015</v>
      </c>
      <c r="O3083" t="b">
        <v>0</v>
      </c>
      <c r="P3083">
        <v>5</v>
      </c>
      <c r="Q3083" t="b">
        <v>0</v>
      </c>
      <c r="R3083" t="s">
        <v>8303</v>
      </c>
      <c r="S3083" s="7">
        <f>E3083/D3083</f>
        <v>2.1029999999999998E-3</v>
      </c>
      <c r="T3083" s="8">
        <f>E3083/P3083</f>
        <v>420.6</v>
      </c>
      <c r="U3083" t="str">
        <f t="shared" si="292"/>
        <v>theater</v>
      </c>
      <c r="V3083" t="str">
        <f t="shared" si="293"/>
        <v>spaces</v>
      </c>
    </row>
    <row r="3084" spans="1:22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5">
        <f t="shared" si="288"/>
        <v>42293.922986111109</v>
      </c>
      <c r="L3084" s="15">
        <f t="shared" si="289"/>
        <v>42323.96465277778</v>
      </c>
      <c r="M3084" s="13" t="str">
        <f t="shared" si="290"/>
        <v>Oct</v>
      </c>
      <c r="N3084" s="11">
        <f t="shared" si="291"/>
        <v>2015</v>
      </c>
      <c r="O3084" t="b">
        <v>0</v>
      </c>
      <c r="P3084">
        <v>0</v>
      </c>
      <c r="Q3084" t="b">
        <v>0</v>
      </c>
      <c r="R3084" t="s">
        <v>8303</v>
      </c>
      <c r="S3084" s="7">
        <f>E3084/D3084</f>
        <v>0</v>
      </c>
      <c r="T3084" s="8" t="e">
        <f>E3084/P3084</f>
        <v>#DIV/0!</v>
      </c>
      <c r="U3084" t="str">
        <f t="shared" si="292"/>
        <v>theater</v>
      </c>
      <c r="V3084" t="str">
        <f t="shared" si="293"/>
        <v>spaces</v>
      </c>
    </row>
    <row r="3085" spans="1:22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5">
        <f t="shared" si="288"/>
        <v>41853.563402777778</v>
      </c>
      <c r="L3085" s="15">
        <f t="shared" si="289"/>
        <v>41883.208333333336</v>
      </c>
      <c r="M3085" s="13" t="str">
        <f t="shared" si="290"/>
        <v>Aug</v>
      </c>
      <c r="N3085" s="11">
        <f t="shared" si="291"/>
        <v>2014</v>
      </c>
      <c r="O3085" t="b">
        <v>0</v>
      </c>
      <c r="P3085">
        <v>3</v>
      </c>
      <c r="Q3085" t="b">
        <v>0</v>
      </c>
      <c r="R3085" t="s">
        <v>8303</v>
      </c>
      <c r="S3085" s="7">
        <f>E3085/D3085</f>
        <v>2.8E-3</v>
      </c>
      <c r="T3085" s="8">
        <f>E3085/P3085</f>
        <v>18.666666666666668</v>
      </c>
      <c r="U3085" t="str">
        <f t="shared" si="292"/>
        <v>theater</v>
      </c>
      <c r="V3085" t="str">
        <f t="shared" si="293"/>
        <v>spaces</v>
      </c>
    </row>
    <row r="3086" spans="1:22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5">
        <f t="shared" si="288"/>
        <v>42100.723738425921</v>
      </c>
      <c r="L3086" s="15">
        <f t="shared" si="289"/>
        <v>42129.783333333333</v>
      </c>
      <c r="M3086" s="13" t="str">
        <f t="shared" si="290"/>
        <v>Apr</v>
      </c>
      <c r="N3086" s="11">
        <f t="shared" si="291"/>
        <v>2015</v>
      </c>
      <c r="O3086" t="b">
        <v>0</v>
      </c>
      <c r="P3086">
        <v>6</v>
      </c>
      <c r="Q3086" t="b">
        <v>0</v>
      </c>
      <c r="R3086" t="s">
        <v>8303</v>
      </c>
      <c r="S3086" s="7">
        <f>E3086/D3086</f>
        <v>0.11579206701157921</v>
      </c>
      <c r="T3086" s="8">
        <f>E3086/P3086</f>
        <v>78.333333333333329</v>
      </c>
      <c r="U3086" t="str">
        <f t="shared" si="292"/>
        <v>theater</v>
      </c>
      <c r="V3086" t="str">
        <f t="shared" si="293"/>
        <v>spaces</v>
      </c>
    </row>
    <row r="3087" spans="1:22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5">
        <f t="shared" si="288"/>
        <v>42246.883784722217</v>
      </c>
      <c r="L3087" s="15">
        <f t="shared" si="289"/>
        <v>42276.883784722217</v>
      </c>
      <c r="M3087" s="13" t="str">
        <f t="shared" si="290"/>
        <v>Aug</v>
      </c>
      <c r="N3087" s="11">
        <f t="shared" si="291"/>
        <v>2015</v>
      </c>
      <c r="O3087" t="b">
        <v>0</v>
      </c>
      <c r="P3087">
        <v>9</v>
      </c>
      <c r="Q3087" t="b">
        <v>0</v>
      </c>
      <c r="R3087" t="s">
        <v>8303</v>
      </c>
      <c r="S3087" s="7">
        <f>E3087/D3087</f>
        <v>2.4400000000000002E-2</v>
      </c>
      <c r="T3087" s="8">
        <f>E3087/P3087</f>
        <v>67.777777777777771</v>
      </c>
      <c r="U3087" t="str">
        <f t="shared" si="292"/>
        <v>theater</v>
      </c>
      <c r="V3087" t="str">
        <f t="shared" si="293"/>
        <v>spaces</v>
      </c>
    </row>
    <row r="3088" spans="1:22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5">
        <f t="shared" si="288"/>
        <v>42173.67082175926</v>
      </c>
      <c r="L3088" s="15">
        <f t="shared" si="289"/>
        <v>42233.67082175926</v>
      </c>
      <c r="M3088" s="13" t="str">
        <f t="shared" si="290"/>
        <v>Jun</v>
      </c>
      <c r="N3088" s="11">
        <f t="shared" si="291"/>
        <v>2015</v>
      </c>
      <c r="O3088" t="b">
        <v>0</v>
      </c>
      <c r="P3088">
        <v>3</v>
      </c>
      <c r="Q3088" t="b">
        <v>0</v>
      </c>
      <c r="R3088" t="s">
        <v>8303</v>
      </c>
      <c r="S3088" s="7">
        <f>E3088/D3088</f>
        <v>2.5000000000000001E-3</v>
      </c>
      <c r="T3088" s="8">
        <f>E3088/P3088</f>
        <v>16.666666666666668</v>
      </c>
      <c r="U3088" t="str">
        <f t="shared" si="292"/>
        <v>theater</v>
      </c>
      <c r="V3088" t="str">
        <f t="shared" si="293"/>
        <v>spaces</v>
      </c>
    </row>
    <row r="3089" spans="1:22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5">
        <f t="shared" si="288"/>
        <v>42665.150347222225</v>
      </c>
      <c r="L3089" s="15">
        <f t="shared" si="289"/>
        <v>42725.192013888889</v>
      </c>
      <c r="M3089" s="13" t="str">
        <f t="shared" si="290"/>
        <v>Oct</v>
      </c>
      <c r="N3089" s="11">
        <f t="shared" si="291"/>
        <v>2016</v>
      </c>
      <c r="O3089" t="b">
        <v>0</v>
      </c>
      <c r="P3089">
        <v>2</v>
      </c>
      <c r="Q3089" t="b">
        <v>0</v>
      </c>
      <c r="R3089" t="s">
        <v>8303</v>
      </c>
      <c r="S3089" s="7">
        <f>E3089/D3089</f>
        <v>6.2500000000000003E-3</v>
      </c>
      <c r="T3089" s="8">
        <f>E3089/P3089</f>
        <v>62.5</v>
      </c>
      <c r="U3089" t="str">
        <f t="shared" si="292"/>
        <v>theater</v>
      </c>
      <c r="V3089" t="str">
        <f t="shared" si="293"/>
        <v>spaces</v>
      </c>
    </row>
    <row r="3090" spans="1:22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5">
        <f t="shared" si="288"/>
        <v>41981.57230324074</v>
      </c>
      <c r="L3090" s="15">
        <f t="shared" si="289"/>
        <v>42012.570138888885</v>
      </c>
      <c r="M3090" s="13" t="str">
        <f t="shared" si="290"/>
        <v>Dec</v>
      </c>
      <c r="N3090" s="11">
        <f t="shared" si="291"/>
        <v>2014</v>
      </c>
      <c r="O3090" t="b">
        <v>0</v>
      </c>
      <c r="P3090">
        <v>3</v>
      </c>
      <c r="Q3090" t="b">
        <v>0</v>
      </c>
      <c r="R3090" t="s">
        <v>8303</v>
      </c>
      <c r="S3090" s="7">
        <f>E3090/D3090</f>
        <v>1.9384615384615384E-3</v>
      </c>
      <c r="T3090" s="8">
        <f>E3090/P3090</f>
        <v>42</v>
      </c>
      <c r="U3090" t="str">
        <f t="shared" si="292"/>
        <v>theater</v>
      </c>
      <c r="V3090" t="str">
        <f t="shared" si="293"/>
        <v>spaces</v>
      </c>
    </row>
    <row r="3091" spans="1:22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5">
        <f t="shared" si="288"/>
        <v>42528.542627314819</v>
      </c>
      <c r="L3091" s="15">
        <f t="shared" si="289"/>
        <v>42560.082638888889</v>
      </c>
      <c r="M3091" s="13" t="str">
        <f t="shared" si="290"/>
        <v>Jun</v>
      </c>
      <c r="N3091" s="11">
        <f t="shared" si="291"/>
        <v>2016</v>
      </c>
      <c r="O3091" t="b">
        <v>0</v>
      </c>
      <c r="P3091">
        <v>45</v>
      </c>
      <c r="Q3091" t="b">
        <v>0</v>
      </c>
      <c r="R3091" t="s">
        <v>8303</v>
      </c>
      <c r="S3091" s="7">
        <f>E3091/D3091</f>
        <v>0.23416000000000001</v>
      </c>
      <c r="T3091" s="8">
        <f>E3091/P3091</f>
        <v>130.0888888888889</v>
      </c>
      <c r="U3091" t="str">
        <f t="shared" si="292"/>
        <v>theater</v>
      </c>
      <c r="V3091" t="str">
        <f t="shared" si="293"/>
        <v>spaces</v>
      </c>
    </row>
    <row r="3092" spans="1:22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5">
        <f t="shared" si="288"/>
        <v>42065.818807870368</v>
      </c>
      <c r="L3092" s="15">
        <f t="shared" si="289"/>
        <v>42125.777141203704</v>
      </c>
      <c r="M3092" s="13" t="str">
        <f t="shared" si="290"/>
        <v>Mar</v>
      </c>
      <c r="N3092" s="11">
        <f t="shared" si="291"/>
        <v>2015</v>
      </c>
      <c r="O3092" t="b">
        <v>0</v>
      </c>
      <c r="P3092">
        <v>9</v>
      </c>
      <c r="Q3092" t="b">
        <v>0</v>
      </c>
      <c r="R3092" t="s">
        <v>8303</v>
      </c>
      <c r="S3092" s="7">
        <f>E3092/D3092</f>
        <v>5.080888888888889E-2</v>
      </c>
      <c r="T3092" s="8">
        <f>E3092/P3092</f>
        <v>1270.2222222222222</v>
      </c>
      <c r="U3092" t="str">
        <f t="shared" si="292"/>
        <v>theater</v>
      </c>
      <c r="V3092" t="str">
        <f t="shared" si="293"/>
        <v>spaces</v>
      </c>
    </row>
    <row r="3093" spans="1:22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5">
        <f t="shared" si="288"/>
        <v>42566.948414351849</v>
      </c>
      <c r="L3093" s="15">
        <f t="shared" si="289"/>
        <v>42596.948414351849</v>
      </c>
      <c r="M3093" s="13" t="str">
        <f t="shared" si="290"/>
        <v>Jul</v>
      </c>
      <c r="N3093" s="11">
        <f t="shared" si="291"/>
        <v>2016</v>
      </c>
      <c r="O3093" t="b">
        <v>0</v>
      </c>
      <c r="P3093">
        <v>9</v>
      </c>
      <c r="Q3093" t="b">
        <v>0</v>
      </c>
      <c r="R3093" t="s">
        <v>8303</v>
      </c>
      <c r="S3093" s="7">
        <f>E3093/D3093</f>
        <v>0.15920000000000001</v>
      </c>
      <c r="T3093" s="8">
        <f>E3093/P3093</f>
        <v>88.444444444444443</v>
      </c>
      <c r="U3093" t="str">
        <f t="shared" si="292"/>
        <v>theater</v>
      </c>
      <c r="V3093" t="str">
        <f t="shared" si="293"/>
        <v>spaces</v>
      </c>
    </row>
    <row r="3094" spans="1:22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5">
        <f t="shared" si="288"/>
        <v>42255.619351851856</v>
      </c>
      <c r="L3094" s="15">
        <f t="shared" si="289"/>
        <v>42292.916666666672</v>
      </c>
      <c r="M3094" s="13" t="str">
        <f t="shared" si="290"/>
        <v>Sep</v>
      </c>
      <c r="N3094" s="11">
        <f t="shared" si="291"/>
        <v>2015</v>
      </c>
      <c r="O3094" t="b">
        <v>0</v>
      </c>
      <c r="P3094">
        <v>21</v>
      </c>
      <c r="Q3094" t="b">
        <v>0</v>
      </c>
      <c r="R3094" t="s">
        <v>8303</v>
      </c>
      <c r="S3094" s="7">
        <f>E3094/D3094</f>
        <v>1.1831900000000001E-2</v>
      </c>
      <c r="T3094" s="8">
        <f>E3094/P3094</f>
        <v>56.342380952380957</v>
      </c>
      <c r="U3094" t="str">
        <f t="shared" si="292"/>
        <v>theater</v>
      </c>
      <c r="V3094" t="str">
        <f t="shared" si="293"/>
        <v>spaces</v>
      </c>
    </row>
    <row r="3095" spans="1:22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5">
        <f t="shared" si="288"/>
        <v>41760.909039351849</v>
      </c>
      <c r="L3095" s="15">
        <f t="shared" si="289"/>
        <v>41791.165972222225</v>
      </c>
      <c r="M3095" s="13" t="str">
        <f t="shared" si="290"/>
        <v>May</v>
      </c>
      <c r="N3095" s="11">
        <f t="shared" si="291"/>
        <v>2014</v>
      </c>
      <c r="O3095" t="b">
        <v>0</v>
      </c>
      <c r="P3095">
        <v>17</v>
      </c>
      <c r="Q3095" t="b">
        <v>0</v>
      </c>
      <c r="R3095" t="s">
        <v>8303</v>
      </c>
      <c r="S3095" s="7">
        <f>E3095/D3095</f>
        <v>0.22750000000000001</v>
      </c>
      <c r="T3095" s="8">
        <f>E3095/P3095</f>
        <v>53.529411764705884</v>
      </c>
      <c r="U3095" t="str">
        <f t="shared" si="292"/>
        <v>theater</v>
      </c>
      <c r="V3095" t="str">
        <f t="shared" si="293"/>
        <v>spaces</v>
      </c>
    </row>
    <row r="3096" spans="1:22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5">
        <f t="shared" si="288"/>
        <v>42207.795787037037</v>
      </c>
      <c r="L3096" s="15">
        <f t="shared" si="289"/>
        <v>42267.795787037037</v>
      </c>
      <c r="M3096" s="13" t="str">
        <f t="shared" si="290"/>
        <v>Jul</v>
      </c>
      <c r="N3096" s="11">
        <f t="shared" si="291"/>
        <v>2015</v>
      </c>
      <c r="O3096" t="b">
        <v>0</v>
      </c>
      <c r="P3096">
        <v>1</v>
      </c>
      <c r="Q3096" t="b">
        <v>0</v>
      </c>
      <c r="R3096" t="s">
        <v>8303</v>
      </c>
      <c r="S3096" s="7">
        <f>E3096/D3096</f>
        <v>2.5000000000000001E-4</v>
      </c>
      <c r="T3096" s="8">
        <f>E3096/P3096</f>
        <v>25</v>
      </c>
      <c r="U3096" t="str">
        <f t="shared" si="292"/>
        <v>theater</v>
      </c>
      <c r="V3096" t="str">
        <f t="shared" si="293"/>
        <v>spaces</v>
      </c>
    </row>
    <row r="3097" spans="1:22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5">
        <f t="shared" si="288"/>
        <v>42523.025231481486</v>
      </c>
      <c r="L3097" s="15">
        <f t="shared" si="289"/>
        <v>42583.025231481486</v>
      </c>
      <c r="M3097" s="13" t="str">
        <f t="shared" si="290"/>
        <v>Jun</v>
      </c>
      <c r="N3097" s="11">
        <f t="shared" si="291"/>
        <v>2016</v>
      </c>
      <c r="O3097" t="b">
        <v>0</v>
      </c>
      <c r="P3097">
        <v>1</v>
      </c>
      <c r="Q3097" t="b">
        <v>0</v>
      </c>
      <c r="R3097" t="s">
        <v>8303</v>
      </c>
      <c r="S3097" s="7">
        <f>E3097/D3097</f>
        <v>3.351206434316354E-3</v>
      </c>
      <c r="T3097" s="8">
        <f>E3097/P3097</f>
        <v>50</v>
      </c>
      <c r="U3097" t="str">
        <f t="shared" si="292"/>
        <v>theater</v>
      </c>
      <c r="V3097" t="str">
        <f t="shared" si="293"/>
        <v>spaces</v>
      </c>
    </row>
    <row r="3098" spans="1:22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5">
        <f t="shared" si="288"/>
        <v>42114.825532407413</v>
      </c>
      <c r="L3098" s="15">
        <f t="shared" si="289"/>
        <v>42144.825532407413</v>
      </c>
      <c r="M3098" s="13" t="str">
        <f t="shared" si="290"/>
        <v>Apr</v>
      </c>
      <c r="N3098" s="11">
        <f t="shared" si="291"/>
        <v>2015</v>
      </c>
      <c r="O3098" t="b">
        <v>0</v>
      </c>
      <c r="P3098">
        <v>14</v>
      </c>
      <c r="Q3098" t="b">
        <v>0</v>
      </c>
      <c r="R3098" t="s">
        <v>8303</v>
      </c>
      <c r="S3098" s="7">
        <f>E3098/D3098</f>
        <v>3.9750000000000001E-2</v>
      </c>
      <c r="T3098" s="8">
        <f>E3098/P3098</f>
        <v>56.785714285714285</v>
      </c>
      <c r="U3098" t="str">
        <f t="shared" si="292"/>
        <v>theater</v>
      </c>
      <c r="V3098" t="str">
        <f t="shared" si="293"/>
        <v>spaces</v>
      </c>
    </row>
    <row r="3099" spans="1:22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5">
        <f t="shared" si="288"/>
        <v>42629.503483796296</v>
      </c>
      <c r="L3099" s="15">
        <f t="shared" si="289"/>
        <v>42650.583333333328</v>
      </c>
      <c r="M3099" s="13" t="str">
        <f t="shared" si="290"/>
        <v>Sep</v>
      </c>
      <c r="N3099" s="11">
        <f t="shared" si="291"/>
        <v>2016</v>
      </c>
      <c r="O3099" t="b">
        <v>0</v>
      </c>
      <c r="P3099">
        <v>42</v>
      </c>
      <c r="Q3099" t="b">
        <v>0</v>
      </c>
      <c r="R3099" t="s">
        <v>8303</v>
      </c>
      <c r="S3099" s="7">
        <f>E3099/D3099</f>
        <v>0.17150000000000001</v>
      </c>
      <c r="T3099" s="8">
        <f>E3099/P3099</f>
        <v>40.833333333333336</v>
      </c>
      <c r="U3099" t="str">
        <f t="shared" si="292"/>
        <v>theater</v>
      </c>
      <c r="V3099" t="str">
        <f t="shared" si="293"/>
        <v>spaces</v>
      </c>
    </row>
    <row r="3100" spans="1:22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5">
        <f t="shared" si="288"/>
        <v>42359.792233796295</v>
      </c>
      <c r="L3100" s="15">
        <f t="shared" si="289"/>
        <v>42408.01180555555</v>
      </c>
      <c r="M3100" s="13" t="str">
        <f t="shared" si="290"/>
        <v>Dec</v>
      </c>
      <c r="N3100" s="11">
        <f t="shared" si="291"/>
        <v>2015</v>
      </c>
      <c r="O3100" t="b">
        <v>0</v>
      </c>
      <c r="P3100">
        <v>27</v>
      </c>
      <c r="Q3100" t="b">
        <v>0</v>
      </c>
      <c r="R3100" t="s">
        <v>8303</v>
      </c>
      <c r="S3100" s="7">
        <f>E3100/D3100</f>
        <v>3.608004104669061E-2</v>
      </c>
      <c r="T3100" s="8">
        <f>E3100/P3100</f>
        <v>65.111111111111114</v>
      </c>
      <c r="U3100" t="str">
        <f t="shared" si="292"/>
        <v>theater</v>
      </c>
      <c r="V3100" t="str">
        <f t="shared" si="293"/>
        <v>spaces</v>
      </c>
    </row>
    <row r="3101" spans="1:22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5">
        <f t="shared" si="288"/>
        <v>42382.189710648148</v>
      </c>
      <c r="L3101" s="15">
        <f t="shared" si="289"/>
        <v>42412.189710648148</v>
      </c>
      <c r="M3101" s="13" t="str">
        <f t="shared" si="290"/>
        <v>Jan</v>
      </c>
      <c r="N3101" s="11">
        <f t="shared" si="291"/>
        <v>2016</v>
      </c>
      <c r="O3101" t="b">
        <v>0</v>
      </c>
      <c r="P3101">
        <v>5</v>
      </c>
      <c r="Q3101" t="b">
        <v>0</v>
      </c>
      <c r="R3101" t="s">
        <v>8303</v>
      </c>
      <c r="S3101" s="7">
        <f>E3101/D3101</f>
        <v>0.13900000000000001</v>
      </c>
      <c r="T3101" s="8">
        <f>E3101/P3101</f>
        <v>55.6</v>
      </c>
      <c r="U3101" t="str">
        <f t="shared" si="292"/>
        <v>theater</v>
      </c>
      <c r="V3101" t="str">
        <f t="shared" si="293"/>
        <v>spaces</v>
      </c>
    </row>
    <row r="3102" spans="1:22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5">
        <f t="shared" si="288"/>
        <v>41902.622395833336</v>
      </c>
      <c r="L3102" s="15">
        <f t="shared" si="289"/>
        <v>41932.622395833336</v>
      </c>
      <c r="M3102" s="13" t="str">
        <f t="shared" si="290"/>
        <v>Sep</v>
      </c>
      <c r="N3102" s="11">
        <f t="shared" si="291"/>
        <v>2014</v>
      </c>
      <c r="O3102" t="b">
        <v>0</v>
      </c>
      <c r="P3102">
        <v>13</v>
      </c>
      <c r="Q3102" t="b">
        <v>0</v>
      </c>
      <c r="R3102" t="s">
        <v>8303</v>
      </c>
      <c r="S3102" s="7">
        <f>E3102/D3102</f>
        <v>0.15225</v>
      </c>
      <c r="T3102" s="8">
        <f>E3102/P3102</f>
        <v>140.53846153846155</v>
      </c>
      <c r="U3102" t="str">
        <f t="shared" si="292"/>
        <v>theater</v>
      </c>
      <c r="V3102" t="str">
        <f t="shared" si="293"/>
        <v>spaces</v>
      </c>
    </row>
    <row r="3103" spans="1:22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5">
        <f t="shared" si="288"/>
        <v>42171.383530092593</v>
      </c>
      <c r="L3103" s="15">
        <f t="shared" si="289"/>
        <v>42201.330555555556</v>
      </c>
      <c r="M3103" s="13" t="str">
        <f t="shared" si="290"/>
        <v>Jun</v>
      </c>
      <c r="N3103" s="11">
        <f t="shared" si="291"/>
        <v>2015</v>
      </c>
      <c r="O3103" t="b">
        <v>0</v>
      </c>
      <c r="P3103">
        <v>12</v>
      </c>
      <c r="Q3103" t="b">
        <v>0</v>
      </c>
      <c r="R3103" t="s">
        <v>8303</v>
      </c>
      <c r="S3103" s="7">
        <f>E3103/D3103</f>
        <v>0.12</v>
      </c>
      <c r="T3103" s="8">
        <f>E3103/P3103</f>
        <v>25</v>
      </c>
      <c r="U3103" t="str">
        <f t="shared" si="292"/>
        <v>theater</v>
      </c>
      <c r="V3103" t="str">
        <f t="shared" si="293"/>
        <v>spaces</v>
      </c>
    </row>
    <row r="3104" spans="1:22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5">
        <f t="shared" si="288"/>
        <v>42555.340486111112</v>
      </c>
      <c r="L3104" s="15">
        <f t="shared" si="289"/>
        <v>42605.340486111112</v>
      </c>
      <c r="M3104" s="13" t="str">
        <f t="shared" si="290"/>
        <v>Jul</v>
      </c>
      <c r="N3104" s="11">
        <f t="shared" si="291"/>
        <v>2016</v>
      </c>
      <c r="O3104" t="b">
        <v>0</v>
      </c>
      <c r="P3104">
        <v>90</v>
      </c>
      <c r="Q3104" t="b">
        <v>0</v>
      </c>
      <c r="R3104" t="s">
        <v>8303</v>
      </c>
      <c r="S3104" s="7">
        <f>E3104/D3104</f>
        <v>0.391125</v>
      </c>
      <c r="T3104" s="8">
        <f>E3104/P3104</f>
        <v>69.533333333333331</v>
      </c>
      <c r="U3104" t="str">
        <f t="shared" si="292"/>
        <v>theater</v>
      </c>
      <c r="V3104" t="str">
        <f t="shared" si="293"/>
        <v>spaces</v>
      </c>
    </row>
    <row r="3105" spans="1:22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5">
        <f t="shared" si="288"/>
        <v>42107.156319444446</v>
      </c>
      <c r="L3105" s="15">
        <f t="shared" si="289"/>
        <v>42167.156319444446</v>
      </c>
      <c r="M3105" s="13" t="str">
        <f t="shared" si="290"/>
        <v>Apr</v>
      </c>
      <c r="N3105" s="11">
        <f t="shared" si="291"/>
        <v>2015</v>
      </c>
      <c r="O3105" t="b">
        <v>0</v>
      </c>
      <c r="P3105">
        <v>2</v>
      </c>
      <c r="Q3105" t="b">
        <v>0</v>
      </c>
      <c r="R3105" t="s">
        <v>8303</v>
      </c>
      <c r="S3105" s="7">
        <f>E3105/D3105</f>
        <v>2.6829268292682929E-3</v>
      </c>
      <c r="T3105" s="8">
        <f>E3105/P3105</f>
        <v>5.5</v>
      </c>
      <c r="U3105" t="str">
        <f t="shared" si="292"/>
        <v>theater</v>
      </c>
      <c r="V3105" t="str">
        <f t="shared" si="293"/>
        <v>spaces</v>
      </c>
    </row>
    <row r="3106" spans="1:22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5">
        <f t="shared" si="288"/>
        <v>42006.908692129626</v>
      </c>
      <c r="L3106" s="15">
        <f t="shared" si="289"/>
        <v>42038.083333333328</v>
      </c>
      <c r="M3106" s="13" t="str">
        <f t="shared" si="290"/>
        <v>Jan</v>
      </c>
      <c r="N3106" s="11">
        <f t="shared" si="291"/>
        <v>2015</v>
      </c>
      <c r="O3106" t="b">
        <v>0</v>
      </c>
      <c r="P3106">
        <v>5</v>
      </c>
      <c r="Q3106" t="b">
        <v>0</v>
      </c>
      <c r="R3106" t="s">
        <v>8303</v>
      </c>
      <c r="S3106" s="7">
        <f>E3106/D3106</f>
        <v>0.29625000000000001</v>
      </c>
      <c r="T3106" s="8">
        <f>E3106/P3106</f>
        <v>237</v>
      </c>
      <c r="U3106" t="str">
        <f t="shared" si="292"/>
        <v>theater</v>
      </c>
      <c r="V3106" t="str">
        <f t="shared" si="293"/>
        <v>spaces</v>
      </c>
    </row>
    <row r="3107" spans="1:22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5">
        <f t="shared" si="288"/>
        <v>41876.718935185185</v>
      </c>
      <c r="L3107" s="15">
        <f t="shared" si="289"/>
        <v>41931.208333333336</v>
      </c>
      <c r="M3107" s="13" t="str">
        <f t="shared" si="290"/>
        <v>Aug</v>
      </c>
      <c r="N3107" s="11">
        <f t="shared" si="291"/>
        <v>2014</v>
      </c>
      <c r="O3107" t="b">
        <v>0</v>
      </c>
      <c r="P3107">
        <v>31</v>
      </c>
      <c r="Q3107" t="b">
        <v>0</v>
      </c>
      <c r="R3107" t="s">
        <v>8303</v>
      </c>
      <c r="S3107" s="7">
        <f>E3107/D3107</f>
        <v>0.4236099230111206</v>
      </c>
      <c r="T3107" s="8">
        <f>E3107/P3107</f>
        <v>79.870967741935488</v>
      </c>
      <c r="U3107" t="str">
        <f t="shared" si="292"/>
        <v>theater</v>
      </c>
      <c r="V3107" t="str">
        <f t="shared" si="293"/>
        <v>spaces</v>
      </c>
    </row>
    <row r="3108" spans="1:22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5">
        <f t="shared" si="288"/>
        <v>42241.429120370376</v>
      </c>
      <c r="L3108" s="15">
        <f t="shared" si="289"/>
        <v>42263.916666666672</v>
      </c>
      <c r="M3108" s="13" t="str">
        <f t="shared" si="290"/>
        <v>Aug</v>
      </c>
      <c r="N3108" s="11">
        <f t="shared" si="291"/>
        <v>2015</v>
      </c>
      <c r="O3108" t="b">
        <v>0</v>
      </c>
      <c r="P3108">
        <v>4</v>
      </c>
      <c r="Q3108" t="b">
        <v>0</v>
      </c>
      <c r="R3108" t="s">
        <v>8303</v>
      </c>
      <c r="S3108" s="7">
        <f>E3108/D3108</f>
        <v>4.1000000000000002E-2</v>
      </c>
      <c r="T3108" s="8">
        <f>E3108/P3108</f>
        <v>10.25</v>
      </c>
      <c r="U3108" t="str">
        <f t="shared" si="292"/>
        <v>theater</v>
      </c>
      <c r="V3108" t="str">
        <f t="shared" si="293"/>
        <v>spaces</v>
      </c>
    </row>
    <row r="3109" spans="1:22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5">
        <f t="shared" si="288"/>
        <v>42128.814247685179</v>
      </c>
      <c r="L3109" s="15">
        <f t="shared" si="289"/>
        <v>42135.814247685179</v>
      </c>
      <c r="M3109" s="13" t="str">
        <f t="shared" si="290"/>
        <v>May</v>
      </c>
      <c r="N3109" s="11">
        <f t="shared" si="291"/>
        <v>2015</v>
      </c>
      <c r="O3109" t="b">
        <v>0</v>
      </c>
      <c r="P3109">
        <v>29</v>
      </c>
      <c r="Q3109" t="b">
        <v>0</v>
      </c>
      <c r="R3109" t="s">
        <v>8303</v>
      </c>
      <c r="S3109" s="7">
        <f>E3109/D3109</f>
        <v>0.197625</v>
      </c>
      <c r="T3109" s="8">
        <f>E3109/P3109</f>
        <v>272.58620689655174</v>
      </c>
      <c r="U3109" t="str">
        <f t="shared" si="292"/>
        <v>theater</v>
      </c>
      <c r="V3109" t="str">
        <f t="shared" si="293"/>
        <v>spaces</v>
      </c>
    </row>
    <row r="3110" spans="1:2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5">
        <f t="shared" si="288"/>
        <v>42062.680486111116</v>
      </c>
      <c r="L3110" s="15">
        <f t="shared" si="289"/>
        <v>42122.638819444444</v>
      </c>
      <c r="M3110" s="13" t="str">
        <f t="shared" si="290"/>
        <v>Feb</v>
      </c>
      <c r="N3110" s="11">
        <f t="shared" si="291"/>
        <v>2015</v>
      </c>
      <c r="O3110" t="b">
        <v>0</v>
      </c>
      <c r="P3110">
        <v>2</v>
      </c>
      <c r="Q3110" t="b">
        <v>0</v>
      </c>
      <c r="R3110" t="s">
        <v>8303</v>
      </c>
      <c r="S3110" s="7">
        <f>E3110/D3110</f>
        <v>5.1999999999999995E-4</v>
      </c>
      <c r="T3110" s="8">
        <f>E3110/P3110</f>
        <v>13</v>
      </c>
      <c r="U3110" t="str">
        <f t="shared" si="292"/>
        <v>theater</v>
      </c>
      <c r="V3110" t="str">
        <f t="shared" si="293"/>
        <v>spaces</v>
      </c>
    </row>
    <row r="3111" spans="1:22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5">
        <f t="shared" si="288"/>
        <v>41844.125115740739</v>
      </c>
      <c r="L3111" s="15">
        <f t="shared" si="289"/>
        <v>41879.125115740739</v>
      </c>
      <c r="M3111" s="13" t="str">
        <f t="shared" si="290"/>
        <v>Jul</v>
      </c>
      <c r="N3111" s="11">
        <f t="shared" si="291"/>
        <v>2014</v>
      </c>
      <c r="O3111" t="b">
        <v>0</v>
      </c>
      <c r="P3111">
        <v>114</v>
      </c>
      <c r="Q3111" t="b">
        <v>0</v>
      </c>
      <c r="R3111" t="s">
        <v>8303</v>
      </c>
      <c r="S3111" s="7">
        <f>E3111/D3111</f>
        <v>0.25030188679245285</v>
      </c>
      <c r="T3111" s="8">
        <f>E3111/P3111</f>
        <v>58.184210526315788</v>
      </c>
      <c r="U3111" t="str">
        <f t="shared" si="292"/>
        <v>theater</v>
      </c>
      <c r="V3111" t="str">
        <f t="shared" si="293"/>
        <v>spaces</v>
      </c>
    </row>
    <row r="3112" spans="1:22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5">
        <f t="shared" si="288"/>
        <v>42745.031469907408</v>
      </c>
      <c r="L3112" s="15">
        <f t="shared" si="289"/>
        <v>42785.031469907408</v>
      </c>
      <c r="M3112" s="13" t="str">
        <f t="shared" si="290"/>
        <v>Jan</v>
      </c>
      <c r="N3112" s="11">
        <f t="shared" si="291"/>
        <v>2017</v>
      </c>
      <c r="O3112" t="b">
        <v>0</v>
      </c>
      <c r="P3112">
        <v>1</v>
      </c>
      <c r="Q3112" t="b">
        <v>0</v>
      </c>
      <c r="R3112" t="s">
        <v>8303</v>
      </c>
      <c r="S3112" s="7">
        <f>E3112/D3112</f>
        <v>4.0000000000000002E-4</v>
      </c>
      <c r="T3112" s="8">
        <f>E3112/P3112</f>
        <v>10</v>
      </c>
      <c r="U3112" t="str">
        <f t="shared" si="292"/>
        <v>theater</v>
      </c>
      <c r="V3112" t="str">
        <f t="shared" si="293"/>
        <v>spaces</v>
      </c>
    </row>
    <row r="3113" spans="1:22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5">
        <f t="shared" si="288"/>
        <v>41885.595138888886</v>
      </c>
      <c r="L3113" s="15">
        <f t="shared" si="289"/>
        <v>41916.595138888886</v>
      </c>
      <c r="M3113" s="13" t="str">
        <f t="shared" si="290"/>
        <v>Sep</v>
      </c>
      <c r="N3113" s="11">
        <f t="shared" si="291"/>
        <v>2014</v>
      </c>
      <c r="O3113" t="b">
        <v>0</v>
      </c>
      <c r="P3113">
        <v>76</v>
      </c>
      <c r="Q3113" t="b">
        <v>0</v>
      </c>
      <c r="R3113" t="s">
        <v>8303</v>
      </c>
      <c r="S3113" s="7">
        <f>E3113/D3113</f>
        <v>0.26640000000000003</v>
      </c>
      <c r="T3113" s="8">
        <f>E3113/P3113</f>
        <v>70.10526315789474</v>
      </c>
      <c r="U3113" t="str">
        <f t="shared" si="292"/>
        <v>theater</v>
      </c>
      <c r="V3113" t="str">
        <f t="shared" si="293"/>
        <v>spaces</v>
      </c>
    </row>
    <row r="3114" spans="1:22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5">
        <f t="shared" si="288"/>
        <v>42615.121921296297</v>
      </c>
      <c r="L3114" s="15">
        <f t="shared" si="289"/>
        <v>42675.121921296297</v>
      </c>
      <c r="M3114" s="13" t="str">
        <f t="shared" si="290"/>
        <v>Sep</v>
      </c>
      <c r="N3114" s="11">
        <f t="shared" si="291"/>
        <v>2016</v>
      </c>
      <c r="O3114" t="b">
        <v>0</v>
      </c>
      <c r="P3114">
        <v>9</v>
      </c>
      <c r="Q3114" t="b">
        <v>0</v>
      </c>
      <c r="R3114" t="s">
        <v>8303</v>
      </c>
      <c r="S3114" s="7">
        <f>E3114/D3114</f>
        <v>4.7363636363636365E-2</v>
      </c>
      <c r="T3114" s="8">
        <f>E3114/P3114</f>
        <v>57.888888888888886</v>
      </c>
      <c r="U3114" t="str">
        <f t="shared" si="292"/>
        <v>theater</v>
      </c>
      <c r="V3114" t="str">
        <f t="shared" si="293"/>
        <v>spaces</v>
      </c>
    </row>
    <row r="3115" spans="1:22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5">
        <f t="shared" si="288"/>
        <v>42081.731273148151</v>
      </c>
      <c r="L3115" s="15">
        <f t="shared" si="289"/>
        <v>42111.731273148151</v>
      </c>
      <c r="M3115" s="13" t="str">
        <f t="shared" si="290"/>
        <v>Mar</v>
      </c>
      <c r="N3115" s="11">
        <f t="shared" si="291"/>
        <v>2015</v>
      </c>
      <c r="O3115" t="b">
        <v>0</v>
      </c>
      <c r="P3115">
        <v>37</v>
      </c>
      <c r="Q3115" t="b">
        <v>0</v>
      </c>
      <c r="R3115" t="s">
        <v>8303</v>
      </c>
      <c r="S3115" s="7">
        <f>E3115/D3115</f>
        <v>4.2435339894712751E-2</v>
      </c>
      <c r="T3115" s="8">
        <f>E3115/P3115</f>
        <v>125.27027027027027</v>
      </c>
      <c r="U3115" t="str">
        <f t="shared" si="292"/>
        <v>theater</v>
      </c>
      <c r="V3115" t="str">
        <f t="shared" si="293"/>
        <v>spaces</v>
      </c>
    </row>
    <row r="3116" spans="1:22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5">
        <f t="shared" si="288"/>
        <v>41843.632523148146</v>
      </c>
      <c r="L3116" s="15">
        <f t="shared" si="289"/>
        <v>41903.632523148146</v>
      </c>
      <c r="M3116" s="13" t="str">
        <f t="shared" si="290"/>
        <v>Jul</v>
      </c>
      <c r="N3116" s="11">
        <f t="shared" si="291"/>
        <v>2014</v>
      </c>
      <c r="O3116" t="b">
        <v>0</v>
      </c>
      <c r="P3116">
        <v>0</v>
      </c>
      <c r="Q3116" t="b">
        <v>0</v>
      </c>
      <c r="R3116" t="s">
        <v>8303</v>
      </c>
      <c r="S3116" s="7">
        <f>E3116/D3116</f>
        <v>0</v>
      </c>
      <c r="T3116" s="8" t="e">
        <f>E3116/P3116</f>
        <v>#DIV/0!</v>
      </c>
      <c r="U3116" t="str">
        <f t="shared" si="292"/>
        <v>theater</v>
      </c>
      <c r="V3116" t="str">
        <f t="shared" si="293"/>
        <v>spaces</v>
      </c>
    </row>
    <row r="3117" spans="1:22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5">
        <f t="shared" si="288"/>
        <v>42496.447071759263</v>
      </c>
      <c r="L3117" s="15">
        <f t="shared" si="289"/>
        <v>42526.447071759263</v>
      </c>
      <c r="M3117" s="13" t="str">
        <f t="shared" si="290"/>
        <v>May</v>
      </c>
      <c r="N3117" s="11">
        <f t="shared" si="291"/>
        <v>2016</v>
      </c>
      <c r="O3117" t="b">
        <v>0</v>
      </c>
      <c r="P3117">
        <v>1</v>
      </c>
      <c r="Q3117" t="b">
        <v>0</v>
      </c>
      <c r="R3117" t="s">
        <v>8303</v>
      </c>
      <c r="S3117" s="7">
        <f>E3117/D3117</f>
        <v>0.03</v>
      </c>
      <c r="T3117" s="8">
        <f>E3117/P3117</f>
        <v>300</v>
      </c>
      <c r="U3117" t="str">
        <f t="shared" si="292"/>
        <v>theater</v>
      </c>
      <c r="V3117" t="str">
        <f t="shared" si="293"/>
        <v>spaces</v>
      </c>
    </row>
    <row r="3118" spans="1:22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5">
        <f t="shared" si="288"/>
        <v>42081.515335648146</v>
      </c>
      <c r="L3118" s="15">
        <f t="shared" si="289"/>
        <v>42095.515335648146</v>
      </c>
      <c r="M3118" s="13" t="str">
        <f t="shared" si="290"/>
        <v>Mar</v>
      </c>
      <c r="N3118" s="11">
        <f t="shared" si="291"/>
        <v>2015</v>
      </c>
      <c r="O3118" t="b">
        <v>0</v>
      </c>
      <c r="P3118">
        <v>10</v>
      </c>
      <c r="Q3118" t="b">
        <v>0</v>
      </c>
      <c r="R3118" t="s">
        <v>8303</v>
      </c>
      <c r="S3118" s="7">
        <f>E3118/D3118</f>
        <v>0.57333333333333336</v>
      </c>
      <c r="T3118" s="8">
        <f>E3118/P3118</f>
        <v>43</v>
      </c>
      <c r="U3118" t="str">
        <f t="shared" si="292"/>
        <v>theater</v>
      </c>
      <c r="V3118" t="str">
        <f t="shared" si="293"/>
        <v>spaces</v>
      </c>
    </row>
    <row r="3119" spans="1:22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5">
        <f t="shared" si="288"/>
        <v>42509.374537037031</v>
      </c>
      <c r="L3119" s="15">
        <f t="shared" si="289"/>
        <v>42517.55</v>
      </c>
      <c r="M3119" s="13" t="str">
        <f t="shared" si="290"/>
        <v>May</v>
      </c>
      <c r="N3119" s="11">
        <f t="shared" si="291"/>
        <v>2016</v>
      </c>
      <c r="O3119" t="b">
        <v>0</v>
      </c>
      <c r="P3119">
        <v>1</v>
      </c>
      <c r="Q3119" t="b">
        <v>0</v>
      </c>
      <c r="R3119" t="s">
        <v>8303</v>
      </c>
      <c r="S3119" s="7">
        <f>E3119/D3119</f>
        <v>1E-3</v>
      </c>
      <c r="T3119" s="8">
        <f>E3119/P3119</f>
        <v>1</v>
      </c>
      <c r="U3119" t="str">
        <f t="shared" si="292"/>
        <v>theater</v>
      </c>
      <c r="V3119" t="str">
        <f t="shared" si="293"/>
        <v>spaces</v>
      </c>
    </row>
    <row r="3120" spans="1:22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5">
        <f t="shared" si="288"/>
        <v>42534.649571759262</v>
      </c>
      <c r="L3120" s="15">
        <f t="shared" si="289"/>
        <v>42553.649571759262</v>
      </c>
      <c r="M3120" s="13" t="str">
        <f t="shared" si="290"/>
        <v>Jun</v>
      </c>
      <c r="N3120" s="11">
        <f t="shared" si="291"/>
        <v>2016</v>
      </c>
      <c r="O3120" t="b">
        <v>0</v>
      </c>
      <c r="P3120">
        <v>2</v>
      </c>
      <c r="Q3120" t="b">
        <v>0</v>
      </c>
      <c r="R3120" t="s">
        <v>8303</v>
      </c>
      <c r="S3120" s="7">
        <f>E3120/D3120</f>
        <v>3.0999999999999999E-3</v>
      </c>
      <c r="T3120" s="8">
        <f>E3120/P3120</f>
        <v>775</v>
      </c>
      <c r="U3120" t="str">
        <f t="shared" si="292"/>
        <v>theater</v>
      </c>
      <c r="V3120" t="str">
        <f t="shared" si="293"/>
        <v>spaces</v>
      </c>
    </row>
    <row r="3121" spans="1:22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5">
        <f t="shared" si="288"/>
        <v>42060.04550925926</v>
      </c>
      <c r="L3121" s="15">
        <f t="shared" si="289"/>
        <v>42090.003842592589</v>
      </c>
      <c r="M3121" s="13" t="str">
        <f t="shared" si="290"/>
        <v>Feb</v>
      </c>
      <c r="N3121" s="11">
        <f t="shared" si="291"/>
        <v>2015</v>
      </c>
      <c r="O3121" t="b">
        <v>0</v>
      </c>
      <c r="P3121">
        <v>1</v>
      </c>
      <c r="Q3121" t="b">
        <v>0</v>
      </c>
      <c r="R3121" t="s">
        <v>8303</v>
      </c>
      <c r="S3121" s="7">
        <f>E3121/D3121</f>
        <v>5.0000000000000001E-4</v>
      </c>
      <c r="T3121" s="8">
        <f>E3121/P3121</f>
        <v>5</v>
      </c>
      <c r="U3121" t="str">
        <f t="shared" si="292"/>
        <v>theater</v>
      </c>
      <c r="V3121" t="str">
        <f t="shared" si="293"/>
        <v>spaces</v>
      </c>
    </row>
    <row r="3122" spans="1:22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5">
        <f t="shared" si="288"/>
        <v>42435.942083333335</v>
      </c>
      <c r="L3122" s="15">
        <f t="shared" si="289"/>
        <v>42495.900416666671</v>
      </c>
      <c r="M3122" s="13" t="str">
        <f t="shared" si="290"/>
        <v>Mar</v>
      </c>
      <c r="N3122" s="11">
        <f t="shared" si="291"/>
        <v>2016</v>
      </c>
      <c r="O3122" t="b">
        <v>0</v>
      </c>
      <c r="P3122">
        <v>10</v>
      </c>
      <c r="Q3122" t="b">
        <v>0</v>
      </c>
      <c r="R3122" t="s">
        <v>8303</v>
      </c>
      <c r="S3122" s="7">
        <f>E3122/D3122</f>
        <v>9.8461538461538464E-5</v>
      </c>
      <c r="T3122" s="8">
        <f>E3122/P3122</f>
        <v>12.8</v>
      </c>
      <c r="U3122" t="str">
        <f t="shared" si="292"/>
        <v>theater</v>
      </c>
      <c r="V3122" t="str">
        <f t="shared" si="293"/>
        <v>spaces</v>
      </c>
    </row>
    <row r="3123" spans="1:22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5">
        <f t="shared" si="288"/>
        <v>41848.679803240739</v>
      </c>
      <c r="L3123" s="15">
        <f t="shared" si="289"/>
        <v>41908.679803240739</v>
      </c>
      <c r="M3123" s="13" t="str">
        <f t="shared" si="290"/>
        <v>Jul</v>
      </c>
      <c r="N3123" s="11">
        <f t="shared" si="291"/>
        <v>2014</v>
      </c>
      <c r="O3123" t="b">
        <v>0</v>
      </c>
      <c r="P3123">
        <v>1</v>
      </c>
      <c r="Q3123" t="b">
        <v>0</v>
      </c>
      <c r="R3123" t="s">
        <v>8303</v>
      </c>
      <c r="S3123" s="7">
        <f>E3123/D3123</f>
        <v>6.6666666666666671E-3</v>
      </c>
      <c r="T3123" s="8">
        <f>E3123/P3123</f>
        <v>10</v>
      </c>
      <c r="U3123" t="str">
        <f t="shared" si="292"/>
        <v>theater</v>
      </c>
      <c r="V3123" t="str">
        <f t="shared" si="293"/>
        <v>spaces</v>
      </c>
    </row>
    <row r="3124" spans="1:2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5">
        <f t="shared" si="288"/>
        <v>42678.932083333333</v>
      </c>
      <c r="L3124" s="15">
        <f t="shared" si="289"/>
        <v>42683.973750000005</v>
      </c>
      <c r="M3124" s="13" t="str">
        <f t="shared" si="290"/>
        <v>Nov</v>
      </c>
      <c r="N3124" s="11">
        <f t="shared" si="291"/>
        <v>2016</v>
      </c>
      <c r="O3124" t="b">
        <v>0</v>
      </c>
      <c r="P3124">
        <v>2</v>
      </c>
      <c r="Q3124" t="b">
        <v>0</v>
      </c>
      <c r="R3124" t="s">
        <v>8303</v>
      </c>
      <c r="S3124" s="7">
        <f>E3124/D3124</f>
        <v>0.58291457286432158</v>
      </c>
      <c r="T3124" s="8">
        <f>E3124/P3124</f>
        <v>58</v>
      </c>
      <c r="U3124" t="str">
        <f t="shared" si="292"/>
        <v>theater</v>
      </c>
      <c r="V3124" t="str">
        <f t="shared" si="293"/>
        <v>spaces</v>
      </c>
    </row>
    <row r="3125" spans="1:22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5">
        <f t="shared" si="288"/>
        <v>42530.993032407408</v>
      </c>
      <c r="L3125" s="15">
        <f t="shared" si="289"/>
        <v>42560.993032407408</v>
      </c>
      <c r="M3125" s="13" t="str">
        <f t="shared" si="290"/>
        <v>Jun</v>
      </c>
      <c r="N3125" s="11">
        <f t="shared" si="291"/>
        <v>2016</v>
      </c>
      <c r="O3125" t="b">
        <v>0</v>
      </c>
      <c r="P3125">
        <v>348</v>
      </c>
      <c r="Q3125" t="b">
        <v>0</v>
      </c>
      <c r="R3125" t="s">
        <v>8303</v>
      </c>
      <c r="S3125" s="7">
        <f>E3125/D3125</f>
        <v>0.68153600000000003</v>
      </c>
      <c r="T3125" s="8">
        <f>E3125/P3125</f>
        <v>244.80459770114942</v>
      </c>
      <c r="U3125" t="str">
        <f t="shared" si="292"/>
        <v>theater</v>
      </c>
      <c r="V3125" t="str">
        <f t="shared" si="293"/>
        <v>spaces</v>
      </c>
    </row>
    <row r="3126" spans="1:22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5">
        <f t="shared" si="288"/>
        <v>41977.780104166668</v>
      </c>
      <c r="L3126" s="15">
        <f t="shared" si="289"/>
        <v>42037.780104166668</v>
      </c>
      <c r="M3126" s="13" t="str">
        <f t="shared" si="290"/>
        <v>Dec</v>
      </c>
      <c r="N3126" s="11">
        <f t="shared" si="291"/>
        <v>2014</v>
      </c>
      <c r="O3126" t="b">
        <v>0</v>
      </c>
      <c r="P3126">
        <v>4</v>
      </c>
      <c r="Q3126" t="b">
        <v>0</v>
      </c>
      <c r="R3126" t="s">
        <v>8303</v>
      </c>
      <c r="S3126" s="7">
        <f>E3126/D3126</f>
        <v>3.2499999999999997E-5</v>
      </c>
      <c r="T3126" s="8">
        <f>E3126/P3126</f>
        <v>6.5</v>
      </c>
      <c r="U3126" t="str">
        <f t="shared" si="292"/>
        <v>theater</v>
      </c>
      <c r="V3126" t="str">
        <f t="shared" si="293"/>
        <v>spaces</v>
      </c>
    </row>
    <row r="3127" spans="1:2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5">
        <f t="shared" si="288"/>
        <v>42346.20685185185</v>
      </c>
      <c r="L3127" s="15">
        <f t="shared" si="289"/>
        <v>42376.20685185185</v>
      </c>
      <c r="M3127" s="13" t="str">
        <f t="shared" si="290"/>
        <v>Dec</v>
      </c>
      <c r="N3127" s="11">
        <f t="shared" si="291"/>
        <v>2015</v>
      </c>
      <c r="O3127" t="b">
        <v>0</v>
      </c>
      <c r="P3127">
        <v>0</v>
      </c>
      <c r="Q3127" t="b">
        <v>0</v>
      </c>
      <c r="R3127" t="s">
        <v>8303</v>
      </c>
      <c r="S3127" s="7">
        <f>E3127/D3127</f>
        <v>0</v>
      </c>
      <c r="T3127" s="8" t="e">
        <f>E3127/P3127</f>
        <v>#DIV/0!</v>
      </c>
      <c r="U3127" t="str">
        <f t="shared" si="292"/>
        <v>theater</v>
      </c>
      <c r="V3127" t="str">
        <f t="shared" si="293"/>
        <v>spaces</v>
      </c>
    </row>
    <row r="3128" spans="1:22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5">
        <f t="shared" si="288"/>
        <v>42427.01807870371</v>
      </c>
      <c r="L3128" s="15">
        <f t="shared" si="289"/>
        <v>42456.976412037038</v>
      </c>
      <c r="M3128" s="13" t="str">
        <f t="shared" si="290"/>
        <v>Feb</v>
      </c>
      <c r="N3128" s="11">
        <f t="shared" si="291"/>
        <v>2016</v>
      </c>
      <c r="O3128" t="b">
        <v>0</v>
      </c>
      <c r="P3128">
        <v>17</v>
      </c>
      <c r="Q3128" t="b">
        <v>0</v>
      </c>
      <c r="R3128" t="s">
        <v>8303</v>
      </c>
      <c r="S3128" s="7">
        <f>E3128/D3128</f>
        <v>4.1599999999999998E-2</v>
      </c>
      <c r="T3128" s="8">
        <f>E3128/P3128</f>
        <v>61.176470588235297</v>
      </c>
      <c r="U3128" t="str">
        <f t="shared" si="292"/>
        <v>theater</v>
      </c>
      <c r="V3128" t="str">
        <f t="shared" si="293"/>
        <v>spaces</v>
      </c>
    </row>
    <row r="3129" spans="1:22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5">
        <f t="shared" si="288"/>
        <v>42034.856817129628</v>
      </c>
      <c r="L3129" s="15">
        <f t="shared" si="289"/>
        <v>42064.856817129628</v>
      </c>
      <c r="M3129" s="13" t="str">
        <f t="shared" si="290"/>
        <v>Jan</v>
      </c>
      <c r="N3129" s="11">
        <f t="shared" si="291"/>
        <v>2015</v>
      </c>
      <c r="O3129" t="b">
        <v>0</v>
      </c>
      <c r="P3129">
        <v>0</v>
      </c>
      <c r="Q3129" t="b">
        <v>0</v>
      </c>
      <c r="R3129" t="s">
        <v>8303</v>
      </c>
      <c r="S3129" s="7">
        <f>E3129/D3129</f>
        <v>0</v>
      </c>
      <c r="T3129" s="8" t="e">
        <f>E3129/P3129</f>
        <v>#DIV/0!</v>
      </c>
      <c r="U3129" t="str">
        <f t="shared" si="292"/>
        <v>theater</v>
      </c>
      <c r="V3129" t="str">
        <f t="shared" si="293"/>
        <v>spaces</v>
      </c>
    </row>
    <row r="3130" spans="1:22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5">
        <f t="shared" si="288"/>
        <v>42780.825706018513</v>
      </c>
      <c r="L3130" s="15">
        <f t="shared" si="289"/>
        <v>42810.784039351856</v>
      </c>
      <c r="M3130" s="13" t="str">
        <f t="shared" si="290"/>
        <v>Feb</v>
      </c>
      <c r="N3130" s="11">
        <f t="shared" si="291"/>
        <v>2017</v>
      </c>
      <c r="O3130" t="b">
        <v>0</v>
      </c>
      <c r="P3130">
        <v>117</v>
      </c>
      <c r="Q3130" t="b">
        <v>0</v>
      </c>
      <c r="R3130" t="s">
        <v>8271</v>
      </c>
      <c r="S3130" s="7">
        <f>E3130/D3130</f>
        <v>1.0860666666666667</v>
      </c>
      <c r="T3130" s="8">
        <f>E3130/P3130</f>
        <v>139.23931623931625</v>
      </c>
      <c r="U3130" t="str">
        <f t="shared" si="292"/>
        <v>theater</v>
      </c>
      <c r="V3130" t="str">
        <f t="shared" si="293"/>
        <v>plays</v>
      </c>
    </row>
    <row r="3131" spans="1:22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5">
        <f t="shared" si="288"/>
        <v>42803.842812499999</v>
      </c>
      <c r="L3131" s="15">
        <f t="shared" si="289"/>
        <v>42843.801145833335</v>
      </c>
      <c r="M3131" s="13" t="str">
        <f t="shared" si="290"/>
        <v>Mar</v>
      </c>
      <c r="N3131" s="11">
        <f t="shared" si="291"/>
        <v>2017</v>
      </c>
      <c r="O3131" t="b">
        <v>0</v>
      </c>
      <c r="P3131">
        <v>1</v>
      </c>
      <c r="Q3131" t="b">
        <v>0</v>
      </c>
      <c r="R3131" t="s">
        <v>8271</v>
      </c>
      <c r="S3131" s="7">
        <f>E3131/D3131</f>
        <v>8.0000000000000002E-3</v>
      </c>
      <c r="T3131" s="8">
        <f>E3131/P3131</f>
        <v>10</v>
      </c>
      <c r="U3131" t="str">
        <f t="shared" si="292"/>
        <v>theater</v>
      </c>
      <c r="V3131" t="str">
        <f t="shared" si="293"/>
        <v>plays</v>
      </c>
    </row>
    <row r="3132" spans="1:22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5">
        <f t="shared" si="288"/>
        <v>42808.640231481477</v>
      </c>
      <c r="L3132" s="15">
        <f t="shared" si="289"/>
        <v>42839.207638888889</v>
      </c>
      <c r="M3132" s="13" t="str">
        <f t="shared" si="290"/>
        <v>Mar</v>
      </c>
      <c r="N3132" s="11">
        <f t="shared" si="291"/>
        <v>2017</v>
      </c>
      <c r="O3132" t="b">
        <v>0</v>
      </c>
      <c r="P3132">
        <v>4</v>
      </c>
      <c r="Q3132" t="b">
        <v>0</v>
      </c>
      <c r="R3132" t="s">
        <v>8271</v>
      </c>
      <c r="S3132" s="7">
        <f>E3132/D3132</f>
        <v>3.7499999999999999E-2</v>
      </c>
      <c r="T3132" s="8">
        <f>E3132/P3132</f>
        <v>93.75</v>
      </c>
      <c r="U3132" t="str">
        <f t="shared" si="292"/>
        <v>theater</v>
      </c>
      <c r="V3132" t="str">
        <f t="shared" si="293"/>
        <v>plays</v>
      </c>
    </row>
    <row r="3133" spans="1:22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5">
        <f t="shared" si="288"/>
        <v>42803.579224537039</v>
      </c>
      <c r="L3133" s="15">
        <f t="shared" si="289"/>
        <v>42833.537557870368</v>
      </c>
      <c r="M3133" s="13" t="str">
        <f t="shared" si="290"/>
        <v>Mar</v>
      </c>
      <c r="N3133" s="11">
        <f t="shared" si="291"/>
        <v>2017</v>
      </c>
      <c r="O3133" t="b">
        <v>0</v>
      </c>
      <c r="P3133">
        <v>12</v>
      </c>
      <c r="Q3133" t="b">
        <v>0</v>
      </c>
      <c r="R3133" t="s">
        <v>8271</v>
      </c>
      <c r="S3133" s="7">
        <f>E3133/D3133</f>
        <v>0.15731707317073171</v>
      </c>
      <c r="T3133" s="8">
        <f>E3133/P3133</f>
        <v>53.75</v>
      </c>
      <c r="U3133" t="str">
        <f t="shared" si="292"/>
        <v>theater</v>
      </c>
      <c r="V3133" t="str">
        <f t="shared" si="293"/>
        <v>plays</v>
      </c>
    </row>
    <row r="3134" spans="1:22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5">
        <f t="shared" si="288"/>
        <v>42786.350231481483</v>
      </c>
      <c r="L3134" s="15">
        <f t="shared" si="289"/>
        <v>42846.308564814812</v>
      </c>
      <c r="M3134" s="13" t="str">
        <f t="shared" si="290"/>
        <v>Feb</v>
      </c>
      <c r="N3134" s="11">
        <f t="shared" si="291"/>
        <v>2017</v>
      </c>
      <c r="O3134" t="b">
        <v>0</v>
      </c>
      <c r="P3134">
        <v>1</v>
      </c>
      <c r="Q3134" t="b">
        <v>0</v>
      </c>
      <c r="R3134" t="s">
        <v>8271</v>
      </c>
      <c r="S3134" s="7">
        <f>E3134/D3134</f>
        <v>3.3333333333333332E-4</v>
      </c>
      <c r="T3134" s="8">
        <f>E3134/P3134</f>
        <v>10</v>
      </c>
      <c r="U3134" t="str">
        <f t="shared" si="292"/>
        <v>theater</v>
      </c>
      <c r="V3134" t="str">
        <f t="shared" si="293"/>
        <v>plays</v>
      </c>
    </row>
    <row r="3135" spans="1:22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5">
        <f t="shared" si="288"/>
        <v>42788.565208333333</v>
      </c>
      <c r="L3135" s="15">
        <f t="shared" si="289"/>
        <v>42818.523541666669</v>
      </c>
      <c r="M3135" s="13" t="str">
        <f t="shared" si="290"/>
        <v>Feb</v>
      </c>
      <c r="N3135" s="11">
        <f t="shared" si="291"/>
        <v>2017</v>
      </c>
      <c r="O3135" t="b">
        <v>0</v>
      </c>
      <c r="P3135">
        <v>16</v>
      </c>
      <c r="Q3135" t="b">
        <v>0</v>
      </c>
      <c r="R3135" t="s">
        <v>8271</v>
      </c>
      <c r="S3135" s="7">
        <f>E3135/D3135</f>
        <v>1.08</v>
      </c>
      <c r="T3135" s="8">
        <f>E3135/P3135</f>
        <v>33.75</v>
      </c>
      <c r="U3135" t="str">
        <f t="shared" si="292"/>
        <v>theater</v>
      </c>
      <c r="V3135" t="str">
        <f t="shared" si="293"/>
        <v>plays</v>
      </c>
    </row>
    <row r="3136" spans="1:22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5">
        <f t="shared" si="288"/>
        <v>42800.720127314817</v>
      </c>
      <c r="L3136" s="15">
        <f t="shared" si="289"/>
        <v>42821.678460648152</v>
      </c>
      <c r="M3136" s="13" t="str">
        <f t="shared" si="290"/>
        <v>Mar</v>
      </c>
      <c r="N3136" s="11">
        <f t="shared" si="291"/>
        <v>2017</v>
      </c>
      <c r="O3136" t="b">
        <v>0</v>
      </c>
      <c r="P3136">
        <v>12</v>
      </c>
      <c r="Q3136" t="b">
        <v>0</v>
      </c>
      <c r="R3136" t="s">
        <v>8271</v>
      </c>
      <c r="S3136" s="7">
        <f>E3136/D3136</f>
        <v>0.22500000000000001</v>
      </c>
      <c r="T3136" s="8">
        <f>E3136/P3136</f>
        <v>18.75</v>
      </c>
      <c r="U3136" t="str">
        <f t="shared" si="292"/>
        <v>theater</v>
      </c>
      <c r="V3136" t="str">
        <f t="shared" si="293"/>
        <v>plays</v>
      </c>
    </row>
    <row r="3137" spans="1:22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5">
        <f t="shared" si="288"/>
        <v>42807.151863425926</v>
      </c>
      <c r="L3137" s="15">
        <f t="shared" si="289"/>
        <v>42829.151863425926</v>
      </c>
      <c r="M3137" s="13" t="str">
        <f t="shared" si="290"/>
        <v>Mar</v>
      </c>
      <c r="N3137" s="11">
        <f t="shared" si="291"/>
        <v>2017</v>
      </c>
      <c r="O3137" t="b">
        <v>0</v>
      </c>
      <c r="P3137">
        <v>7</v>
      </c>
      <c r="Q3137" t="b">
        <v>0</v>
      </c>
      <c r="R3137" t="s">
        <v>8271</v>
      </c>
      <c r="S3137" s="7">
        <f>E3137/D3137</f>
        <v>0.20849420849420849</v>
      </c>
      <c r="T3137" s="8">
        <f>E3137/P3137</f>
        <v>23.142857142857142</v>
      </c>
      <c r="U3137" t="str">
        <f t="shared" si="292"/>
        <v>theater</v>
      </c>
      <c r="V3137" t="str">
        <f t="shared" si="293"/>
        <v>plays</v>
      </c>
    </row>
    <row r="3138" spans="1:22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5">
        <f t="shared" si="288"/>
        <v>42789.462430555555</v>
      </c>
      <c r="L3138" s="15">
        <f t="shared" si="289"/>
        <v>42825.957638888889</v>
      </c>
      <c r="M3138" s="13" t="str">
        <f t="shared" si="290"/>
        <v>Feb</v>
      </c>
      <c r="N3138" s="11">
        <f t="shared" si="291"/>
        <v>2017</v>
      </c>
      <c r="O3138" t="b">
        <v>0</v>
      </c>
      <c r="P3138">
        <v>22</v>
      </c>
      <c r="Q3138" t="b">
        <v>0</v>
      </c>
      <c r="R3138" t="s">
        <v>8271</v>
      </c>
      <c r="S3138" s="7">
        <f>E3138/D3138</f>
        <v>1.278</v>
      </c>
      <c r="T3138" s="8">
        <f>E3138/P3138</f>
        <v>29.045454545454547</v>
      </c>
      <c r="U3138" t="str">
        <f t="shared" si="292"/>
        <v>theater</v>
      </c>
      <c r="V3138" t="str">
        <f t="shared" si="293"/>
        <v>plays</v>
      </c>
    </row>
    <row r="3139" spans="1:22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5">
        <f t="shared" ref="K3139:K3202" si="294">(((J3139/60)/60)/24+DATE(1970,1,1))</f>
        <v>42807.885057870371</v>
      </c>
      <c r="L3139" s="15">
        <f t="shared" ref="L3139:L3202" si="295">(((I3139/60)/60)/24+DATE(1970,1,1))</f>
        <v>42858.8</v>
      </c>
      <c r="M3139" s="13" t="str">
        <f t="shared" ref="M3139:M3202" si="296">TEXT(K3139,"mmm")</f>
        <v>Mar</v>
      </c>
      <c r="N3139" s="11">
        <f t="shared" ref="N3139:N3202" si="297">YEAR(K3139)</f>
        <v>2017</v>
      </c>
      <c r="O3139" t="b">
        <v>0</v>
      </c>
      <c r="P3139">
        <v>1</v>
      </c>
      <c r="Q3139" t="b">
        <v>0</v>
      </c>
      <c r="R3139" t="s">
        <v>8271</v>
      </c>
      <c r="S3139" s="7">
        <f>E3139/D3139</f>
        <v>3.3333333333333333E-2</v>
      </c>
      <c r="T3139" s="8">
        <f>E3139/P3139</f>
        <v>50</v>
      </c>
      <c r="U3139" t="str">
        <f t="shared" ref="U3139:U3202" si="298">LEFT(R3139,(FIND("/",R3139,1)-1))</f>
        <v>theater</v>
      </c>
      <c r="V3139" t="str">
        <f t="shared" ref="V3139:V3202" si="299">MID(R3139,FIND("/",R3139)+1,256)</f>
        <v>plays</v>
      </c>
    </row>
    <row r="3140" spans="1:22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5">
        <f t="shared" si="294"/>
        <v>42809.645914351851</v>
      </c>
      <c r="L3140" s="15">
        <f t="shared" si="295"/>
        <v>42828.645914351851</v>
      </c>
      <c r="M3140" s="13" t="str">
        <f t="shared" si="296"/>
        <v>Mar</v>
      </c>
      <c r="N3140" s="11">
        <f t="shared" si="297"/>
        <v>2017</v>
      </c>
      <c r="O3140" t="b">
        <v>0</v>
      </c>
      <c r="P3140">
        <v>0</v>
      </c>
      <c r="Q3140" t="b">
        <v>0</v>
      </c>
      <c r="R3140" t="s">
        <v>8271</v>
      </c>
      <c r="S3140" s="7">
        <f>E3140/D3140</f>
        <v>0</v>
      </c>
      <c r="T3140" s="8" t="e">
        <f>E3140/P3140</f>
        <v>#DIV/0!</v>
      </c>
      <c r="U3140" t="str">
        <f t="shared" si="298"/>
        <v>theater</v>
      </c>
      <c r="V3140" t="str">
        <f t="shared" si="299"/>
        <v>plays</v>
      </c>
    </row>
    <row r="3141" spans="1:22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5">
        <f t="shared" si="294"/>
        <v>42785.270370370374</v>
      </c>
      <c r="L3141" s="15">
        <f t="shared" si="295"/>
        <v>42819.189583333333</v>
      </c>
      <c r="M3141" s="13" t="str">
        <f t="shared" si="296"/>
        <v>Feb</v>
      </c>
      <c r="N3141" s="11">
        <f t="shared" si="297"/>
        <v>2017</v>
      </c>
      <c r="O3141" t="b">
        <v>0</v>
      </c>
      <c r="P3141">
        <v>6</v>
      </c>
      <c r="Q3141" t="b">
        <v>0</v>
      </c>
      <c r="R3141" t="s">
        <v>8271</v>
      </c>
      <c r="S3141" s="7">
        <f>E3141/D3141</f>
        <v>5.3999999999999999E-2</v>
      </c>
      <c r="T3141" s="8">
        <f>E3141/P3141</f>
        <v>450</v>
      </c>
      <c r="U3141" t="str">
        <f t="shared" si="298"/>
        <v>theater</v>
      </c>
      <c r="V3141" t="str">
        <f t="shared" si="299"/>
        <v>plays</v>
      </c>
    </row>
    <row r="3142" spans="1:22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5">
        <f t="shared" si="294"/>
        <v>42802.718784722223</v>
      </c>
      <c r="L3142" s="15">
        <f t="shared" si="295"/>
        <v>42832.677118055552</v>
      </c>
      <c r="M3142" s="13" t="str">
        <f t="shared" si="296"/>
        <v>Mar</v>
      </c>
      <c r="N3142" s="11">
        <f t="shared" si="297"/>
        <v>2017</v>
      </c>
      <c r="O3142" t="b">
        <v>0</v>
      </c>
      <c r="P3142">
        <v>4</v>
      </c>
      <c r="Q3142" t="b">
        <v>0</v>
      </c>
      <c r="R3142" t="s">
        <v>8271</v>
      </c>
      <c r="S3142" s="7">
        <f>E3142/D3142</f>
        <v>9.5999999999999992E-3</v>
      </c>
      <c r="T3142" s="8">
        <f>E3142/P3142</f>
        <v>24</v>
      </c>
      <c r="U3142" t="str">
        <f t="shared" si="298"/>
        <v>theater</v>
      </c>
      <c r="V3142" t="str">
        <f t="shared" si="299"/>
        <v>plays</v>
      </c>
    </row>
    <row r="3143" spans="1:22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5">
        <f t="shared" si="294"/>
        <v>42800.753333333334</v>
      </c>
      <c r="L3143" s="15">
        <f t="shared" si="295"/>
        <v>42841.833333333328</v>
      </c>
      <c r="M3143" s="13" t="str">
        <f t="shared" si="296"/>
        <v>Mar</v>
      </c>
      <c r="N3143" s="11">
        <f t="shared" si="297"/>
        <v>2017</v>
      </c>
      <c r="O3143" t="b">
        <v>0</v>
      </c>
      <c r="P3143">
        <v>8</v>
      </c>
      <c r="Q3143" t="b">
        <v>0</v>
      </c>
      <c r="R3143" t="s">
        <v>8271</v>
      </c>
      <c r="S3143" s="7">
        <f>E3143/D3143</f>
        <v>0.51600000000000001</v>
      </c>
      <c r="T3143" s="8">
        <f>E3143/P3143</f>
        <v>32.25</v>
      </c>
      <c r="U3143" t="str">
        <f t="shared" si="298"/>
        <v>theater</v>
      </c>
      <c r="V3143" t="str">
        <f t="shared" si="299"/>
        <v>plays</v>
      </c>
    </row>
    <row r="3144" spans="1:22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5">
        <f t="shared" si="294"/>
        <v>42783.513182870374</v>
      </c>
      <c r="L3144" s="15">
        <f t="shared" si="295"/>
        <v>42813.471516203703</v>
      </c>
      <c r="M3144" s="13" t="str">
        <f t="shared" si="296"/>
        <v>Feb</v>
      </c>
      <c r="N3144" s="11">
        <f t="shared" si="297"/>
        <v>2017</v>
      </c>
      <c r="O3144" t="b">
        <v>0</v>
      </c>
      <c r="P3144">
        <v>3</v>
      </c>
      <c r="Q3144" t="b">
        <v>0</v>
      </c>
      <c r="R3144" t="s">
        <v>8271</v>
      </c>
      <c r="S3144" s="7">
        <f>E3144/D3144</f>
        <v>1.6363636363636365E-2</v>
      </c>
      <c r="T3144" s="8">
        <f>E3144/P3144</f>
        <v>15</v>
      </c>
      <c r="U3144" t="str">
        <f t="shared" si="298"/>
        <v>theater</v>
      </c>
      <c r="V3144" t="str">
        <f t="shared" si="299"/>
        <v>plays</v>
      </c>
    </row>
    <row r="3145" spans="1:22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5">
        <f t="shared" si="294"/>
        <v>42808.358287037037</v>
      </c>
      <c r="L3145" s="15">
        <f t="shared" si="295"/>
        <v>42834.358287037037</v>
      </c>
      <c r="M3145" s="13" t="str">
        <f t="shared" si="296"/>
        <v>Mar</v>
      </c>
      <c r="N3145" s="11">
        <f t="shared" si="297"/>
        <v>2017</v>
      </c>
      <c r="O3145" t="b">
        <v>0</v>
      </c>
      <c r="P3145">
        <v>0</v>
      </c>
      <c r="Q3145" t="b">
        <v>0</v>
      </c>
      <c r="R3145" t="s">
        <v>8271</v>
      </c>
      <c r="S3145" s="7">
        <f>E3145/D3145</f>
        <v>0</v>
      </c>
      <c r="T3145" s="8" t="e">
        <f>E3145/P3145</f>
        <v>#DIV/0!</v>
      </c>
      <c r="U3145" t="str">
        <f t="shared" si="298"/>
        <v>theater</v>
      </c>
      <c r="V3145" t="str">
        <f t="shared" si="299"/>
        <v>plays</v>
      </c>
    </row>
    <row r="3146" spans="1:22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5">
        <f t="shared" si="294"/>
        <v>42796.538275462968</v>
      </c>
      <c r="L3146" s="15">
        <f t="shared" si="295"/>
        <v>42813.25</v>
      </c>
      <c r="M3146" s="13" t="str">
        <f t="shared" si="296"/>
        <v>Mar</v>
      </c>
      <c r="N3146" s="11">
        <f t="shared" si="297"/>
        <v>2017</v>
      </c>
      <c r="O3146" t="b">
        <v>0</v>
      </c>
      <c r="P3146">
        <v>30</v>
      </c>
      <c r="Q3146" t="b">
        <v>0</v>
      </c>
      <c r="R3146" t="s">
        <v>8271</v>
      </c>
      <c r="S3146" s="7">
        <f>E3146/D3146</f>
        <v>0.754</v>
      </c>
      <c r="T3146" s="8">
        <f>E3146/P3146</f>
        <v>251.33333333333334</v>
      </c>
      <c r="U3146" t="str">
        <f t="shared" si="298"/>
        <v>theater</v>
      </c>
      <c r="V3146" t="str">
        <f t="shared" si="299"/>
        <v>plays</v>
      </c>
    </row>
    <row r="3147" spans="1:22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5">
        <f t="shared" si="294"/>
        <v>42762.040902777779</v>
      </c>
      <c r="L3147" s="15">
        <f t="shared" si="295"/>
        <v>42821.999236111107</v>
      </c>
      <c r="M3147" s="13" t="str">
        <f t="shared" si="296"/>
        <v>Jan</v>
      </c>
      <c r="N3147" s="11">
        <f t="shared" si="297"/>
        <v>2017</v>
      </c>
      <c r="O3147" t="b">
        <v>0</v>
      </c>
      <c r="P3147">
        <v>0</v>
      </c>
      <c r="Q3147" t="b">
        <v>0</v>
      </c>
      <c r="R3147" t="s">
        <v>8271</v>
      </c>
      <c r="S3147" s="7">
        <f>E3147/D3147</f>
        <v>0</v>
      </c>
      <c r="T3147" s="8" t="e">
        <f>E3147/P3147</f>
        <v>#DIV/0!</v>
      </c>
      <c r="U3147" t="str">
        <f t="shared" si="298"/>
        <v>theater</v>
      </c>
      <c r="V3147" t="str">
        <f t="shared" si="299"/>
        <v>plays</v>
      </c>
    </row>
    <row r="3148" spans="1:22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5">
        <f t="shared" si="294"/>
        <v>42796.682476851856</v>
      </c>
      <c r="L3148" s="15">
        <f t="shared" si="295"/>
        <v>42841.640810185185</v>
      </c>
      <c r="M3148" s="13" t="str">
        <f t="shared" si="296"/>
        <v>Mar</v>
      </c>
      <c r="N3148" s="11">
        <f t="shared" si="297"/>
        <v>2017</v>
      </c>
      <c r="O3148" t="b">
        <v>0</v>
      </c>
      <c r="P3148">
        <v>12</v>
      </c>
      <c r="Q3148" t="b">
        <v>0</v>
      </c>
      <c r="R3148" t="s">
        <v>8271</v>
      </c>
      <c r="S3148" s="7">
        <f>E3148/D3148</f>
        <v>0.105</v>
      </c>
      <c r="T3148" s="8">
        <f>E3148/P3148</f>
        <v>437.5</v>
      </c>
      <c r="U3148" t="str">
        <f t="shared" si="298"/>
        <v>theater</v>
      </c>
      <c r="V3148" t="str">
        <f t="shared" si="299"/>
        <v>plays</v>
      </c>
    </row>
    <row r="3149" spans="1:22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5">
        <f t="shared" si="294"/>
        <v>41909.969386574077</v>
      </c>
      <c r="L3149" s="15">
        <f t="shared" si="295"/>
        <v>41950.011053240742</v>
      </c>
      <c r="M3149" s="13" t="str">
        <f t="shared" si="296"/>
        <v>Sep</v>
      </c>
      <c r="N3149" s="11">
        <f t="shared" si="297"/>
        <v>2014</v>
      </c>
      <c r="O3149" t="b">
        <v>1</v>
      </c>
      <c r="P3149">
        <v>213</v>
      </c>
      <c r="Q3149" t="b">
        <v>1</v>
      </c>
      <c r="R3149" t="s">
        <v>8271</v>
      </c>
      <c r="S3149" s="7">
        <f>E3149/D3149</f>
        <v>1.1752499999999999</v>
      </c>
      <c r="T3149" s="8">
        <f>E3149/P3149</f>
        <v>110.35211267605634</v>
      </c>
      <c r="U3149" t="str">
        <f t="shared" si="298"/>
        <v>theater</v>
      </c>
      <c r="V3149" t="str">
        <f t="shared" si="299"/>
        <v>plays</v>
      </c>
    </row>
    <row r="3150" spans="1:22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5">
        <f t="shared" si="294"/>
        <v>41891.665324074071</v>
      </c>
      <c r="L3150" s="15">
        <f t="shared" si="295"/>
        <v>41913.166666666664</v>
      </c>
      <c r="M3150" s="13" t="str">
        <f t="shared" si="296"/>
        <v>Sep</v>
      </c>
      <c r="N3150" s="11">
        <f t="shared" si="297"/>
        <v>2014</v>
      </c>
      <c r="O3150" t="b">
        <v>1</v>
      </c>
      <c r="P3150">
        <v>57</v>
      </c>
      <c r="Q3150" t="b">
        <v>1</v>
      </c>
      <c r="R3150" t="s">
        <v>8271</v>
      </c>
      <c r="S3150" s="7">
        <f>E3150/D3150</f>
        <v>1.3116666666666668</v>
      </c>
      <c r="T3150" s="8">
        <f>E3150/P3150</f>
        <v>41.421052631578945</v>
      </c>
      <c r="U3150" t="str">
        <f t="shared" si="298"/>
        <v>theater</v>
      </c>
      <c r="V3150" t="str">
        <f t="shared" si="299"/>
        <v>plays</v>
      </c>
    </row>
    <row r="3151" spans="1:22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5">
        <f t="shared" si="294"/>
        <v>41226.017361111109</v>
      </c>
      <c r="L3151" s="15">
        <f t="shared" si="295"/>
        <v>41250.083333333336</v>
      </c>
      <c r="M3151" s="13" t="str">
        <f t="shared" si="296"/>
        <v>Nov</v>
      </c>
      <c r="N3151" s="11">
        <f t="shared" si="297"/>
        <v>2012</v>
      </c>
      <c r="O3151" t="b">
        <v>1</v>
      </c>
      <c r="P3151">
        <v>25</v>
      </c>
      <c r="Q3151" t="b">
        <v>1</v>
      </c>
      <c r="R3151" t="s">
        <v>8271</v>
      </c>
      <c r="S3151" s="7">
        <f>E3151/D3151</f>
        <v>1.04</v>
      </c>
      <c r="T3151" s="8">
        <f>E3151/P3151</f>
        <v>52</v>
      </c>
      <c r="U3151" t="str">
        <f t="shared" si="298"/>
        <v>theater</v>
      </c>
      <c r="V3151" t="str">
        <f t="shared" si="299"/>
        <v>plays</v>
      </c>
    </row>
    <row r="3152" spans="1:22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5">
        <f t="shared" si="294"/>
        <v>40478.263923611114</v>
      </c>
      <c r="L3152" s="15">
        <f t="shared" si="295"/>
        <v>40568.166666666664</v>
      </c>
      <c r="M3152" s="13" t="str">
        <f t="shared" si="296"/>
        <v>Oct</v>
      </c>
      <c r="N3152" s="11">
        <f t="shared" si="297"/>
        <v>2010</v>
      </c>
      <c r="O3152" t="b">
        <v>1</v>
      </c>
      <c r="P3152">
        <v>104</v>
      </c>
      <c r="Q3152" t="b">
        <v>1</v>
      </c>
      <c r="R3152" t="s">
        <v>8271</v>
      </c>
      <c r="S3152" s="7">
        <f>E3152/D3152</f>
        <v>1.01</v>
      </c>
      <c r="T3152" s="8">
        <f>E3152/P3152</f>
        <v>33.990384615384613</v>
      </c>
      <c r="U3152" t="str">
        <f t="shared" si="298"/>
        <v>theater</v>
      </c>
      <c r="V3152" t="str">
        <f t="shared" si="299"/>
        <v>plays</v>
      </c>
    </row>
    <row r="3153" spans="1:22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5">
        <f t="shared" si="294"/>
        <v>41862.83997685185</v>
      </c>
      <c r="L3153" s="15">
        <f t="shared" si="295"/>
        <v>41892.83997685185</v>
      </c>
      <c r="M3153" s="13" t="str">
        <f t="shared" si="296"/>
        <v>Aug</v>
      </c>
      <c r="N3153" s="11">
        <f t="shared" si="297"/>
        <v>2014</v>
      </c>
      <c r="O3153" t="b">
        <v>1</v>
      </c>
      <c r="P3153">
        <v>34</v>
      </c>
      <c r="Q3153" t="b">
        <v>1</v>
      </c>
      <c r="R3153" t="s">
        <v>8271</v>
      </c>
      <c r="S3153" s="7">
        <f>E3153/D3153</f>
        <v>1.004</v>
      </c>
      <c r="T3153" s="8">
        <f>E3153/P3153</f>
        <v>103.35294117647059</v>
      </c>
      <c r="U3153" t="str">
        <f t="shared" si="298"/>
        <v>theater</v>
      </c>
      <c r="V3153" t="str">
        <f t="shared" si="299"/>
        <v>plays</v>
      </c>
    </row>
    <row r="3154" spans="1:22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5">
        <f t="shared" si="294"/>
        <v>41550.867673611108</v>
      </c>
      <c r="L3154" s="15">
        <f t="shared" si="295"/>
        <v>41580.867673611108</v>
      </c>
      <c r="M3154" s="13" t="str">
        <f t="shared" si="296"/>
        <v>Oct</v>
      </c>
      <c r="N3154" s="11">
        <f t="shared" si="297"/>
        <v>2013</v>
      </c>
      <c r="O3154" t="b">
        <v>1</v>
      </c>
      <c r="P3154">
        <v>67</v>
      </c>
      <c r="Q3154" t="b">
        <v>1</v>
      </c>
      <c r="R3154" t="s">
        <v>8271</v>
      </c>
      <c r="S3154" s="7">
        <f>E3154/D3154</f>
        <v>1.0595454545454546</v>
      </c>
      <c r="T3154" s="8">
        <f>E3154/P3154</f>
        <v>34.791044776119406</v>
      </c>
      <c r="U3154" t="str">
        <f t="shared" si="298"/>
        <v>theater</v>
      </c>
      <c r="V3154" t="str">
        <f t="shared" si="299"/>
        <v>plays</v>
      </c>
    </row>
    <row r="3155" spans="1:22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5">
        <f t="shared" si="294"/>
        <v>40633.154363425929</v>
      </c>
      <c r="L3155" s="15">
        <f t="shared" si="295"/>
        <v>40664.207638888889</v>
      </c>
      <c r="M3155" s="13" t="str">
        <f t="shared" si="296"/>
        <v>Mar</v>
      </c>
      <c r="N3155" s="11">
        <f t="shared" si="297"/>
        <v>2011</v>
      </c>
      <c r="O3155" t="b">
        <v>1</v>
      </c>
      <c r="P3155">
        <v>241</v>
      </c>
      <c r="Q3155" t="b">
        <v>1</v>
      </c>
      <c r="R3155" t="s">
        <v>8271</v>
      </c>
      <c r="S3155" s="7">
        <f>E3155/D3155</f>
        <v>3.3558333333333334</v>
      </c>
      <c r="T3155" s="8">
        <f>E3155/P3155</f>
        <v>41.773858921161825</v>
      </c>
      <c r="U3155" t="str">
        <f t="shared" si="298"/>
        <v>theater</v>
      </c>
      <c r="V3155" t="str">
        <f t="shared" si="299"/>
        <v>plays</v>
      </c>
    </row>
    <row r="3156" spans="1:22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5">
        <f t="shared" si="294"/>
        <v>40970.875671296293</v>
      </c>
      <c r="L3156" s="15">
        <f t="shared" si="295"/>
        <v>41000.834004629629</v>
      </c>
      <c r="M3156" s="13" t="str">
        <f t="shared" si="296"/>
        <v>Mar</v>
      </c>
      <c r="N3156" s="11">
        <f t="shared" si="297"/>
        <v>2012</v>
      </c>
      <c r="O3156" t="b">
        <v>1</v>
      </c>
      <c r="P3156">
        <v>123</v>
      </c>
      <c r="Q3156" t="b">
        <v>1</v>
      </c>
      <c r="R3156" t="s">
        <v>8271</v>
      </c>
      <c r="S3156" s="7">
        <f>E3156/D3156</f>
        <v>1.1292857142857142</v>
      </c>
      <c r="T3156" s="8">
        <f>E3156/P3156</f>
        <v>64.268292682926827</v>
      </c>
      <c r="U3156" t="str">
        <f t="shared" si="298"/>
        <v>theater</v>
      </c>
      <c r="V3156" t="str">
        <f t="shared" si="299"/>
        <v>plays</v>
      </c>
    </row>
    <row r="3157" spans="1:22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5">
        <f t="shared" si="294"/>
        <v>41233.499131944445</v>
      </c>
      <c r="L3157" s="15">
        <f t="shared" si="295"/>
        <v>41263.499131944445</v>
      </c>
      <c r="M3157" s="13" t="str">
        <f t="shared" si="296"/>
        <v>Nov</v>
      </c>
      <c r="N3157" s="11">
        <f t="shared" si="297"/>
        <v>2012</v>
      </c>
      <c r="O3157" t="b">
        <v>1</v>
      </c>
      <c r="P3157">
        <v>302</v>
      </c>
      <c r="Q3157" t="b">
        <v>1</v>
      </c>
      <c r="R3157" t="s">
        <v>8271</v>
      </c>
      <c r="S3157" s="7">
        <f>E3157/D3157</f>
        <v>1.885046</v>
      </c>
      <c r="T3157" s="8">
        <f>E3157/P3157</f>
        <v>31.209370860927152</v>
      </c>
      <c r="U3157" t="str">
        <f t="shared" si="298"/>
        <v>theater</v>
      </c>
      <c r="V3157" t="str">
        <f t="shared" si="299"/>
        <v>plays</v>
      </c>
    </row>
    <row r="3158" spans="1:22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5">
        <f t="shared" si="294"/>
        <v>41026.953055555554</v>
      </c>
      <c r="L3158" s="15">
        <f t="shared" si="295"/>
        <v>41061.953055555554</v>
      </c>
      <c r="M3158" s="13" t="str">
        <f t="shared" si="296"/>
        <v>Apr</v>
      </c>
      <c r="N3158" s="11">
        <f t="shared" si="297"/>
        <v>2012</v>
      </c>
      <c r="O3158" t="b">
        <v>1</v>
      </c>
      <c r="P3158">
        <v>89</v>
      </c>
      <c r="Q3158" t="b">
        <v>1</v>
      </c>
      <c r="R3158" t="s">
        <v>8271</v>
      </c>
      <c r="S3158" s="7">
        <f>E3158/D3158</f>
        <v>1.0181818181818181</v>
      </c>
      <c r="T3158" s="8">
        <f>E3158/P3158</f>
        <v>62.921348314606739</v>
      </c>
      <c r="U3158" t="str">
        <f t="shared" si="298"/>
        <v>theater</v>
      </c>
      <c r="V3158" t="str">
        <f t="shared" si="299"/>
        <v>plays</v>
      </c>
    </row>
    <row r="3159" spans="1:22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5">
        <f t="shared" si="294"/>
        <v>41829.788252314815</v>
      </c>
      <c r="L3159" s="15">
        <f t="shared" si="295"/>
        <v>41839.208333333336</v>
      </c>
      <c r="M3159" s="13" t="str">
        <f t="shared" si="296"/>
        <v>Jul</v>
      </c>
      <c r="N3159" s="11">
        <f t="shared" si="297"/>
        <v>2014</v>
      </c>
      <c r="O3159" t="b">
        <v>1</v>
      </c>
      <c r="P3159">
        <v>41</v>
      </c>
      <c r="Q3159" t="b">
        <v>1</v>
      </c>
      <c r="R3159" t="s">
        <v>8271</v>
      </c>
      <c r="S3159" s="7">
        <f>E3159/D3159</f>
        <v>1.01</v>
      </c>
      <c r="T3159" s="8">
        <f>E3159/P3159</f>
        <v>98.536585365853654</v>
      </c>
      <c r="U3159" t="str">
        <f t="shared" si="298"/>
        <v>theater</v>
      </c>
      <c r="V3159" t="str">
        <f t="shared" si="299"/>
        <v>plays</v>
      </c>
    </row>
    <row r="3160" spans="1:22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5">
        <f t="shared" si="294"/>
        <v>41447.839722222219</v>
      </c>
      <c r="L3160" s="15">
        <f t="shared" si="295"/>
        <v>41477.839722222219</v>
      </c>
      <c r="M3160" s="13" t="str">
        <f t="shared" si="296"/>
        <v>Jun</v>
      </c>
      <c r="N3160" s="11">
        <f t="shared" si="297"/>
        <v>2013</v>
      </c>
      <c r="O3160" t="b">
        <v>1</v>
      </c>
      <c r="P3160">
        <v>69</v>
      </c>
      <c r="Q3160" t="b">
        <v>1</v>
      </c>
      <c r="R3160" t="s">
        <v>8271</v>
      </c>
      <c r="S3160" s="7">
        <f>E3160/D3160</f>
        <v>1.1399999999999999</v>
      </c>
      <c r="T3160" s="8">
        <f>E3160/P3160</f>
        <v>82.608695652173907</v>
      </c>
      <c r="U3160" t="str">
        <f t="shared" si="298"/>
        <v>theater</v>
      </c>
      <c r="V3160" t="str">
        <f t="shared" si="299"/>
        <v>plays</v>
      </c>
    </row>
    <row r="3161" spans="1:22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5">
        <f t="shared" si="294"/>
        <v>40884.066678240742</v>
      </c>
      <c r="L3161" s="15">
        <f t="shared" si="295"/>
        <v>40926.958333333336</v>
      </c>
      <c r="M3161" s="13" t="str">
        <f t="shared" si="296"/>
        <v>Dec</v>
      </c>
      <c r="N3161" s="11">
        <f t="shared" si="297"/>
        <v>2011</v>
      </c>
      <c r="O3161" t="b">
        <v>1</v>
      </c>
      <c r="P3161">
        <v>52</v>
      </c>
      <c r="Q3161" t="b">
        <v>1</v>
      </c>
      <c r="R3161" t="s">
        <v>8271</v>
      </c>
      <c r="S3161" s="7">
        <f>E3161/D3161</f>
        <v>1.3348133333333334</v>
      </c>
      <c r="T3161" s="8">
        <f>E3161/P3161</f>
        <v>38.504230769230773</v>
      </c>
      <c r="U3161" t="str">
        <f t="shared" si="298"/>
        <v>theater</v>
      </c>
      <c r="V3161" t="str">
        <f t="shared" si="299"/>
        <v>plays</v>
      </c>
    </row>
    <row r="3162" spans="1:22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5">
        <f t="shared" si="294"/>
        <v>41841.26489583333</v>
      </c>
      <c r="L3162" s="15">
        <f t="shared" si="295"/>
        <v>41864.207638888889</v>
      </c>
      <c r="M3162" s="13" t="str">
        <f t="shared" si="296"/>
        <v>Jul</v>
      </c>
      <c r="N3162" s="11">
        <f t="shared" si="297"/>
        <v>2014</v>
      </c>
      <c r="O3162" t="b">
        <v>1</v>
      </c>
      <c r="P3162">
        <v>57</v>
      </c>
      <c r="Q3162" t="b">
        <v>1</v>
      </c>
      <c r="R3162" t="s">
        <v>8271</v>
      </c>
      <c r="S3162" s="7">
        <f>E3162/D3162</f>
        <v>1.0153333333333334</v>
      </c>
      <c r="T3162" s="8">
        <f>E3162/P3162</f>
        <v>80.15789473684211</v>
      </c>
      <c r="U3162" t="str">
        <f t="shared" si="298"/>
        <v>theater</v>
      </c>
      <c r="V3162" t="str">
        <f t="shared" si="299"/>
        <v>plays</v>
      </c>
    </row>
    <row r="3163" spans="1:22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5">
        <f t="shared" si="294"/>
        <v>41897.536134259259</v>
      </c>
      <c r="L3163" s="15">
        <f t="shared" si="295"/>
        <v>41927.536134259259</v>
      </c>
      <c r="M3163" s="13" t="str">
        <f t="shared" si="296"/>
        <v>Sep</v>
      </c>
      <c r="N3163" s="11">
        <f t="shared" si="297"/>
        <v>2014</v>
      </c>
      <c r="O3163" t="b">
        <v>1</v>
      </c>
      <c r="P3163">
        <v>74</v>
      </c>
      <c r="Q3163" t="b">
        <v>1</v>
      </c>
      <c r="R3163" t="s">
        <v>8271</v>
      </c>
      <c r="S3163" s="7">
        <f>E3163/D3163</f>
        <v>1.0509999999999999</v>
      </c>
      <c r="T3163" s="8">
        <f>E3163/P3163</f>
        <v>28.405405405405407</v>
      </c>
      <c r="U3163" t="str">
        <f t="shared" si="298"/>
        <v>theater</v>
      </c>
      <c r="V3163" t="str">
        <f t="shared" si="299"/>
        <v>plays</v>
      </c>
    </row>
    <row r="3164" spans="1:22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5">
        <f t="shared" si="294"/>
        <v>41799.685902777775</v>
      </c>
      <c r="L3164" s="15">
        <f t="shared" si="295"/>
        <v>41827.083333333336</v>
      </c>
      <c r="M3164" s="13" t="str">
        <f t="shared" si="296"/>
        <v>Jun</v>
      </c>
      <c r="N3164" s="11">
        <f t="shared" si="297"/>
        <v>2014</v>
      </c>
      <c r="O3164" t="b">
        <v>1</v>
      </c>
      <c r="P3164">
        <v>63</v>
      </c>
      <c r="Q3164" t="b">
        <v>1</v>
      </c>
      <c r="R3164" t="s">
        <v>8271</v>
      </c>
      <c r="S3164" s="7">
        <f>E3164/D3164</f>
        <v>1.2715000000000001</v>
      </c>
      <c r="T3164" s="8">
        <f>E3164/P3164</f>
        <v>80.730158730158735</v>
      </c>
      <c r="U3164" t="str">
        <f t="shared" si="298"/>
        <v>theater</v>
      </c>
      <c r="V3164" t="str">
        <f t="shared" si="299"/>
        <v>plays</v>
      </c>
    </row>
    <row r="3165" spans="1:22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5">
        <f t="shared" si="294"/>
        <v>41775.753761574073</v>
      </c>
      <c r="L3165" s="15">
        <f t="shared" si="295"/>
        <v>41805.753761574073</v>
      </c>
      <c r="M3165" s="13" t="str">
        <f t="shared" si="296"/>
        <v>May</v>
      </c>
      <c r="N3165" s="11">
        <f t="shared" si="297"/>
        <v>2014</v>
      </c>
      <c r="O3165" t="b">
        <v>1</v>
      </c>
      <c r="P3165">
        <v>72</v>
      </c>
      <c r="Q3165" t="b">
        <v>1</v>
      </c>
      <c r="R3165" t="s">
        <v>8271</v>
      </c>
      <c r="S3165" s="7">
        <f>E3165/D3165</f>
        <v>1.1115384615384616</v>
      </c>
      <c r="T3165" s="8">
        <f>E3165/P3165</f>
        <v>200.69444444444446</v>
      </c>
      <c r="U3165" t="str">
        <f t="shared" si="298"/>
        <v>theater</v>
      </c>
      <c r="V3165" t="str">
        <f t="shared" si="299"/>
        <v>plays</v>
      </c>
    </row>
    <row r="3166" spans="1:22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5">
        <f t="shared" si="294"/>
        <v>41766.80572916667</v>
      </c>
      <c r="L3166" s="15">
        <f t="shared" si="295"/>
        <v>41799.80572916667</v>
      </c>
      <c r="M3166" s="13" t="str">
        <f t="shared" si="296"/>
        <v>May</v>
      </c>
      <c r="N3166" s="11">
        <f t="shared" si="297"/>
        <v>2014</v>
      </c>
      <c r="O3166" t="b">
        <v>1</v>
      </c>
      <c r="P3166">
        <v>71</v>
      </c>
      <c r="Q3166" t="b">
        <v>1</v>
      </c>
      <c r="R3166" t="s">
        <v>8271</v>
      </c>
      <c r="S3166" s="7">
        <f>E3166/D3166</f>
        <v>1.0676000000000001</v>
      </c>
      <c r="T3166" s="8">
        <f>E3166/P3166</f>
        <v>37.591549295774648</v>
      </c>
      <c r="U3166" t="str">
        <f t="shared" si="298"/>
        <v>theater</v>
      </c>
      <c r="V3166" t="str">
        <f t="shared" si="299"/>
        <v>plays</v>
      </c>
    </row>
    <row r="3167" spans="1:22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5">
        <f t="shared" si="294"/>
        <v>40644.159259259257</v>
      </c>
      <c r="L3167" s="15">
        <f t="shared" si="295"/>
        <v>40666.165972222225</v>
      </c>
      <c r="M3167" s="13" t="str">
        <f t="shared" si="296"/>
        <v>Apr</v>
      </c>
      <c r="N3167" s="11">
        <f t="shared" si="297"/>
        <v>2011</v>
      </c>
      <c r="O3167" t="b">
        <v>1</v>
      </c>
      <c r="P3167">
        <v>21</v>
      </c>
      <c r="Q3167" t="b">
        <v>1</v>
      </c>
      <c r="R3167" t="s">
        <v>8271</v>
      </c>
      <c r="S3167" s="7">
        <f>E3167/D3167</f>
        <v>1.6266666666666667</v>
      </c>
      <c r="T3167" s="8">
        <f>E3167/P3167</f>
        <v>58.095238095238095</v>
      </c>
      <c r="U3167" t="str">
        <f t="shared" si="298"/>
        <v>theater</v>
      </c>
      <c r="V3167" t="str">
        <f t="shared" si="299"/>
        <v>plays</v>
      </c>
    </row>
    <row r="3168" spans="1:22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5">
        <f t="shared" si="294"/>
        <v>41940.69158564815</v>
      </c>
      <c r="L3168" s="15">
        <f t="shared" si="295"/>
        <v>41969.332638888889</v>
      </c>
      <c r="M3168" s="13" t="str">
        <f t="shared" si="296"/>
        <v>Oct</v>
      </c>
      <c r="N3168" s="11">
        <f t="shared" si="297"/>
        <v>2014</v>
      </c>
      <c r="O3168" t="b">
        <v>1</v>
      </c>
      <c r="P3168">
        <v>930</v>
      </c>
      <c r="Q3168" t="b">
        <v>1</v>
      </c>
      <c r="R3168" t="s">
        <v>8271</v>
      </c>
      <c r="S3168" s="7">
        <f>E3168/D3168</f>
        <v>1.6022808571428573</v>
      </c>
      <c r="T3168" s="8">
        <f>E3168/P3168</f>
        <v>60.300892473118282</v>
      </c>
      <c r="U3168" t="str">
        <f t="shared" si="298"/>
        <v>theater</v>
      </c>
      <c r="V3168" t="str">
        <f t="shared" si="299"/>
        <v>plays</v>
      </c>
    </row>
    <row r="3169" spans="1:22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5">
        <f t="shared" si="294"/>
        <v>41839.175706018519</v>
      </c>
      <c r="L3169" s="15">
        <f t="shared" si="295"/>
        <v>41853.175706018519</v>
      </c>
      <c r="M3169" s="13" t="str">
        <f t="shared" si="296"/>
        <v>Jul</v>
      </c>
      <c r="N3169" s="11">
        <f t="shared" si="297"/>
        <v>2014</v>
      </c>
      <c r="O3169" t="b">
        <v>1</v>
      </c>
      <c r="P3169">
        <v>55</v>
      </c>
      <c r="Q3169" t="b">
        <v>1</v>
      </c>
      <c r="R3169" t="s">
        <v>8271</v>
      </c>
      <c r="S3169" s="7">
        <f>E3169/D3169</f>
        <v>1.1616666666666666</v>
      </c>
      <c r="T3169" s="8">
        <f>E3169/P3169</f>
        <v>63.363636363636367</v>
      </c>
      <c r="U3169" t="str">
        <f t="shared" si="298"/>
        <v>theater</v>
      </c>
      <c r="V3169" t="str">
        <f t="shared" si="299"/>
        <v>plays</v>
      </c>
    </row>
    <row r="3170" spans="1:22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5">
        <f t="shared" si="294"/>
        <v>41772.105937500004</v>
      </c>
      <c r="L3170" s="15">
        <f t="shared" si="295"/>
        <v>41803.916666666664</v>
      </c>
      <c r="M3170" s="13" t="str">
        <f t="shared" si="296"/>
        <v>May</v>
      </c>
      <c r="N3170" s="11">
        <f t="shared" si="297"/>
        <v>2014</v>
      </c>
      <c r="O3170" t="b">
        <v>1</v>
      </c>
      <c r="P3170">
        <v>61</v>
      </c>
      <c r="Q3170" t="b">
        <v>1</v>
      </c>
      <c r="R3170" t="s">
        <v>8271</v>
      </c>
      <c r="S3170" s="7">
        <f>E3170/D3170</f>
        <v>1.242</v>
      </c>
      <c r="T3170" s="8">
        <f>E3170/P3170</f>
        <v>50.901639344262293</v>
      </c>
      <c r="U3170" t="str">
        <f t="shared" si="298"/>
        <v>theater</v>
      </c>
      <c r="V3170" t="str">
        <f t="shared" si="299"/>
        <v>plays</v>
      </c>
    </row>
    <row r="3171" spans="1:22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5">
        <f t="shared" si="294"/>
        <v>41591.737974537034</v>
      </c>
      <c r="L3171" s="15">
        <f t="shared" si="295"/>
        <v>41621.207638888889</v>
      </c>
      <c r="M3171" s="13" t="str">
        <f t="shared" si="296"/>
        <v>Nov</v>
      </c>
      <c r="N3171" s="11">
        <f t="shared" si="297"/>
        <v>2013</v>
      </c>
      <c r="O3171" t="b">
        <v>1</v>
      </c>
      <c r="P3171">
        <v>82</v>
      </c>
      <c r="Q3171" t="b">
        <v>1</v>
      </c>
      <c r="R3171" t="s">
        <v>8271</v>
      </c>
      <c r="S3171" s="7">
        <f>E3171/D3171</f>
        <v>1.030125</v>
      </c>
      <c r="T3171" s="8">
        <f>E3171/P3171</f>
        <v>100.5</v>
      </c>
      <c r="U3171" t="str">
        <f t="shared" si="298"/>
        <v>theater</v>
      </c>
      <c r="V3171" t="str">
        <f t="shared" si="299"/>
        <v>plays</v>
      </c>
    </row>
    <row r="3172" spans="1:22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5">
        <f t="shared" si="294"/>
        <v>41789.080370370371</v>
      </c>
      <c r="L3172" s="15">
        <f t="shared" si="295"/>
        <v>41822.166666666664</v>
      </c>
      <c r="M3172" s="13" t="str">
        <f t="shared" si="296"/>
        <v>May</v>
      </c>
      <c r="N3172" s="11">
        <f t="shared" si="297"/>
        <v>2014</v>
      </c>
      <c r="O3172" t="b">
        <v>1</v>
      </c>
      <c r="P3172">
        <v>71</v>
      </c>
      <c r="Q3172" t="b">
        <v>1</v>
      </c>
      <c r="R3172" t="s">
        <v>8271</v>
      </c>
      <c r="S3172" s="7">
        <f>E3172/D3172</f>
        <v>1.1225000000000001</v>
      </c>
      <c r="T3172" s="8">
        <f>E3172/P3172</f>
        <v>31.619718309859156</v>
      </c>
      <c r="U3172" t="str">
        <f t="shared" si="298"/>
        <v>theater</v>
      </c>
      <c r="V3172" t="str">
        <f t="shared" si="299"/>
        <v>plays</v>
      </c>
    </row>
    <row r="3173" spans="1:22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5">
        <f t="shared" si="294"/>
        <v>42466.608310185184</v>
      </c>
      <c r="L3173" s="15">
        <f t="shared" si="295"/>
        <v>42496.608310185184</v>
      </c>
      <c r="M3173" s="13" t="str">
        <f t="shared" si="296"/>
        <v>Apr</v>
      </c>
      <c r="N3173" s="11">
        <f t="shared" si="297"/>
        <v>2016</v>
      </c>
      <c r="O3173" t="b">
        <v>1</v>
      </c>
      <c r="P3173">
        <v>117</v>
      </c>
      <c r="Q3173" t="b">
        <v>1</v>
      </c>
      <c r="R3173" t="s">
        <v>8271</v>
      </c>
      <c r="S3173" s="7">
        <f>E3173/D3173</f>
        <v>1.0881428571428571</v>
      </c>
      <c r="T3173" s="8">
        <f>E3173/P3173</f>
        <v>65.102564102564102</v>
      </c>
      <c r="U3173" t="str">
        <f t="shared" si="298"/>
        <v>theater</v>
      </c>
      <c r="V3173" t="str">
        <f t="shared" si="299"/>
        <v>plays</v>
      </c>
    </row>
    <row r="3174" spans="1:22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5">
        <f t="shared" si="294"/>
        <v>40923.729953703703</v>
      </c>
      <c r="L3174" s="15">
        <f t="shared" si="295"/>
        <v>40953.729953703703</v>
      </c>
      <c r="M3174" s="13" t="str">
        <f t="shared" si="296"/>
        <v>Jan</v>
      </c>
      <c r="N3174" s="11">
        <f t="shared" si="297"/>
        <v>2012</v>
      </c>
      <c r="O3174" t="b">
        <v>1</v>
      </c>
      <c r="P3174">
        <v>29</v>
      </c>
      <c r="Q3174" t="b">
        <v>1</v>
      </c>
      <c r="R3174" t="s">
        <v>8271</v>
      </c>
      <c r="S3174" s="7">
        <f>E3174/D3174</f>
        <v>1.1499999999999999</v>
      </c>
      <c r="T3174" s="8">
        <f>E3174/P3174</f>
        <v>79.310344827586206</v>
      </c>
      <c r="U3174" t="str">
        <f t="shared" si="298"/>
        <v>theater</v>
      </c>
      <c r="V3174" t="str">
        <f t="shared" si="299"/>
        <v>plays</v>
      </c>
    </row>
    <row r="3175" spans="1:22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5">
        <f t="shared" si="294"/>
        <v>41878.878379629627</v>
      </c>
      <c r="L3175" s="15">
        <f t="shared" si="295"/>
        <v>41908.878379629627</v>
      </c>
      <c r="M3175" s="13" t="str">
        <f t="shared" si="296"/>
        <v>Aug</v>
      </c>
      <c r="N3175" s="11">
        <f t="shared" si="297"/>
        <v>2014</v>
      </c>
      <c r="O3175" t="b">
        <v>1</v>
      </c>
      <c r="P3175">
        <v>74</v>
      </c>
      <c r="Q3175" t="b">
        <v>1</v>
      </c>
      <c r="R3175" t="s">
        <v>8271</v>
      </c>
      <c r="S3175" s="7">
        <f>E3175/D3175</f>
        <v>1.03</v>
      </c>
      <c r="T3175" s="8">
        <f>E3175/P3175</f>
        <v>139.18918918918919</v>
      </c>
      <c r="U3175" t="str">
        <f t="shared" si="298"/>
        <v>theater</v>
      </c>
      <c r="V3175" t="str">
        <f t="shared" si="299"/>
        <v>plays</v>
      </c>
    </row>
    <row r="3176" spans="1:22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5">
        <f t="shared" si="294"/>
        <v>41862.864675925928</v>
      </c>
      <c r="L3176" s="15">
        <f t="shared" si="295"/>
        <v>41876.864675925928</v>
      </c>
      <c r="M3176" s="13" t="str">
        <f t="shared" si="296"/>
        <v>Aug</v>
      </c>
      <c r="N3176" s="11">
        <f t="shared" si="297"/>
        <v>2014</v>
      </c>
      <c r="O3176" t="b">
        <v>1</v>
      </c>
      <c r="P3176">
        <v>23</v>
      </c>
      <c r="Q3176" t="b">
        <v>1</v>
      </c>
      <c r="R3176" t="s">
        <v>8271</v>
      </c>
      <c r="S3176" s="7">
        <f>E3176/D3176</f>
        <v>1.0113333333333334</v>
      </c>
      <c r="T3176" s="8">
        <f>E3176/P3176</f>
        <v>131.91304347826087</v>
      </c>
      <c r="U3176" t="str">
        <f t="shared" si="298"/>
        <v>theater</v>
      </c>
      <c r="V3176" t="str">
        <f t="shared" si="299"/>
        <v>plays</v>
      </c>
    </row>
    <row r="3177" spans="1:22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5">
        <f t="shared" si="294"/>
        <v>40531.886886574073</v>
      </c>
      <c r="L3177" s="15">
        <f t="shared" si="295"/>
        <v>40591.886886574073</v>
      </c>
      <c r="M3177" s="13" t="str">
        <f t="shared" si="296"/>
        <v>Dec</v>
      </c>
      <c r="N3177" s="11">
        <f t="shared" si="297"/>
        <v>2010</v>
      </c>
      <c r="O3177" t="b">
        <v>1</v>
      </c>
      <c r="P3177">
        <v>60</v>
      </c>
      <c r="Q3177" t="b">
        <v>1</v>
      </c>
      <c r="R3177" t="s">
        <v>8271</v>
      </c>
      <c r="S3177" s="7">
        <f>E3177/D3177</f>
        <v>1.0955999999999999</v>
      </c>
      <c r="T3177" s="8">
        <f>E3177/P3177</f>
        <v>91.3</v>
      </c>
      <c r="U3177" t="str">
        <f t="shared" si="298"/>
        <v>theater</v>
      </c>
      <c r="V3177" t="str">
        <f t="shared" si="299"/>
        <v>plays</v>
      </c>
    </row>
    <row r="3178" spans="1:22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5">
        <f t="shared" si="294"/>
        <v>41477.930914351848</v>
      </c>
      <c r="L3178" s="15">
        <f t="shared" si="295"/>
        <v>41504.625</v>
      </c>
      <c r="M3178" s="13" t="str">
        <f t="shared" si="296"/>
        <v>Jul</v>
      </c>
      <c r="N3178" s="11">
        <f t="shared" si="297"/>
        <v>2013</v>
      </c>
      <c r="O3178" t="b">
        <v>1</v>
      </c>
      <c r="P3178">
        <v>55</v>
      </c>
      <c r="Q3178" t="b">
        <v>1</v>
      </c>
      <c r="R3178" t="s">
        <v>8271</v>
      </c>
      <c r="S3178" s="7">
        <f>E3178/D3178</f>
        <v>1.148421052631579</v>
      </c>
      <c r="T3178" s="8">
        <f>E3178/P3178</f>
        <v>39.672727272727272</v>
      </c>
      <c r="U3178" t="str">
        <f t="shared" si="298"/>
        <v>theater</v>
      </c>
      <c r="V3178" t="str">
        <f t="shared" si="299"/>
        <v>plays</v>
      </c>
    </row>
    <row r="3179" spans="1:22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5">
        <f t="shared" si="294"/>
        <v>41781.666770833333</v>
      </c>
      <c r="L3179" s="15">
        <f t="shared" si="295"/>
        <v>41811.666770833333</v>
      </c>
      <c r="M3179" s="13" t="str">
        <f t="shared" si="296"/>
        <v>May</v>
      </c>
      <c r="N3179" s="11">
        <f t="shared" si="297"/>
        <v>2014</v>
      </c>
      <c r="O3179" t="b">
        <v>1</v>
      </c>
      <c r="P3179">
        <v>51</v>
      </c>
      <c r="Q3179" t="b">
        <v>1</v>
      </c>
      <c r="R3179" t="s">
        <v>8271</v>
      </c>
      <c r="S3179" s="7">
        <f>E3179/D3179</f>
        <v>1.1739999999999999</v>
      </c>
      <c r="T3179" s="8">
        <f>E3179/P3179</f>
        <v>57.549019607843135</v>
      </c>
      <c r="U3179" t="str">
        <f t="shared" si="298"/>
        <v>theater</v>
      </c>
      <c r="V3179" t="str">
        <f t="shared" si="299"/>
        <v>plays</v>
      </c>
    </row>
    <row r="3180" spans="1:22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5">
        <f t="shared" si="294"/>
        <v>41806.605034722219</v>
      </c>
      <c r="L3180" s="15">
        <f t="shared" si="295"/>
        <v>41836.605034722219</v>
      </c>
      <c r="M3180" s="13" t="str">
        <f t="shared" si="296"/>
        <v>Jun</v>
      </c>
      <c r="N3180" s="11">
        <f t="shared" si="297"/>
        <v>2014</v>
      </c>
      <c r="O3180" t="b">
        <v>1</v>
      </c>
      <c r="P3180">
        <v>78</v>
      </c>
      <c r="Q3180" t="b">
        <v>1</v>
      </c>
      <c r="R3180" t="s">
        <v>8271</v>
      </c>
      <c r="S3180" s="7">
        <f>E3180/D3180</f>
        <v>1.7173333333333334</v>
      </c>
      <c r="T3180" s="8">
        <f>E3180/P3180</f>
        <v>33.025641025641029</v>
      </c>
      <c r="U3180" t="str">
        <f t="shared" si="298"/>
        <v>theater</v>
      </c>
      <c r="V3180" t="str">
        <f t="shared" si="299"/>
        <v>plays</v>
      </c>
    </row>
    <row r="3181" spans="1:22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5">
        <f t="shared" si="294"/>
        <v>41375.702210648145</v>
      </c>
      <c r="L3181" s="15">
        <f t="shared" si="295"/>
        <v>41400.702210648145</v>
      </c>
      <c r="M3181" s="13" t="str">
        <f t="shared" si="296"/>
        <v>Apr</v>
      </c>
      <c r="N3181" s="11">
        <f t="shared" si="297"/>
        <v>2013</v>
      </c>
      <c r="O3181" t="b">
        <v>1</v>
      </c>
      <c r="P3181">
        <v>62</v>
      </c>
      <c r="Q3181" t="b">
        <v>1</v>
      </c>
      <c r="R3181" t="s">
        <v>8271</v>
      </c>
      <c r="S3181" s="7">
        <f>E3181/D3181</f>
        <v>1.1416238095238094</v>
      </c>
      <c r="T3181" s="8">
        <f>E3181/P3181</f>
        <v>77.335806451612896</v>
      </c>
      <c r="U3181" t="str">
        <f t="shared" si="298"/>
        <v>theater</v>
      </c>
      <c r="V3181" t="str">
        <f t="shared" si="299"/>
        <v>plays</v>
      </c>
    </row>
    <row r="3182" spans="1:22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5">
        <f t="shared" si="294"/>
        <v>41780.412604166668</v>
      </c>
      <c r="L3182" s="15">
        <f t="shared" si="295"/>
        <v>41810.412604166668</v>
      </c>
      <c r="M3182" s="13" t="str">
        <f t="shared" si="296"/>
        <v>May</v>
      </c>
      <c r="N3182" s="11">
        <f t="shared" si="297"/>
        <v>2014</v>
      </c>
      <c r="O3182" t="b">
        <v>1</v>
      </c>
      <c r="P3182">
        <v>45</v>
      </c>
      <c r="Q3182" t="b">
        <v>1</v>
      </c>
      <c r="R3182" t="s">
        <v>8271</v>
      </c>
      <c r="S3182" s="7">
        <f>E3182/D3182</f>
        <v>1.1975</v>
      </c>
      <c r="T3182" s="8">
        <f>E3182/P3182</f>
        <v>31.933333333333334</v>
      </c>
      <c r="U3182" t="str">
        <f t="shared" si="298"/>
        <v>theater</v>
      </c>
      <c r="V3182" t="str">
        <f t="shared" si="299"/>
        <v>plays</v>
      </c>
    </row>
    <row r="3183" spans="1:22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5">
        <f t="shared" si="294"/>
        <v>41779.310034722221</v>
      </c>
      <c r="L3183" s="15">
        <f t="shared" si="295"/>
        <v>41805.666666666664</v>
      </c>
      <c r="M3183" s="13" t="str">
        <f t="shared" si="296"/>
        <v>May</v>
      </c>
      <c r="N3183" s="11">
        <f t="shared" si="297"/>
        <v>2014</v>
      </c>
      <c r="O3183" t="b">
        <v>1</v>
      </c>
      <c r="P3183">
        <v>15</v>
      </c>
      <c r="Q3183" t="b">
        <v>1</v>
      </c>
      <c r="R3183" t="s">
        <v>8271</v>
      </c>
      <c r="S3183" s="7">
        <f>E3183/D3183</f>
        <v>1.0900000000000001</v>
      </c>
      <c r="T3183" s="8">
        <f>E3183/P3183</f>
        <v>36.333333333333336</v>
      </c>
      <c r="U3183" t="str">
        <f t="shared" si="298"/>
        <v>theater</v>
      </c>
      <c r="V3183" t="str">
        <f t="shared" si="299"/>
        <v>plays</v>
      </c>
    </row>
    <row r="3184" spans="1:22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5">
        <f t="shared" si="294"/>
        <v>40883.949317129627</v>
      </c>
      <c r="L3184" s="15">
        <f t="shared" si="295"/>
        <v>40939.708333333336</v>
      </c>
      <c r="M3184" s="13" t="str">
        <f t="shared" si="296"/>
        <v>Dec</v>
      </c>
      <c r="N3184" s="11">
        <f t="shared" si="297"/>
        <v>2011</v>
      </c>
      <c r="O3184" t="b">
        <v>1</v>
      </c>
      <c r="P3184">
        <v>151</v>
      </c>
      <c r="Q3184" t="b">
        <v>1</v>
      </c>
      <c r="R3184" t="s">
        <v>8271</v>
      </c>
      <c r="S3184" s="7">
        <f>E3184/D3184</f>
        <v>1.0088571428571429</v>
      </c>
      <c r="T3184" s="8">
        <f>E3184/P3184</f>
        <v>46.768211920529801</v>
      </c>
      <c r="U3184" t="str">
        <f t="shared" si="298"/>
        <v>theater</v>
      </c>
      <c r="V3184" t="str">
        <f t="shared" si="299"/>
        <v>plays</v>
      </c>
    </row>
    <row r="3185" spans="1:22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5">
        <f t="shared" si="294"/>
        <v>41491.79478009259</v>
      </c>
      <c r="L3185" s="15">
        <f t="shared" si="295"/>
        <v>41509.79478009259</v>
      </c>
      <c r="M3185" s="13" t="str">
        <f t="shared" si="296"/>
        <v>Aug</v>
      </c>
      <c r="N3185" s="11">
        <f t="shared" si="297"/>
        <v>2013</v>
      </c>
      <c r="O3185" t="b">
        <v>1</v>
      </c>
      <c r="P3185">
        <v>68</v>
      </c>
      <c r="Q3185" t="b">
        <v>1</v>
      </c>
      <c r="R3185" t="s">
        <v>8271</v>
      </c>
      <c r="S3185" s="7">
        <f>E3185/D3185</f>
        <v>1.0900000000000001</v>
      </c>
      <c r="T3185" s="8">
        <f>E3185/P3185</f>
        <v>40.073529411764703</v>
      </c>
      <c r="U3185" t="str">
        <f t="shared" si="298"/>
        <v>theater</v>
      </c>
      <c r="V3185" t="str">
        <f t="shared" si="299"/>
        <v>plays</v>
      </c>
    </row>
    <row r="3186" spans="1:22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5">
        <f t="shared" si="294"/>
        <v>41791.993414351848</v>
      </c>
      <c r="L3186" s="15">
        <f t="shared" si="295"/>
        <v>41821.993414351848</v>
      </c>
      <c r="M3186" s="13" t="str">
        <f t="shared" si="296"/>
        <v>Jun</v>
      </c>
      <c r="N3186" s="11">
        <f t="shared" si="297"/>
        <v>2014</v>
      </c>
      <c r="O3186" t="b">
        <v>1</v>
      </c>
      <c r="P3186">
        <v>46</v>
      </c>
      <c r="Q3186" t="b">
        <v>1</v>
      </c>
      <c r="R3186" t="s">
        <v>8271</v>
      </c>
      <c r="S3186" s="7">
        <f>E3186/D3186</f>
        <v>1.0720930232558139</v>
      </c>
      <c r="T3186" s="8">
        <f>E3186/P3186</f>
        <v>100.21739130434783</v>
      </c>
      <c r="U3186" t="str">
        <f t="shared" si="298"/>
        <v>theater</v>
      </c>
      <c r="V3186" t="str">
        <f t="shared" si="299"/>
        <v>plays</v>
      </c>
    </row>
    <row r="3187" spans="1:22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5">
        <f t="shared" si="294"/>
        <v>41829.977326388893</v>
      </c>
      <c r="L3187" s="15">
        <f t="shared" si="295"/>
        <v>41836.977326388893</v>
      </c>
      <c r="M3187" s="13" t="str">
        <f t="shared" si="296"/>
        <v>Jul</v>
      </c>
      <c r="N3187" s="11">
        <f t="shared" si="297"/>
        <v>2014</v>
      </c>
      <c r="O3187" t="b">
        <v>1</v>
      </c>
      <c r="P3187">
        <v>24</v>
      </c>
      <c r="Q3187" t="b">
        <v>1</v>
      </c>
      <c r="R3187" t="s">
        <v>8271</v>
      </c>
      <c r="S3187" s="7">
        <f>E3187/D3187</f>
        <v>1</v>
      </c>
      <c r="T3187" s="8">
        <f>E3187/P3187</f>
        <v>41.666666666666664</v>
      </c>
      <c r="U3187" t="str">
        <f t="shared" si="298"/>
        <v>theater</v>
      </c>
      <c r="V3187" t="str">
        <f t="shared" si="299"/>
        <v>plays</v>
      </c>
    </row>
    <row r="3188" spans="1:22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5">
        <f t="shared" si="294"/>
        <v>41868.924050925925</v>
      </c>
      <c r="L3188" s="15">
        <f t="shared" si="295"/>
        <v>41898.875</v>
      </c>
      <c r="M3188" s="13" t="str">
        <f t="shared" si="296"/>
        <v>Aug</v>
      </c>
      <c r="N3188" s="11">
        <f t="shared" si="297"/>
        <v>2014</v>
      </c>
      <c r="O3188" t="b">
        <v>1</v>
      </c>
      <c r="P3188">
        <v>70</v>
      </c>
      <c r="Q3188" t="b">
        <v>1</v>
      </c>
      <c r="R3188" t="s">
        <v>8271</v>
      </c>
      <c r="S3188" s="7">
        <f>E3188/D3188</f>
        <v>1.0218750000000001</v>
      </c>
      <c r="T3188" s="8">
        <f>E3188/P3188</f>
        <v>46.714285714285715</v>
      </c>
      <c r="U3188" t="str">
        <f t="shared" si="298"/>
        <v>theater</v>
      </c>
      <c r="V3188" t="str">
        <f t="shared" si="299"/>
        <v>plays</v>
      </c>
    </row>
    <row r="3189" spans="1:22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5">
        <f t="shared" si="294"/>
        <v>41835.666354166664</v>
      </c>
      <c r="L3189" s="15">
        <f t="shared" si="295"/>
        <v>41855.666354166664</v>
      </c>
      <c r="M3189" s="13" t="str">
        <f t="shared" si="296"/>
        <v>Jul</v>
      </c>
      <c r="N3189" s="11">
        <f t="shared" si="297"/>
        <v>2014</v>
      </c>
      <c r="O3189" t="b">
        <v>1</v>
      </c>
      <c r="P3189">
        <v>244</v>
      </c>
      <c r="Q3189" t="b">
        <v>1</v>
      </c>
      <c r="R3189" t="s">
        <v>8271</v>
      </c>
      <c r="S3189" s="7">
        <f>E3189/D3189</f>
        <v>1.1629333333333334</v>
      </c>
      <c r="T3189" s="8">
        <f>E3189/P3189</f>
        <v>71.491803278688522</v>
      </c>
      <c r="U3189" t="str">
        <f t="shared" si="298"/>
        <v>theater</v>
      </c>
      <c r="V3189" t="str">
        <f t="shared" si="299"/>
        <v>plays</v>
      </c>
    </row>
    <row r="3190" spans="1:22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5">
        <f t="shared" si="294"/>
        <v>42144.415532407409</v>
      </c>
      <c r="L3190" s="15">
        <f t="shared" si="295"/>
        <v>42165.415532407409</v>
      </c>
      <c r="M3190" s="13" t="str">
        <f t="shared" si="296"/>
        <v>May</v>
      </c>
      <c r="N3190" s="11">
        <f t="shared" si="297"/>
        <v>2015</v>
      </c>
      <c r="O3190" t="b">
        <v>0</v>
      </c>
      <c r="P3190">
        <v>9</v>
      </c>
      <c r="Q3190" t="b">
        <v>0</v>
      </c>
      <c r="R3190" t="s">
        <v>8305</v>
      </c>
      <c r="S3190" s="7">
        <f>E3190/D3190</f>
        <v>0.65</v>
      </c>
      <c r="T3190" s="8">
        <f>E3190/P3190</f>
        <v>14.444444444444445</v>
      </c>
      <c r="U3190" t="str">
        <f t="shared" si="298"/>
        <v>theater</v>
      </c>
      <c r="V3190" t="str">
        <f t="shared" si="299"/>
        <v>musical</v>
      </c>
    </row>
    <row r="3191" spans="1:22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5">
        <f t="shared" si="294"/>
        <v>42118.346435185187</v>
      </c>
      <c r="L3191" s="15">
        <f t="shared" si="295"/>
        <v>42148.346435185187</v>
      </c>
      <c r="M3191" s="13" t="str">
        <f t="shared" si="296"/>
        <v>Apr</v>
      </c>
      <c r="N3191" s="11">
        <f t="shared" si="297"/>
        <v>2015</v>
      </c>
      <c r="O3191" t="b">
        <v>0</v>
      </c>
      <c r="P3191">
        <v>19</v>
      </c>
      <c r="Q3191" t="b">
        <v>0</v>
      </c>
      <c r="R3191" t="s">
        <v>8305</v>
      </c>
      <c r="S3191" s="7">
        <f>E3191/D3191</f>
        <v>0.12327272727272727</v>
      </c>
      <c r="T3191" s="8">
        <f>E3191/P3191</f>
        <v>356.84210526315792</v>
      </c>
      <c r="U3191" t="str">
        <f t="shared" si="298"/>
        <v>theater</v>
      </c>
      <c r="V3191" t="str">
        <f t="shared" si="299"/>
        <v>musical</v>
      </c>
    </row>
    <row r="3192" spans="1:22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5">
        <f t="shared" si="294"/>
        <v>42683.151331018518</v>
      </c>
      <c r="L3192" s="15">
        <f t="shared" si="295"/>
        <v>42713.192997685182</v>
      </c>
      <c r="M3192" s="13" t="str">
        <f t="shared" si="296"/>
        <v>Nov</v>
      </c>
      <c r="N3192" s="11">
        <f t="shared" si="297"/>
        <v>2016</v>
      </c>
      <c r="O3192" t="b">
        <v>0</v>
      </c>
      <c r="P3192">
        <v>0</v>
      </c>
      <c r="Q3192" t="b">
        <v>0</v>
      </c>
      <c r="R3192" t="s">
        <v>8305</v>
      </c>
      <c r="S3192" s="7">
        <f>E3192/D3192</f>
        <v>0</v>
      </c>
      <c r="T3192" s="8" t="e">
        <f>E3192/P3192</f>
        <v>#DIV/0!</v>
      </c>
      <c r="U3192" t="str">
        <f t="shared" si="298"/>
        <v>theater</v>
      </c>
      <c r="V3192" t="str">
        <f t="shared" si="299"/>
        <v>musical</v>
      </c>
    </row>
    <row r="3193" spans="1:22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5">
        <f t="shared" si="294"/>
        <v>42538.755428240736</v>
      </c>
      <c r="L3193" s="15">
        <f t="shared" si="295"/>
        <v>42598.755428240736</v>
      </c>
      <c r="M3193" s="13" t="str">
        <f t="shared" si="296"/>
        <v>Jun</v>
      </c>
      <c r="N3193" s="11">
        <f t="shared" si="297"/>
        <v>2016</v>
      </c>
      <c r="O3193" t="b">
        <v>0</v>
      </c>
      <c r="P3193">
        <v>4</v>
      </c>
      <c r="Q3193" t="b">
        <v>0</v>
      </c>
      <c r="R3193" t="s">
        <v>8305</v>
      </c>
      <c r="S3193" s="7">
        <f>E3193/D3193</f>
        <v>4.0266666666666666E-2</v>
      </c>
      <c r="T3193" s="8">
        <f>E3193/P3193</f>
        <v>37.75</v>
      </c>
      <c r="U3193" t="str">
        <f t="shared" si="298"/>
        <v>theater</v>
      </c>
      <c r="V3193" t="str">
        <f t="shared" si="299"/>
        <v>musical</v>
      </c>
    </row>
    <row r="3194" spans="1:22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5">
        <f t="shared" si="294"/>
        <v>42018.94049768518</v>
      </c>
      <c r="L3194" s="15">
        <f t="shared" si="295"/>
        <v>42063.916666666672</v>
      </c>
      <c r="M3194" s="13" t="str">
        <f t="shared" si="296"/>
        <v>Jan</v>
      </c>
      <c r="N3194" s="11">
        <f t="shared" si="297"/>
        <v>2015</v>
      </c>
      <c r="O3194" t="b">
        <v>0</v>
      </c>
      <c r="P3194">
        <v>8</v>
      </c>
      <c r="Q3194" t="b">
        <v>0</v>
      </c>
      <c r="R3194" t="s">
        <v>8305</v>
      </c>
      <c r="S3194" s="7">
        <f>E3194/D3194</f>
        <v>1.0200000000000001E-2</v>
      </c>
      <c r="T3194" s="8">
        <f>E3194/P3194</f>
        <v>12.75</v>
      </c>
      <c r="U3194" t="str">
        <f t="shared" si="298"/>
        <v>theater</v>
      </c>
      <c r="V3194" t="str">
        <f t="shared" si="299"/>
        <v>musical</v>
      </c>
    </row>
    <row r="3195" spans="1:22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5">
        <f t="shared" si="294"/>
        <v>42010.968240740738</v>
      </c>
      <c r="L3195" s="15">
        <f t="shared" si="295"/>
        <v>42055.968240740738</v>
      </c>
      <c r="M3195" s="13" t="str">
        <f t="shared" si="296"/>
        <v>Jan</v>
      </c>
      <c r="N3195" s="11">
        <f t="shared" si="297"/>
        <v>2015</v>
      </c>
      <c r="O3195" t="b">
        <v>0</v>
      </c>
      <c r="P3195">
        <v>24</v>
      </c>
      <c r="Q3195" t="b">
        <v>0</v>
      </c>
      <c r="R3195" t="s">
        <v>8305</v>
      </c>
      <c r="S3195" s="7">
        <f>E3195/D3195</f>
        <v>0.1174</v>
      </c>
      <c r="T3195" s="8">
        <f>E3195/P3195</f>
        <v>24.458333333333332</v>
      </c>
      <c r="U3195" t="str">
        <f t="shared" si="298"/>
        <v>theater</v>
      </c>
      <c r="V3195" t="str">
        <f t="shared" si="299"/>
        <v>musical</v>
      </c>
    </row>
    <row r="3196" spans="1:22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5">
        <f t="shared" si="294"/>
        <v>42182.062476851846</v>
      </c>
      <c r="L3196" s="15">
        <f t="shared" si="295"/>
        <v>42212.062476851846</v>
      </c>
      <c r="M3196" s="13" t="str">
        <f t="shared" si="296"/>
        <v>Jun</v>
      </c>
      <c r="N3196" s="11">
        <f t="shared" si="297"/>
        <v>2015</v>
      </c>
      <c r="O3196" t="b">
        <v>0</v>
      </c>
      <c r="P3196">
        <v>0</v>
      </c>
      <c r="Q3196" t="b">
        <v>0</v>
      </c>
      <c r="R3196" t="s">
        <v>8305</v>
      </c>
      <c r="S3196" s="7">
        <f>E3196/D3196</f>
        <v>0</v>
      </c>
      <c r="T3196" s="8" t="e">
        <f>E3196/P3196</f>
        <v>#DIV/0!</v>
      </c>
      <c r="U3196" t="str">
        <f t="shared" si="298"/>
        <v>theater</v>
      </c>
      <c r="V3196" t="str">
        <f t="shared" si="299"/>
        <v>musical</v>
      </c>
    </row>
    <row r="3197" spans="1:22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5">
        <f t="shared" si="294"/>
        <v>42017.594236111108</v>
      </c>
      <c r="L3197" s="15">
        <f t="shared" si="295"/>
        <v>42047.594236111108</v>
      </c>
      <c r="M3197" s="13" t="str">
        <f t="shared" si="296"/>
        <v>Jan</v>
      </c>
      <c r="N3197" s="11">
        <f t="shared" si="297"/>
        <v>2015</v>
      </c>
      <c r="O3197" t="b">
        <v>0</v>
      </c>
      <c r="P3197">
        <v>39</v>
      </c>
      <c r="Q3197" t="b">
        <v>0</v>
      </c>
      <c r="R3197" t="s">
        <v>8305</v>
      </c>
      <c r="S3197" s="7">
        <f>E3197/D3197</f>
        <v>0.59142857142857141</v>
      </c>
      <c r="T3197" s="8">
        <f>E3197/P3197</f>
        <v>53.07692307692308</v>
      </c>
      <c r="U3197" t="str">
        <f t="shared" si="298"/>
        <v>theater</v>
      </c>
      <c r="V3197" t="str">
        <f t="shared" si="299"/>
        <v>musical</v>
      </c>
    </row>
    <row r="3198" spans="1:22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5">
        <f t="shared" si="294"/>
        <v>42157.598090277781</v>
      </c>
      <c r="L3198" s="15">
        <f t="shared" si="295"/>
        <v>42217.583333333328</v>
      </c>
      <c r="M3198" s="13" t="str">
        <f t="shared" si="296"/>
        <v>Jun</v>
      </c>
      <c r="N3198" s="11">
        <f t="shared" si="297"/>
        <v>2015</v>
      </c>
      <c r="O3198" t="b">
        <v>0</v>
      </c>
      <c r="P3198">
        <v>6</v>
      </c>
      <c r="Q3198" t="b">
        <v>0</v>
      </c>
      <c r="R3198" t="s">
        <v>8305</v>
      </c>
      <c r="S3198" s="7">
        <f>E3198/D3198</f>
        <v>5.9999999999999995E-4</v>
      </c>
      <c r="T3198" s="8">
        <f>E3198/P3198</f>
        <v>300</v>
      </c>
      <c r="U3198" t="str">
        <f t="shared" si="298"/>
        <v>theater</v>
      </c>
      <c r="V3198" t="str">
        <f t="shared" si="299"/>
        <v>musical</v>
      </c>
    </row>
    <row r="3199" spans="1:22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5">
        <f t="shared" si="294"/>
        <v>42009.493263888886</v>
      </c>
      <c r="L3199" s="15">
        <f t="shared" si="295"/>
        <v>42039.493263888886</v>
      </c>
      <c r="M3199" s="13" t="str">
        <f t="shared" si="296"/>
        <v>Jan</v>
      </c>
      <c r="N3199" s="11">
        <f t="shared" si="297"/>
        <v>2015</v>
      </c>
      <c r="O3199" t="b">
        <v>0</v>
      </c>
      <c r="P3199">
        <v>4</v>
      </c>
      <c r="Q3199" t="b">
        <v>0</v>
      </c>
      <c r="R3199" t="s">
        <v>8305</v>
      </c>
      <c r="S3199" s="7">
        <f>E3199/D3199</f>
        <v>0.1145</v>
      </c>
      <c r="T3199" s="8">
        <f>E3199/P3199</f>
        <v>286.25</v>
      </c>
      <c r="U3199" t="str">
        <f t="shared" si="298"/>
        <v>theater</v>
      </c>
      <c r="V3199" t="str">
        <f t="shared" si="299"/>
        <v>musical</v>
      </c>
    </row>
    <row r="3200" spans="1:22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5">
        <f t="shared" si="294"/>
        <v>42013.424502314811</v>
      </c>
      <c r="L3200" s="15">
        <f t="shared" si="295"/>
        <v>42051.424502314811</v>
      </c>
      <c r="M3200" s="13" t="str">
        <f t="shared" si="296"/>
        <v>Jan</v>
      </c>
      <c r="N3200" s="11">
        <f t="shared" si="297"/>
        <v>2015</v>
      </c>
      <c r="O3200" t="b">
        <v>0</v>
      </c>
      <c r="P3200">
        <v>3</v>
      </c>
      <c r="Q3200" t="b">
        <v>0</v>
      </c>
      <c r="R3200" t="s">
        <v>8305</v>
      </c>
      <c r="S3200" s="7">
        <f>E3200/D3200</f>
        <v>3.6666666666666666E-3</v>
      </c>
      <c r="T3200" s="8">
        <f>E3200/P3200</f>
        <v>36.666666666666664</v>
      </c>
      <c r="U3200" t="str">
        <f t="shared" si="298"/>
        <v>theater</v>
      </c>
      <c r="V3200" t="str">
        <f t="shared" si="299"/>
        <v>musical</v>
      </c>
    </row>
    <row r="3201" spans="1:22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5">
        <f t="shared" si="294"/>
        <v>41858.761782407404</v>
      </c>
      <c r="L3201" s="15">
        <f t="shared" si="295"/>
        <v>41888.875</v>
      </c>
      <c r="M3201" s="13" t="str">
        <f t="shared" si="296"/>
        <v>Aug</v>
      </c>
      <c r="N3201" s="11">
        <f t="shared" si="297"/>
        <v>2014</v>
      </c>
      <c r="O3201" t="b">
        <v>0</v>
      </c>
      <c r="P3201">
        <v>53</v>
      </c>
      <c r="Q3201" t="b">
        <v>0</v>
      </c>
      <c r="R3201" t="s">
        <v>8305</v>
      </c>
      <c r="S3201" s="7">
        <f>E3201/D3201</f>
        <v>0.52159999999999995</v>
      </c>
      <c r="T3201" s="8">
        <f>E3201/P3201</f>
        <v>49.20754716981132</v>
      </c>
      <c r="U3201" t="str">
        <f t="shared" si="298"/>
        <v>theater</v>
      </c>
      <c r="V3201" t="str">
        <f t="shared" si="299"/>
        <v>musical</v>
      </c>
    </row>
    <row r="3202" spans="1:22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5">
        <f t="shared" si="294"/>
        <v>42460.320613425924</v>
      </c>
      <c r="L3202" s="15">
        <f t="shared" si="295"/>
        <v>42490.231944444444</v>
      </c>
      <c r="M3202" s="13" t="str">
        <f t="shared" si="296"/>
        <v>Mar</v>
      </c>
      <c r="N3202" s="11">
        <f t="shared" si="297"/>
        <v>2016</v>
      </c>
      <c r="O3202" t="b">
        <v>0</v>
      </c>
      <c r="P3202">
        <v>1</v>
      </c>
      <c r="Q3202" t="b">
        <v>0</v>
      </c>
      <c r="R3202" t="s">
        <v>8305</v>
      </c>
      <c r="S3202" s="7">
        <f>E3202/D3202</f>
        <v>2.0000000000000002E-5</v>
      </c>
      <c r="T3202" s="8">
        <f>E3202/P3202</f>
        <v>1</v>
      </c>
      <c r="U3202" t="str">
        <f t="shared" si="298"/>
        <v>theater</v>
      </c>
      <c r="V3202" t="str">
        <f t="shared" si="299"/>
        <v>musical</v>
      </c>
    </row>
    <row r="3203" spans="1:22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5">
        <f t="shared" ref="K3203:K3266" si="300">(((J3203/60)/60)/24+DATE(1970,1,1))</f>
        <v>41861.767094907409</v>
      </c>
      <c r="L3203" s="15">
        <f t="shared" ref="L3203:L3266" si="301">(((I3203/60)/60)/24+DATE(1970,1,1))</f>
        <v>41882.767094907409</v>
      </c>
      <c r="M3203" s="13" t="str">
        <f t="shared" ref="M3203:M3266" si="302">TEXT(K3203,"mmm")</f>
        <v>Aug</v>
      </c>
      <c r="N3203" s="11">
        <f t="shared" ref="N3203:N3266" si="303">YEAR(K3203)</f>
        <v>2014</v>
      </c>
      <c r="O3203" t="b">
        <v>0</v>
      </c>
      <c r="P3203">
        <v>2</v>
      </c>
      <c r="Q3203" t="b">
        <v>0</v>
      </c>
      <c r="R3203" t="s">
        <v>8305</v>
      </c>
      <c r="S3203" s="7">
        <f>E3203/D3203</f>
        <v>1.2500000000000001E-2</v>
      </c>
      <c r="T3203" s="8">
        <f>E3203/P3203</f>
        <v>12.5</v>
      </c>
      <c r="U3203" t="str">
        <f t="shared" ref="U3203:U3266" si="304">LEFT(R3203,(FIND("/",R3203,1)-1))</f>
        <v>theater</v>
      </c>
      <c r="V3203" t="str">
        <f t="shared" ref="V3203:V3266" si="305">MID(R3203,FIND("/",R3203)+1,256)</f>
        <v>musical</v>
      </c>
    </row>
    <row r="3204" spans="1:22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5">
        <f t="shared" si="300"/>
        <v>42293.853541666671</v>
      </c>
      <c r="L3204" s="15">
        <f t="shared" si="301"/>
        <v>42352.249305555553</v>
      </c>
      <c r="M3204" s="13" t="str">
        <f t="shared" si="302"/>
        <v>Oct</v>
      </c>
      <c r="N3204" s="11">
        <f t="shared" si="303"/>
        <v>2015</v>
      </c>
      <c r="O3204" t="b">
        <v>0</v>
      </c>
      <c r="P3204">
        <v>25</v>
      </c>
      <c r="Q3204" t="b">
        <v>0</v>
      </c>
      <c r="R3204" t="s">
        <v>8305</v>
      </c>
      <c r="S3204" s="7">
        <f>E3204/D3204</f>
        <v>0.54520000000000002</v>
      </c>
      <c r="T3204" s="8">
        <f>E3204/P3204</f>
        <v>109.04</v>
      </c>
      <c r="U3204" t="str">
        <f t="shared" si="304"/>
        <v>theater</v>
      </c>
      <c r="V3204" t="str">
        <f t="shared" si="305"/>
        <v>musical</v>
      </c>
    </row>
    <row r="3205" spans="1:22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5">
        <f t="shared" si="300"/>
        <v>42242.988680555558</v>
      </c>
      <c r="L3205" s="15">
        <f t="shared" si="301"/>
        <v>42272.988680555558</v>
      </c>
      <c r="M3205" s="13" t="str">
        <f t="shared" si="302"/>
        <v>Aug</v>
      </c>
      <c r="N3205" s="11">
        <f t="shared" si="303"/>
        <v>2015</v>
      </c>
      <c r="O3205" t="b">
        <v>0</v>
      </c>
      <c r="P3205">
        <v>6</v>
      </c>
      <c r="Q3205" t="b">
        <v>0</v>
      </c>
      <c r="R3205" t="s">
        <v>8305</v>
      </c>
      <c r="S3205" s="7">
        <f>E3205/D3205</f>
        <v>0.25</v>
      </c>
      <c r="T3205" s="8">
        <f>E3205/P3205</f>
        <v>41.666666666666664</v>
      </c>
      <c r="U3205" t="str">
        <f t="shared" si="304"/>
        <v>theater</v>
      </c>
      <c r="V3205" t="str">
        <f t="shared" si="305"/>
        <v>musical</v>
      </c>
    </row>
    <row r="3206" spans="1:22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5">
        <f t="shared" si="300"/>
        <v>42172.686099537037</v>
      </c>
      <c r="L3206" s="15">
        <f t="shared" si="301"/>
        <v>42202.676388888889</v>
      </c>
      <c r="M3206" s="13" t="str">
        <f t="shared" si="302"/>
        <v>Jun</v>
      </c>
      <c r="N3206" s="11">
        <f t="shared" si="303"/>
        <v>2015</v>
      </c>
      <c r="O3206" t="b">
        <v>0</v>
      </c>
      <c r="P3206">
        <v>0</v>
      </c>
      <c r="Q3206" t="b">
        <v>0</v>
      </c>
      <c r="R3206" t="s">
        <v>8305</v>
      </c>
      <c r="S3206" s="7">
        <f>E3206/D3206</f>
        <v>0</v>
      </c>
      <c r="T3206" s="8" t="e">
        <f>E3206/P3206</f>
        <v>#DIV/0!</v>
      </c>
      <c r="U3206" t="str">
        <f t="shared" si="304"/>
        <v>theater</v>
      </c>
      <c r="V3206" t="str">
        <f t="shared" si="305"/>
        <v>musical</v>
      </c>
    </row>
    <row r="3207" spans="1:22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5">
        <f t="shared" si="300"/>
        <v>42095.374675925923</v>
      </c>
      <c r="L3207" s="15">
        <f t="shared" si="301"/>
        <v>42125.374675925923</v>
      </c>
      <c r="M3207" s="13" t="str">
        <f t="shared" si="302"/>
        <v>Apr</v>
      </c>
      <c r="N3207" s="11">
        <f t="shared" si="303"/>
        <v>2015</v>
      </c>
      <c r="O3207" t="b">
        <v>0</v>
      </c>
      <c r="P3207">
        <v>12</v>
      </c>
      <c r="Q3207" t="b">
        <v>0</v>
      </c>
      <c r="R3207" t="s">
        <v>8305</v>
      </c>
      <c r="S3207" s="7">
        <f>E3207/D3207</f>
        <v>3.4125000000000003E-2</v>
      </c>
      <c r="T3207" s="8">
        <f>E3207/P3207</f>
        <v>22.75</v>
      </c>
      <c r="U3207" t="str">
        <f t="shared" si="304"/>
        <v>theater</v>
      </c>
      <c r="V3207" t="str">
        <f t="shared" si="305"/>
        <v>musical</v>
      </c>
    </row>
    <row r="3208" spans="1:22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5">
        <f t="shared" si="300"/>
        <v>42236.276053240741</v>
      </c>
      <c r="L3208" s="15">
        <f t="shared" si="301"/>
        <v>42266.276053240741</v>
      </c>
      <c r="M3208" s="13" t="str">
        <f t="shared" si="302"/>
        <v>Aug</v>
      </c>
      <c r="N3208" s="11">
        <f t="shared" si="303"/>
        <v>2015</v>
      </c>
      <c r="O3208" t="b">
        <v>0</v>
      </c>
      <c r="P3208">
        <v>0</v>
      </c>
      <c r="Q3208" t="b">
        <v>0</v>
      </c>
      <c r="R3208" t="s">
        <v>8305</v>
      </c>
      <c r="S3208" s="7">
        <f>E3208/D3208</f>
        <v>0</v>
      </c>
      <c r="T3208" s="8" t="e">
        <f>E3208/P3208</f>
        <v>#DIV/0!</v>
      </c>
      <c r="U3208" t="str">
        <f t="shared" si="304"/>
        <v>theater</v>
      </c>
      <c r="V3208" t="str">
        <f t="shared" si="305"/>
        <v>musical</v>
      </c>
    </row>
    <row r="3209" spans="1:22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5">
        <f t="shared" si="300"/>
        <v>42057.277858796297</v>
      </c>
      <c r="L3209" s="15">
        <f t="shared" si="301"/>
        <v>42117.236192129625</v>
      </c>
      <c r="M3209" s="13" t="str">
        <f t="shared" si="302"/>
        <v>Feb</v>
      </c>
      <c r="N3209" s="11">
        <f t="shared" si="303"/>
        <v>2015</v>
      </c>
      <c r="O3209" t="b">
        <v>0</v>
      </c>
      <c r="P3209">
        <v>36</v>
      </c>
      <c r="Q3209" t="b">
        <v>0</v>
      </c>
      <c r="R3209" t="s">
        <v>8305</v>
      </c>
      <c r="S3209" s="7">
        <f>E3209/D3209</f>
        <v>0.46363636363636362</v>
      </c>
      <c r="T3209" s="8">
        <f>E3209/P3209</f>
        <v>70.833333333333329</v>
      </c>
      <c r="U3209" t="str">
        <f t="shared" si="304"/>
        <v>theater</v>
      </c>
      <c r="V3209" t="str">
        <f t="shared" si="305"/>
        <v>musical</v>
      </c>
    </row>
    <row r="3210" spans="1:22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5">
        <f t="shared" si="300"/>
        <v>41827.605057870373</v>
      </c>
      <c r="L3210" s="15">
        <f t="shared" si="301"/>
        <v>41848.605057870373</v>
      </c>
      <c r="M3210" s="13" t="str">
        <f t="shared" si="302"/>
        <v>Jul</v>
      </c>
      <c r="N3210" s="11">
        <f t="shared" si="303"/>
        <v>2014</v>
      </c>
      <c r="O3210" t="b">
        <v>1</v>
      </c>
      <c r="P3210">
        <v>82</v>
      </c>
      <c r="Q3210" t="b">
        <v>1</v>
      </c>
      <c r="R3210" t="s">
        <v>8271</v>
      </c>
      <c r="S3210" s="7">
        <f>E3210/D3210</f>
        <v>1.0349999999999999</v>
      </c>
      <c r="T3210" s="8">
        <f>E3210/P3210</f>
        <v>63.109756097560975</v>
      </c>
      <c r="U3210" t="str">
        <f t="shared" si="304"/>
        <v>theater</v>
      </c>
      <c r="V3210" t="str">
        <f t="shared" si="305"/>
        <v>plays</v>
      </c>
    </row>
    <row r="3211" spans="1:22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5">
        <f t="shared" si="300"/>
        <v>41778.637245370373</v>
      </c>
      <c r="L3211" s="15">
        <f t="shared" si="301"/>
        <v>41810.958333333336</v>
      </c>
      <c r="M3211" s="13" t="str">
        <f t="shared" si="302"/>
        <v>May</v>
      </c>
      <c r="N3211" s="11">
        <f t="shared" si="303"/>
        <v>2014</v>
      </c>
      <c r="O3211" t="b">
        <v>1</v>
      </c>
      <c r="P3211">
        <v>226</v>
      </c>
      <c r="Q3211" t="b">
        <v>1</v>
      </c>
      <c r="R3211" t="s">
        <v>8271</v>
      </c>
      <c r="S3211" s="7">
        <f>E3211/D3211</f>
        <v>1.1932315789473684</v>
      </c>
      <c r="T3211" s="8">
        <f>E3211/P3211</f>
        <v>50.157964601769912</v>
      </c>
      <c r="U3211" t="str">
        <f t="shared" si="304"/>
        <v>theater</v>
      </c>
      <c r="V3211" t="str">
        <f t="shared" si="305"/>
        <v>plays</v>
      </c>
    </row>
    <row r="3212" spans="1:22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5">
        <f t="shared" si="300"/>
        <v>41013.936562499999</v>
      </c>
      <c r="L3212" s="15">
        <f t="shared" si="301"/>
        <v>41061.165972222225</v>
      </c>
      <c r="M3212" s="13" t="str">
        <f t="shared" si="302"/>
        <v>Apr</v>
      </c>
      <c r="N3212" s="11">
        <f t="shared" si="303"/>
        <v>2012</v>
      </c>
      <c r="O3212" t="b">
        <v>1</v>
      </c>
      <c r="P3212">
        <v>60</v>
      </c>
      <c r="Q3212" t="b">
        <v>1</v>
      </c>
      <c r="R3212" t="s">
        <v>8271</v>
      </c>
      <c r="S3212" s="7">
        <f>E3212/D3212</f>
        <v>1.2576666666666667</v>
      </c>
      <c r="T3212" s="8">
        <f>E3212/P3212</f>
        <v>62.883333333333333</v>
      </c>
      <c r="U3212" t="str">
        <f t="shared" si="304"/>
        <v>theater</v>
      </c>
      <c r="V3212" t="str">
        <f t="shared" si="305"/>
        <v>plays</v>
      </c>
    </row>
    <row r="3213" spans="1:22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5">
        <f t="shared" si="300"/>
        <v>41834.586574074077</v>
      </c>
      <c r="L3213" s="15">
        <f t="shared" si="301"/>
        <v>41866.083333333336</v>
      </c>
      <c r="M3213" s="13" t="str">
        <f t="shared" si="302"/>
        <v>Jul</v>
      </c>
      <c r="N3213" s="11">
        <f t="shared" si="303"/>
        <v>2014</v>
      </c>
      <c r="O3213" t="b">
        <v>1</v>
      </c>
      <c r="P3213">
        <v>322</v>
      </c>
      <c r="Q3213" t="b">
        <v>1</v>
      </c>
      <c r="R3213" t="s">
        <v>8271</v>
      </c>
      <c r="S3213" s="7">
        <f>E3213/D3213</f>
        <v>1.1974347826086957</v>
      </c>
      <c r="T3213" s="8">
        <f>E3213/P3213</f>
        <v>85.531055900621112</v>
      </c>
      <c r="U3213" t="str">
        <f t="shared" si="304"/>
        <v>theater</v>
      </c>
      <c r="V3213" t="str">
        <f t="shared" si="305"/>
        <v>plays</v>
      </c>
    </row>
    <row r="3214" spans="1:22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5">
        <f t="shared" si="300"/>
        <v>41829.795729166668</v>
      </c>
      <c r="L3214" s="15">
        <f t="shared" si="301"/>
        <v>41859.795729166668</v>
      </c>
      <c r="M3214" s="13" t="str">
        <f t="shared" si="302"/>
        <v>Jul</v>
      </c>
      <c r="N3214" s="11">
        <f t="shared" si="303"/>
        <v>2014</v>
      </c>
      <c r="O3214" t="b">
        <v>1</v>
      </c>
      <c r="P3214">
        <v>94</v>
      </c>
      <c r="Q3214" t="b">
        <v>1</v>
      </c>
      <c r="R3214" t="s">
        <v>8271</v>
      </c>
      <c r="S3214" s="7">
        <f>E3214/D3214</f>
        <v>1.2625</v>
      </c>
      <c r="T3214" s="8">
        <f>E3214/P3214</f>
        <v>53.723404255319146</v>
      </c>
      <c r="U3214" t="str">
        <f t="shared" si="304"/>
        <v>theater</v>
      </c>
      <c r="V3214" t="str">
        <f t="shared" si="305"/>
        <v>plays</v>
      </c>
    </row>
    <row r="3215" spans="1:22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5">
        <f t="shared" si="300"/>
        <v>42171.763414351852</v>
      </c>
      <c r="L3215" s="15">
        <f t="shared" si="301"/>
        <v>42211.763414351852</v>
      </c>
      <c r="M3215" s="13" t="str">
        <f t="shared" si="302"/>
        <v>Jun</v>
      </c>
      <c r="N3215" s="11">
        <f t="shared" si="303"/>
        <v>2015</v>
      </c>
      <c r="O3215" t="b">
        <v>1</v>
      </c>
      <c r="P3215">
        <v>47</v>
      </c>
      <c r="Q3215" t="b">
        <v>1</v>
      </c>
      <c r="R3215" t="s">
        <v>8271</v>
      </c>
      <c r="S3215" s="7">
        <f>E3215/D3215</f>
        <v>1.0011666666666668</v>
      </c>
      <c r="T3215" s="8">
        <f>E3215/P3215</f>
        <v>127.80851063829788</v>
      </c>
      <c r="U3215" t="str">
        <f t="shared" si="304"/>
        <v>theater</v>
      </c>
      <c r="V3215" t="str">
        <f t="shared" si="305"/>
        <v>plays</v>
      </c>
    </row>
    <row r="3216" spans="1:22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5">
        <f t="shared" si="300"/>
        <v>42337.792511574073</v>
      </c>
      <c r="L3216" s="15">
        <f t="shared" si="301"/>
        <v>42374.996527777781</v>
      </c>
      <c r="M3216" s="13" t="str">
        <f t="shared" si="302"/>
        <v>Nov</v>
      </c>
      <c r="N3216" s="11">
        <f t="shared" si="303"/>
        <v>2015</v>
      </c>
      <c r="O3216" t="b">
        <v>1</v>
      </c>
      <c r="P3216">
        <v>115</v>
      </c>
      <c r="Q3216" t="b">
        <v>1</v>
      </c>
      <c r="R3216" t="s">
        <v>8271</v>
      </c>
      <c r="S3216" s="7">
        <f>E3216/D3216</f>
        <v>1.0213333333333334</v>
      </c>
      <c r="T3216" s="8">
        <f>E3216/P3216</f>
        <v>106.57391304347826</v>
      </c>
      <c r="U3216" t="str">
        <f t="shared" si="304"/>
        <v>theater</v>
      </c>
      <c r="V3216" t="str">
        <f t="shared" si="305"/>
        <v>plays</v>
      </c>
    </row>
    <row r="3217" spans="1:22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5">
        <f t="shared" si="300"/>
        <v>42219.665173611109</v>
      </c>
      <c r="L3217" s="15">
        <f t="shared" si="301"/>
        <v>42257.165972222225</v>
      </c>
      <c r="M3217" s="13" t="str">
        <f t="shared" si="302"/>
        <v>Aug</v>
      </c>
      <c r="N3217" s="11">
        <f t="shared" si="303"/>
        <v>2015</v>
      </c>
      <c r="O3217" t="b">
        <v>1</v>
      </c>
      <c r="P3217">
        <v>134</v>
      </c>
      <c r="Q3217" t="b">
        <v>1</v>
      </c>
      <c r="R3217" t="s">
        <v>8271</v>
      </c>
      <c r="S3217" s="7">
        <f>E3217/D3217</f>
        <v>1.0035142857142858</v>
      </c>
      <c r="T3217" s="8">
        <f>E3217/P3217</f>
        <v>262.11194029850748</v>
      </c>
      <c r="U3217" t="str">
        <f t="shared" si="304"/>
        <v>theater</v>
      </c>
      <c r="V3217" t="str">
        <f t="shared" si="305"/>
        <v>plays</v>
      </c>
    </row>
    <row r="3218" spans="1:22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5">
        <f t="shared" si="300"/>
        <v>42165.462627314817</v>
      </c>
      <c r="L3218" s="15">
        <f t="shared" si="301"/>
        <v>42196.604166666672</v>
      </c>
      <c r="M3218" s="13" t="str">
        <f t="shared" si="302"/>
        <v>Jun</v>
      </c>
      <c r="N3218" s="11">
        <f t="shared" si="303"/>
        <v>2015</v>
      </c>
      <c r="O3218" t="b">
        <v>1</v>
      </c>
      <c r="P3218">
        <v>35</v>
      </c>
      <c r="Q3218" t="b">
        <v>1</v>
      </c>
      <c r="R3218" t="s">
        <v>8271</v>
      </c>
      <c r="S3218" s="7">
        <f>E3218/D3218</f>
        <v>1.0004999999999999</v>
      </c>
      <c r="T3218" s="8">
        <f>E3218/P3218</f>
        <v>57.171428571428571</v>
      </c>
      <c r="U3218" t="str">
        <f t="shared" si="304"/>
        <v>theater</v>
      </c>
      <c r="V3218" t="str">
        <f t="shared" si="305"/>
        <v>plays</v>
      </c>
    </row>
    <row r="3219" spans="1:22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5">
        <f t="shared" si="300"/>
        <v>42648.546111111107</v>
      </c>
      <c r="L3219" s="15">
        <f t="shared" si="301"/>
        <v>42678.546111111107</v>
      </c>
      <c r="M3219" s="13" t="str">
        <f t="shared" si="302"/>
        <v>Oct</v>
      </c>
      <c r="N3219" s="11">
        <f t="shared" si="303"/>
        <v>2016</v>
      </c>
      <c r="O3219" t="b">
        <v>1</v>
      </c>
      <c r="P3219">
        <v>104</v>
      </c>
      <c r="Q3219" t="b">
        <v>1</v>
      </c>
      <c r="R3219" t="s">
        <v>8271</v>
      </c>
      <c r="S3219" s="7">
        <f>E3219/D3219</f>
        <v>1.1602222222222223</v>
      </c>
      <c r="T3219" s="8">
        <f>E3219/P3219</f>
        <v>50.20192307692308</v>
      </c>
      <c r="U3219" t="str">
        <f t="shared" si="304"/>
        <v>theater</v>
      </c>
      <c r="V3219" t="str">
        <f t="shared" si="305"/>
        <v>plays</v>
      </c>
    </row>
    <row r="3220" spans="1:22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5">
        <f t="shared" si="300"/>
        <v>41971.002152777779</v>
      </c>
      <c r="L3220" s="15">
        <f t="shared" si="301"/>
        <v>42004</v>
      </c>
      <c r="M3220" s="13" t="str">
        <f t="shared" si="302"/>
        <v>Nov</v>
      </c>
      <c r="N3220" s="11">
        <f t="shared" si="303"/>
        <v>2014</v>
      </c>
      <c r="O3220" t="b">
        <v>1</v>
      </c>
      <c r="P3220">
        <v>184</v>
      </c>
      <c r="Q3220" t="b">
        <v>1</v>
      </c>
      <c r="R3220" t="s">
        <v>8271</v>
      </c>
      <c r="S3220" s="7">
        <f>E3220/D3220</f>
        <v>1.0209999999999999</v>
      </c>
      <c r="T3220" s="8">
        <f>E3220/P3220</f>
        <v>66.586956521739125</v>
      </c>
      <c r="U3220" t="str">
        <f t="shared" si="304"/>
        <v>theater</v>
      </c>
      <c r="V3220" t="str">
        <f t="shared" si="305"/>
        <v>plays</v>
      </c>
    </row>
    <row r="3221" spans="1:22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5">
        <f t="shared" si="300"/>
        <v>42050.983182870375</v>
      </c>
      <c r="L3221" s="15">
        <f t="shared" si="301"/>
        <v>42085.941516203704</v>
      </c>
      <c r="M3221" s="13" t="str">
        <f t="shared" si="302"/>
        <v>Feb</v>
      </c>
      <c r="N3221" s="11">
        <f t="shared" si="303"/>
        <v>2015</v>
      </c>
      <c r="O3221" t="b">
        <v>1</v>
      </c>
      <c r="P3221">
        <v>119</v>
      </c>
      <c r="Q3221" t="b">
        <v>1</v>
      </c>
      <c r="R3221" t="s">
        <v>8271</v>
      </c>
      <c r="S3221" s="7">
        <f>E3221/D3221</f>
        <v>1.0011000000000001</v>
      </c>
      <c r="T3221" s="8">
        <f>E3221/P3221</f>
        <v>168.25210084033614</v>
      </c>
      <c r="U3221" t="str">
        <f t="shared" si="304"/>
        <v>theater</v>
      </c>
      <c r="V3221" t="str">
        <f t="shared" si="305"/>
        <v>plays</v>
      </c>
    </row>
    <row r="3222" spans="1:22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5">
        <f t="shared" si="300"/>
        <v>42772.833379629628</v>
      </c>
      <c r="L3222" s="15">
        <f t="shared" si="301"/>
        <v>42806.875</v>
      </c>
      <c r="M3222" s="13" t="str">
        <f t="shared" si="302"/>
        <v>Feb</v>
      </c>
      <c r="N3222" s="11">
        <f t="shared" si="303"/>
        <v>2017</v>
      </c>
      <c r="O3222" t="b">
        <v>1</v>
      </c>
      <c r="P3222">
        <v>59</v>
      </c>
      <c r="Q3222" t="b">
        <v>1</v>
      </c>
      <c r="R3222" t="s">
        <v>8271</v>
      </c>
      <c r="S3222" s="7">
        <f>E3222/D3222</f>
        <v>1.0084</v>
      </c>
      <c r="T3222" s="8">
        <f>E3222/P3222</f>
        <v>256.37288135593218</v>
      </c>
      <c r="U3222" t="str">
        <f t="shared" si="304"/>
        <v>theater</v>
      </c>
      <c r="V3222" t="str">
        <f t="shared" si="305"/>
        <v>plays</v>
      </c>
    </row>
    <row r="3223" spans="1:22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5">
        <f t="shared" si="300"/>
        <v>42155.696793981479</v>
      </c>
      <c r="L3223" s="15">
        <f t="shared" si="301"/>
        <v>42190.696793981479</v>
      </c>
      <c r="M3223" s="13" t="str">
        <f t="shared" si="302"/>
        <v>May</v>
      </c>
      <c r="N3223" s="11">
        <f t="shared" si="303"/>
        <v>2015</v>
      </c>
      <c r="O3223" t="b">
        <v>1</v>
      </c>
      <c r="P3223">
        <v>113</v>
      </c>
      <c r="Q3223" t="b">
        <v>1</v>
      </c>
      <c r="R3223" t="s">
        <v>8271</v>
      </c>
      <c r="S3223" s="7">
        <f>E3223/D3223</f>
        <v>1.0342499999999999</v>
      </c>
      <c r="T3223" s="8">
        <f>E3223/P3223</f>
        <v>36.610619469026545</v>
      </c>
      <c r="U3223" t="str">
        <f t="shared" si="304"/>
        <v>theater</v>
      </c>
      <c r="V3223" t="str">
        <f t="shared" si="305"/>
        <v>plays</v>
      </c>
    </row>
    <row r="3224" spans="1:22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5">
        <f t="shared" si="300"/>
        <v>42270.582141203704</v>
      </c>
      <c r="L3224" s="15">
        <f t="shared" si="301"/>
        <v>42301.895138888889</v>
      </c>
      <c r="M3224" s="13" t="str">
        <f t="shared" si="302"/>
        <v>Sep</v>
      </c>
      <c r="N3224" s="11">
        <f t="shared" si="303"/>
        <v>2015</v>
      </c>
      <c r="O3224" t="b">
        <v>1</v>
      </c>
      <c r="P3224">
        <v>84</v>
      </c>
      <c r="Q3224" t="b">
        <v>1</v>
      </c>
      <c r="R3224" t="s">
        <v>8271</v>
      </c>
      <c r="S3224" s="7">
        <f>E3224/D3224</f>
        <v>1.248</v>
      </c>
      <c r="T3224" s="8">
        <f>E3224/P3224</f>
        <v>37.142857142857146</v>
      </c>
      <c r="U3224" t="str">
        <f t="shared" si="304"/>
        <v>theater</v>
      </c>
      <c r="V3224" t="str">
        <f t="shared" si="305"/>
        <v>plays</v>
      </c>
    </row>
    <row r="3225" spans="1:22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5">
        <f t="shared" si="300"/>
        <v>42206.835370370376</v>
      </c>
      <c r="L3225" s="15">
        <f t="shared" si="301"/>
        <v>42236.835370370376</v>
      </c>
      <c r="M3225" s="13" t="str">
        <f t="shared" si="302"/>
        <v>Jul</v>
      </c>
      <c r="N3225" s="11">
        <f t="shared" si="303"/>
        <v>2015</v>
      </c>
      <c r="O3225" t="b">
        <v>1</v>
      </c>
      <c r="P3225">
        <v>74</v>
      </c>
      <c r="Q3225" t="b">
        <v>1</v>
      </c>
      <c r="R3225" t="s">
        <v>8271</v>
      </c>
      <c r="S3225" s="7">
        <f>E3225/D3225</f>
        <v>1.0951612903225807</v>
      </c>
      <c r="T3225" s="8">
        <f>E3225/P3225</f>
        <v>45.878378378378379</v>
      </c>
      <c r="U3225" t="str">
        <f t="shared" si="304"/>
        <v>theater</v>
      </c>
      <c r="V3225" t="str">
        <f t="shared" si="305"/>
        <v>plays</v>
      </c>
    </row>
    <row r="3226" spans="1:22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5">
        <f t="shared" si="300"/>
        <v>42697.850844907407</v>
      </c>
      <c r="L3226" s="15">
        <f t="shared" si="301"/>
        <v>42745.208333333328</v>
      </c>
      <c r="M3226" s="13" t="str">
        <f t="shared" si="302"/>
        <v>Nov</v>
      </c>
      <c r="N3226" s="11">
        <f t="shared" si="303"/>
        <v>2016</v>
      </c>
      <c r="O3226" t="b">
        <v>1</v>
      </c>
      <c r="P3226">
        <v>216</v>
      </c>
      <c r="Q3226" t="b">
        <v>1</v>
      </c>
      <c r="R3226" t="s">
        <v>8271</v>
      </c>
      <c r="S3226" s="7">
        <f>E3226/D3226</f>
        <v>1.0203333333333333</v>
      </c>
      <c r="T3226" s="8">
        <f>E3226/P3226</f>
        <v>141.71296296296296</v>
      </c>
      <c r="U3226" t="str">
        <f t="shared" si="304"/>
        <v>theater</v>
      </c>
      <c r="V3226" t="str">
        <f t="shared" si="305"/>
        <v>plays</v>
      </c>
    </row>
    <row r="3227" spans="1:22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5">
        <f t="shared" si="300"/>
        <v>42503.559467592597</v>
      </c>
      <c r="L3227" s="15">
        <f t="shared" si="301"/>
        <v>42524.875</v>
      </c>
      <c r="M3227" s="13" t="str">
        <f t="shared" si="302"/>
        <v>May</v>
      </c>
      <c r="N3227" s="11">
        <f t="shared" si="303"/>
        <v>2016</v>
      </c>
      <c r="O3227" t="b">
        <v>1</v>
      </c>
      <c r="P3227">
        <v>39</v>
      </c>
      <c r="Q3227" t="b">
        <v>1</v>
      </c>
      <c r="R3227" t="s">
        <v>8271</v>
      </c>
      <c r="S3227" s="7">
        <f>E3227/D3227</f>
        <v>1.0235000000000001</v>
      </c>
      <c r="T3227" s="8">
        <f>E3227/P3227</f>
        <v>52.487179487179489</v>
      </c>
      <c r="U3227" t="str">
        <f t="shared" si="304"/>
        <v>theater</v>
      </c>
      <c r="V3227" t="str">
        <f t="shared" si="305"/>
        <v>plays</v>
      </c>
    </row>
    <row r="3228" spans="1:22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5">
        <f t="shared" si="300"/>
        <v>42277.583472222221</v>
      </c>
      <c r="L3228" s="15">
        <f t="shared" si="301"/>
        <v>42307.583472222221</v>
      </c>
      <c r="M3228" s="13" t="str">
        <f t="shared" si="302"/>
        <v>Sep</v>
      </c>
      <c r="N3228" s="11">
        <f t="shared" si="303"/>
        <v>2015</v>
      </c>
      <c r="O3228" t="b">
        <v>1</v>
      </c>
      <c r="P3228">
        <v>21</v>
      </c>
      <c r="Q3228" t="b">
        <v>1</v>
      </c>
      <c r="R3228" t="s">
        <v>8271</v>
      </c>
      <c r="S3228" s="7">
        <f>E3228/D3228</f>
        <v>1.0416666666666667</v>
      </c>
      <c r="T3228" s="8">
        <f>E3228/P3228</f>
        <v>59.523809523809526</v>
      </c>
      <c r="U3228" t="str">
        <f t="shared" si="304"/>
        <v>theater</v>
      </c>
      <c r="V3228" t="str">
        <f t="shared" si="305"/>
        <v>plays</v>
      </c>
    </row>
    <row r="3229" spans="1:22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5">
        <f t="shared" si="300"/>
        <v>42722.882361111115</v>
      </c>
      <c r="L3229" s="15">
        <f t="shared" si="301"/>
        <v>42752.882361111115</v>
      </c>
      <c r="M3229" s="13" t="str">
        <f t="shared" si="302"/>
        <v>Dec</v>
      </c>
      <c r="N3229" s="11">
        <f t="shared" si="303"/>
        <v>2016</v>
      </c>
      <c r="O3229" t="b">
        <v>0</v>
      </c>
      <c r="P3229">
        <v>30</v>
      </c>
      <c r="Q3229" t="b">
        <v>1</v>
      </c>
      <c r="R3229" t="s">
        <v>8271</v>
      </c>
      <c r="S3229" s="7">
        <f>E3229/D3229</f>
        <v>1.25</v>
      </c>
      <c r="T3229" s="8">
        <f>E3229/P3229</f>
        <v>50</v>
      </c>
      <c r="U3229" t="str">
        <f t="shared" si="304"/>
        <v>theater</v>
      </c>
      <c r="V3229" t="str">
        <f t="shared" si="305"/>
        <v>plays</v>
      </c>
    </row>
    <row r="3230" spans="1:22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5">
        <f t="shared" si="300"/>
        <v>42323.70930555556</v>
      </c>
      <c r="L3230" s="15">
        <f t="shared" si="301"/>
        <v>42355.207638888889</v>
      </c>
      <c r="M3230" s="13" t="str">
        <f t="shared" si="302"/>
        <v>Nov</v>
      </c>
      <c r="N3230" s="11">
        <f t="shared" si="303"/>
        <v>2015</v>
      </c>
      <c r="O3230" t="b">
        <v>1</v>
      </c>
      <c r="P3230">
        <v>37</v>
      </c>
      <c r="Q3230" t="b">
        <v>1</v>
      </c>
      <c r="R3230" t="s">
        <v>8271</v>
      </c>
      <c r="S3230" s="7">
        <f>E3230/D3230</f>
        <v>1.0234285714285714</v>
      </c>
      <c r="T3230" s="8">
        <f>E3230/P3230</f>
        <v>193.62162162162161</v>
      </c>
      <c r="U3230" t="str">
        <f t="shared" si="304"/>
        <v>theater</v>
      </c>
      <c r="V3230" t="str">
        <f t="shared" si="305"/>
        <v>plays</v>
      </c>
    </row>
    <row r="3231" spans="1:22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5">
        <f t="shared" si="300"/>
        <v>41933.291643518518</v>
      </c>
      <c r="L3231" s="15">
        <f t="shared" si="301"/>
        <v>41963.333310185189</v>
      </c>
      <c r="M3231" s="13" t="str">
        <f t="shared" si="302"/>
        <v>Oct</v>
      </c>
      <c r="N3231" s="11">
        <f t="shared" si="303"/>
        <v>2014</v>
      </c>
      <c r="O3231" t="b">
        <v>1</v>
      </c>
      <c r="P3231">
        <v>202</v>
      </c>
      <c r="Q3231" t="b">
        <v>1</v>
      </c>
      <c r="R3231" t="s">
        <v>8271</v>
      </c>
      <c r="S3231" s="7">
        <f>E3231/D3231</f>
        <v>1.0786500000000001</v>
      </c>
      <c r="T3231" s="8">
        <f>E3231/P3231</f>
        <v>106.79702970297029</v>
      </c>
      <c r="U3231" t="str">
        <f t="shared" si="304"/>
        <v>theater</v>
      </c>
      <c r="V3231" t="str">
        <f t="shared" si="305"/>
        <v>plays</v>
      </c>
    </row>
    <row r="3232" spans="1:22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5">
        <f t="shared" si="300"/>
        <v>41898.168125000004</v>
      </c>
      <c r="L3232" s="15">
        <f t="shared" si="301"/>
        <v>41913.165972222225</v>
      </c>
      <c r="M3232" s="13" t="str">
        <f t="shared" si="302"/>
        <v>Sep</v>
      </c>
      <c r="N3232" s="11">
        <f t="shared" si="303"/>
        <v>2014</v>
      </c>
      <c r="O3232" t="b">
        <v>1</v>
      </c>
      <c r="P3232">
        <v>37</v>
      </c>
      <c r="Q3232" t="b">
        <v>1</v>
      </c>
      <c r="R3232" t="s">
        <v>8271</v>
      </c>
      <c r="S3232" s="7">
        <f>E3232/D3232</f>
        <v>1.0988461538461538</v>
      </c>
      <c r="T3232" s="8">
        <f>E3232/P3232</f>
        <v>77.21621621621621</v>
      </c>
      <c r="U3232" t="str">
        <f t="shared" si="304"/>
        <v>theater</v>
      </c>
      <c r="V3232" t="str">
        <f t="shared" si="305"/>
        <v>plays</v>
      </c>
    </row>
    <row r="3233" spans="1:22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5">
        <f t="shared" si="300"/>
        <v>42446.943831018521</v>
      </c>
      <c r="L3233" s="15">
        <f t="shared" si="301"/>
        <v>42476.943831018521</v>
      </c>
      <c r="M3233" s="13" t="str">
        <f t="shared" si="302"/>
        <v>Mar</v>
      </c>
      <c r="N3233" s="11">
        <f t="shared" si="303"/>
        <v>2016</v>
      </c>
      <c r="O3233" t="b">
        <v>0</v>
      </c>
      <c r="P3233">
        <v>28</v>
      </c>
      <c r="Q3233" t="b">
        <v>1</v>
      </c>
      <c r="R3233" t="s">
        <v>8271</v>
      </c>
      <c r="S3233" s="7">
        <f>E3233/D3233</f>
        <v>1.61</v>
      </c>
      <c r="T3233" s="8">
        <f>E3233/P3233</f>
        <v>57.5</v>
      </c>
      <c r="U3233" t="str">
        <f t="shared" si="304"/>
        <v>theater</v>
      </c>
      <c r="V3233" t="str">
        <f t="shared" si="305"/>
        <v>plays</v>
      </c>
    </row>
    <row r="3234" spans="1:22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5">
        <f t="shared" si="300"/>
        <v>42463.81385416667</v>
      </c>
      <c r="L3234" s="15">
        <f t="shared" si="301"/>
        <v>42494.165972222225</v>
      </c>
      <c r="M3234" s="13" t="str">
        <f t="shared" si="302"/>
        <v>Apr</v>
      </c>
      <c r="N3234" s="11">
        <f t="shared" si="303"/>
        <v>2016</v>
      </c>
      <c r="O3234" t="b">
        <v>1</v>
      </c>
      <c r="P3234">
        <v>26</v>
      </c>
      <c r="Q3234" t="b">
        <v>1</v>
      </c>
      <c r="R3234" t="s">
        <v>8271</v>
      </c>
      <c r="S3234" s="7">
        <f>E3234/D3234</f>
        <v>1.3120000000000001</v>
      </c>
      <c r="T3234" s="8">
        <f>E3234/P3234</f>
        <v>50.46153846153846</v>
      </c>
      <c r="U3234" t="str">
        <f t="shared" si="304"/>
        <v>theater</v>
      </c>
      <c r="V3234" t="str">
        <f t="shared" si="305"/>
        <v>plays</v>
      </c>
    </row>
    <row r="3235" spans="1:22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5">
        <f t="shared" si="300"/>
        <v>42766.805034722223</v>
      </c>
      <c r="L3235" s="15">
        <f t="shared" si="301"/>
        <v>42796.805034722223</v>
      </c>
      <c r="M3235" s="13" t="str">
        <f t="shared" si="302"/>
        <v>Jan</v>
      </c>
      <c r="N3235" s="11">
        <f t="shared" si="303"/>
        <v>2017</v>
      </c>
      <c r="O3235" t="b">
        <v>0</v>
      </c>
      <c r="P3235">
        <v>61</v>
      </c>
      <c r="Q3235" t="b">
        <v>1</v>
      </c>
      <c r="R3235" t="s">
        <v>8271</v>
      </c>
      <c r="S3235" s="7">
        <f>E3235/D3235</f>
        <v>1.1879999999999999</v>
      </c>
      <c r="T3235" s="8">
        <f>E3235/P3235</f>
        <v>97.377049180327873</v>
      </c>
      <c r="U3235" t="str">
        <f t="shared" si="304"/>
        <v>theater</v>
      </c>
      <c r="V3235" t="str">
        <f t="shared" si="305"/>
        <v>plays</v>
      </c>
    </row>
    <row r="3236" spans="1:22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5">
        <f t="shared" si="300"/>
        <v>42734.789444444439</v>
      </c>
      <c r="L3236" s="15">
        <f t="shared" si="301"/>
        <v>42767.979861111111</v>
      </c>
      <c r="M3236" s="13" t="str">
        <f t="shared" si="302"/>
        <v>Dec</v>
      </c>
      <c r="N3236" s="11">
        <f t="shared" si="303"/>
        <v>2016</v>
      </c>
      <c r="O3236" t="b">
        <v>0</v>
      </c>
      <c r="P3236">
        <v>115</v>
      </c>
      <c r="Q3236" t="b">
        <v>1</v>
      </c>
      <c r="R3236" t="s">
        <v>8271</v>
      </c>
      <c r="S3236" s="7">
        <f>E3236/D3236</f>
        <v>1.0039275000000001</v>
      </c>
      <c r="T3236" s="8">
        <f>E3236/P3236</f>
        <v>34.91921739130435</v>
      </c>
      <c r="U3236" t="str">
        <f t="shared" si="304"/>
        <v>theater</v>
      </c>
      <c r="V3236" t="str">
        <f t="shared" si="305"/>
        <v>plays</v>
      </c>
    </row>
    <row r="3237" spans="1:22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5">
        <f t="shared" si="300"/>
        <v>42522.347812499997</v>
      </c>
      <c r="L3237" s="15">
        <f t="shared" si="301"/>
        <v>42552.347812499997</v>
      </c>
      <c r="M3237" s="13" t="str">
        <f t="shared" si="302"/>
        <v>Jun</v>
      </c>
      <c r="N3237" s="11">
        <f t="shared" si="303"/>
        <v>2016</v>
      </c>
      <c r="O3237" t="b">
        <v>1</v>
      </c>
      <c r="P3237">
        <v>181</v>
      </c>
      <c r="Q3237" t="b">
        <v>1</v>
      </c>
      <c r="R3237" t="s">
        <v>8271</v>
      </c>
      <c r="S3237" s="7">
        <f>E3237/D3237</f>
        <v>1.0320666666666667</v>
      </c>
      <c r="T3237" s="8">
        <f>E3237/P3237</f>
        <v>85.530386740331494</v>
      </c>
      <c r="U3237" t="str">
        <f t="shared" si="304"/>
        <v>theater</v>
      </c>
      <c r="V3237" t="str">
        <f t="shared" si="305"/>
        <v>plays</v>
      </c>
    </row>
    <row r="3238" spans="1:22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5">
        <f t="shared" si="300"/>
        <v>42702.917048611111</v>
      </c>
      <c r="L3238" s="15">
        <f t="shared" si="301"/>
        <v>42732.917048611111</v>
      </c>
      <c r="M3238" s="13" t="str">
        <f t="shared" si="302"/>
        <v>Nov</v>
      </c>
      <c r="N3238" s="11">
        <f t="shared" si="303"/>
        <v>2016</v>
      </c>
      <c r="O3238" t="b">
        <v>0</v>
      </c>
      <c r="P3238">
        <v>110</v>
      </c>
      <c r="Q3238" t="b">
        <v>1</v>
      </c>
      <c r="R3238" t="s">
        <v>8271</v>
      </c>
      <c r="S3238" s="7">
        <f>E3238/D3238</f>
        <v>1.006</v>
      </c>
      <c r="T3238" s="8">
        <f>E3238/P3238</f>
        <v>182.90909090909091</v>
      </c>
      <c r="U3238" t="str">
        <f t="shared" si="304"/>
        <v>theater</v>
      </c>
      <c r="V3238" t="str">
        <f t="shared" si="305"/>
        <v>plays</v>
      </c>
    </row>
    <row r="3239" spans="1:22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5">
        <f t="shared" si="300"/>
        <v>42252.474351851852</v>
      </c>
      <c r="L3239" s="15">
        <f t="shared" si="301"/>
        <v>42276.165972222225</v>
      </c>
      <c r="M3239" s="13" t="str">
        <f t="shared" si="302"/>
        <v>Sep</v>
      </c>
      <c r="N3239" s="11">
        <f t="shared" si="303"/>
        <v>2015</v>
      </c>
      <c r="O3239" t="b">
        <v>1</v>
      </c>
      <c r="P3239">
        <v>269</v>
      </c>
      <c r="Q3239" t="b">
        <v>1</v>
      </c>
      <c r="R3239" t="s">
        <v>8271</v>
      </c>
      <c r="S3239" s="7">
        <f>E3239/D3239</f>
        <v>1.0078754285714286</v>
      </c>
      <c r="T3239" s="8">
        <f>E3239/P3239</f>
        <v>131.13620817843866</v>
      </c>
      <c r="U3239" t="str">
        <f t="shared" si="304"/>
        <v>theater</v>
      </c>
      <c r="V3239" t="str">
        <f t="shared" si="305"/>
        <v>plays</v>
      </c>
    </row>
    <row r="3240" spans="1:22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5">
        <f t="shared" si="300"/>
        <v>42156.510393518518</v>
      </c>
      <c r="L3240" s="15">
        <f t="shared" si="301"/>
        <v>42186.510393518518</v>
      </c>
      <c r="M3240" s="13" t="str">
        <f t="shared" si="302"/>
        <v>Jun</v>
      </c>
      <c r="N3240" s="11">
        <f t="shared" si="303"/>
        <v>2015</v>
      </c>
      <c r="O3240" t="b">
        <v>1</v>
      </c>
      <c r="P3240">
        <v>79</v>
      </c>
      <c r="Q3240" t="b">
        <v>1</v>
      </c>
      <c r="R3240" t="s">
        <v>8271</v>
      </c>
      <c r="S3240" s="7">
        <f>E3240/D3240</f>
        <v>1.1232142857142857</v>
      </c>
      <c r="T3240" s="8">
        <f>E3240/P3240</f>
        <v>39.810126582278478</v>
      </c>
      <c r="U3240" t="str">
        <f t="shared" si="304"/>
        <v>theater</v>
      </c>
      <c r="V3240" t="str">
        <f t="shared" si="305"/>
        <v>plays</v>
      </c>
    </row>
    <row r="3241" spans="1:22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5">
        <f t="shared" si="300"/>
        <v>42278.089039351849</v>
      </c>
      <c r="L3241" s="15">
        <f t="shared" si="301"/>
        <v>42302.999305555553</v>
      </c>
      <c r="M3241" s="13" t="str">
        <f t="shared" si="302"/>
        <v>Oct</v>
      </c>
      <c r="N3241" s="11">
        <f t="shared" si="303"/>
        <v>2015</v>
      </c>
      <c r="O3241" t="b">
        <v>1</v>
      </c>
      <c r="P3241">
        <v>104</v>
      </c>
      <c r="Q3241" t="b">
        <v>1</v>
      </c>
      <c r="R3241" t="s">
        <v>8271</v>
      </c>
      <c r="S3241" s="7">
        <f>E3241/D3241</f>
        <v>1.0591914022517912</v>
      </c>
      <c r="T3241" s="8">
        <f>E3241/P3241</f>
        <v>59.701730769230764</v>
      </c>
      <c r="U3241" t="str">
        <f t="shared" si="304"/>
        <v>theater</v>
      </c>
      <c r="V3241" t="str">
        <f t="shared" si="305"/>
        <v>plays</v>
      </c>
    </row>
    <row r="3242" spans="1:22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5">
        <f t="shared" si="300"/>
        <v>42754.693842592591</v>
      </c>
      <c r="L3242" s="15">
        <f t="shared" si="301"/>
        <v>42782.958333333328</v>
      </c>
      <c r="M3242" s="13" t="str">
        <f t="shared" si="302"/>
        <v>Jan</v>
      </c>
      <c r="N3242" s="11">
        <f t="shared" si="303"/>
        <v>2017</v>
      </c>
      <c r="O3242" t="b">
        <v>0</v>
      </c>
      <c r="P3242">
        <v>34</v>
      </c>
      <c r="Q3242" t="b">
        <v>1</v>
      </c>
      <c r="R3242" t="s">
        <v>8271</v>
      </c>
      <c r="S3242" s="7">
        <f>E3242/D3242</f>
        <v>1.0056666666666667</v>
      </c>
      <c r="T3242" s="8">
        <f>E3242/P3242</f>
        <v>88.735294117647058</v>
      </c>
      <c r="U3242" t="str">
        <f t="shared" si="304"/>
        <v>theater</v>
      </c>
      <c r="V3242" t="str">
        <f t="shared" si="305"/>
        <v>plays</v>
      </c>
    </row>
    <row r="3243" spans="1:22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5">
        <f t="shared" si="300"/>
        <v>41893.324884259258</v>
      </c>
      <c r="L3243" s="15">
        <f t="shared" si="301"/>
        <v>41926.290972222225</v>
      </c>
      <c r="M3243" s="13" t="str">
        <f t="shared" si="302"/>
        <v>Sep</v>
      </c>
      <c r="N3243" s="11">
        <f t="shared" si="303"/>
        <v>2014</v>
      </c>
      <c r="O3243" t="b">
        <v>1</v>
      </c>
      <c r="P3243">
        <v>167</v>
      </c>
      <c r="Q3243" t="b">
        <v>1</v>
      </c>
      <c r="R3243" t="s">
        <v>8271</v>
      </c>
      <c r="S3243" s="7">
        <f>E3243/D3243</f>
        <v>1.1530588235294117</v>
      </c>
      <c r="T3243" s="8">
        <f>E3243/P3243</f>
        <v>58.688622754491021</v>
      </c>
      <c r="U3243" t="str">
        <f t="shared" si="304"/>
        <v>theater</v>
      </c>
      <c r="V3243" t="str">
        <f t="shared" si="305"/>
        <v>plays</v>
      </c>
    </row>
    <row r="3244" spans="1:22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5">
        <f t="shared" si="300"/>
        <v>41871.755694444444</v>
      </c>
      <c r="L3244" s="15">
        <f t="shared" si="301"/>
        <v>41901.755694444444</v>
      </c>
      <c r="M3244" s="13" t="str">
        <f t="shared" si="302"/>
        <v>Aug</v>
      </c>
      <c r="N3244" s="11">
        <f t="shared" si="303"/>
        <v>2014</v>
      </c>
      <c r="O3244" t="b">
        <v>1</v>
      </c>
      <c r="P3244">
        <v>183</v>
      </c>
      <c r="Q3244" t="b">
        <v>1</v>
      </c>
      <c r="R3244" t="s">
        <v>8271</v>
      </c>
      <c r="S3244" s="7">
        <f>E3244/D3244</f>
        <v>1.273042</v>
      </c>
      <c r="T3244" s="8">
        <f>E3244/P3244</f>
        <v>69.56513661202186</v>
      </c>
      <c r="U3244" t="str">
        <f t="shared" si="304"/>
        <v>theater</v>
      </c>
      <c r="V3244" t="str">
        <f t="shared" si="305"/>
        <v>plays</v>
      </c>
    </row>
    <row r="3245" spans="1:22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5">
        <f t="shared" si="300"/>
        <v>42262.096782407403</v>
      </c>
      <c r="L3245" s="15">
        <f t="shared" si="301"/>
        <v>42286</v>
      </c>
      <c r="M3245" s="13" t="str">
        <f t="shared" si="302"/>
        <v>Sep</v>
      </c>
      <c r="N3245" s="11">
        <f t="shared" si="303"/>
        <v>2015</v>
      </c>
      <c r="O3245" t="b">
        <v>1</v>
      </c>
      <c r="P3245">
        <v>71</v>
      </c>
      <c r="Q3245" t="b">
        <v>1</v>
      </c>
      <c r="R3245" t="s">
        <v>8271</v>
      </c>
      <c r="S3245" s="7">
        <f>E3245/D3245</f>
        <v>1.028375</v>
      </c>
      <c r="T3245" s="8">
        <f>E3245/P3245</f>
        <v>115.87323943661971</v>
      </c>
      <c r="U3245" t="str">
        <f t="shared" si="304"/>
        <v>theater</v>
      </c>
      <c r="V3245" t="str">
        <f t="shared" si="305"/>
        <v>plays</v>
      </c>
    </row>
    <row r="3246" spans="1:22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5">
        <f t="shared" si="300"/>
        <v>42675.694236111114</v>
      </c>
      <c r="L3246" s="15">
        <f t="shared" si="301"/>
        <v>42705.735902777778</v>
      </c>
      <c r="M3246" s="13" t="str">
        <f t="shared" si="302"/>
        <v>Nov</v>
      </c>
      <c r="N3246" s="11">
        <f t="shared" si="303"/>
        <v>2016</v>
      </c>
      <c r="O3246" t="b">
        <v>0</v>
      </c>
      <c r="P3246">
        <v>69</v>
      </c>
      <c r="Q3246" t="b">
        <v>1</v>
      </c>
      <c r="R3246" t="s">
        <v>8271</v>
      </c>
      <c r="S3246" s="7">
        <f>E3246/D3246</f>
        <v>1.0293749999999999</v>
      </c>
      <c r="T3246" s="8">
        <f>E3246/P3246</f>
        <v>23.869565217391305</v>
      </c>
      <c r="U3246" t="str">
        <f t="shared" si="304"/>
        <v>theater</v>
      </c>
      <c r="V3246" t="str">
        <f t="shared" si="305"/>
        <v>plays</v>
      </c>
    </row>
    <row r="3247" spans="1:22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5">
        <f t="shared" si="300"/>
        <v>42135.60020833333</v>
      </c>
      <c r="L3247" s="15">
        <f t="shared" si="301"/>
        <v>42167.083333333328</v>
      </c>
      <c r="M3247" s="13" t="str">
        <f t="shared" si="302"/>
        <v>May</v>
      </c>
      <c r="N3247" s="11">
        <f t="shared" si="303"/>
        <v>2015</v>
      </c>
      <c r="O3247" t="b">
        <v>0</v>
      </c>
      <c r="P3247">
        <v>270</v>
      </c>
      <c r="Q3247" t="b">
        <v>1</v>
      </c>
      <c r="R3247" t="s">
        <v>8271</v>
      </c>
      <c r="S3247" s="7">
        <f>E3247/D3247</f>
        <v>1.043047619047619</v>
      </c>
      <c r="T3247" s="8">
        <f>E3247/P3247</f>
        <v>81.125925925925927</v>
      </c>
      <c r="U3247" t="str">
        <f t="shared" si="304"/>
        <v>theater</v>
      </c>
      <c r="V3247" t="str">
        <f t="shared" si="305"/>
        <v>plays</v>
      </c>
    </row>
    <row r="3248" spans="1:22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5">
        <f t="shared" si="300"/>
        <v>42230.472222222219</v>
      </c>
      <c r="L3248" s="15">
        <f t="shared" si="301"/>
        <v>42259.165972222225</v>
      </c>
      <c r="M3248" s="13" t="str">
        <f t="shared" si="302"/>
        <v>Aug</v>
      </c>
      <c r="N3248" s="11">
        <f t="shared" si="303"/>
        <v>2015</v>
      </c>
      <c r="O3248" t="b">
        <v>1</v>
      </c>
      <c r="P3248">
        <v>193</v>
      </c>
      <c r="Q3248" t="b">
        <v>1</v>
      </c>
      <c r="R3248" t="s">
        <v>8271</v>
      </c>
      <c r="S3248" s="7">
        <f>E3248/D3248</f>
        <v>1.1122000000000001</v>
      </c>
      <c r="T3248" s="8">
        <f>E3248/P3248</f>
        <v>57.626943005181346</v>
      </c>
      <c r="U3248" t="str">
        <f t="shared" si="304"/>
        <v>theater</v>
      </c>
      <c r="V3248" t="str">
        <f t="shared" si="305"/>
        <v>plays</v>
      </c>
    </row>
    <row r="3249" spans="1:22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5">
        <f t="shared" si="300"/>
        <v>42167.434166666666</v>
      </c>
      <c r="L3249" s="15">
        <f t="shared" si="301"/>
        <v>42197.434166666666</v>
      </c>
      <c r="M3249" s="13" t="str">
        <f t="shared" si="302"/>
        <v>Jun</v>
      </c>
      <c r="N3249" s="11">
        <f t="shared" si="303"/>
        <v>2015</v>
      </c>
      <c r="O3249" t="b">
        <v>1</v>
      </c>
      <c r="P3249">
        <v>57</v>
      </c>
      <c r="Q3249" t="b">
        <v>1</v>
      </c>
      <c r="R3249" t="s">
        <v>8271</v>
      </c>
      <c r="S3249" s="7">
        <f>E3249/D3249</f>
        <v>1.0586</v>
      </c>
      <c r="T3249" s="8">
        <f>E3249/P3249</f>
        <v>46.429824561403507</v>
      </c>
      <c r="U3249" t="str">
        <f t="shared" si="304"/>
        <v>theater</v>
      </c>
      <c r="V3249" t="str">
        <f t="shared" si="305"/>
        <v>plays</v>
      </c>
    </row>
    <row r="3250" spans="1:22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5">
        <f t="shared" si="300"/>
        <v>42068.888391203705</v>
      </c>
      <c r="L3250" s="15">
        <f t="shared" si="301"/>
        <v>42098.846724537041</v>
      </c>
      <c r="M3250" s="13" t="str">
        <f t="shared" si="302"/>
        <v>Mar</v>
      </c>
      <c r="N3250" s="11">
        <f t="shared" si="303"/>
        <v>2015</v>
      </c>
      <c r="O3250" t="b">
        <v>1</v>
      </c>
      <c r="P3250">
        <v>200</v>
      </c>
      <c r="Q3250" t="b">
        <v>1</v>
      </c>
      <c r="R3250" t="s">
        <v>8271</v>
      </c>
      <c r="S3250" s="7">
        <f>E3250/D3250</f>
        <v>1.0079166666666666</v>
      </c>
      <c r="T3250" s="8">
        <f>E3250/P3250</f>
        <v>60.475000000000001</v>
      </c>
      <c r="U3250" t="str">
        <f t="shared" si="304"/>
        <v>theater</v>
      </c>
      <c r="V3250" t="str">
        <f t="shared" si="305"/>
        <v>plays</v>
      </c>
    </row>
    <row r="3251" spans="1:22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5">
        <f t="shared" si="300"/>
        <v>42145.746689814812</v>
      </c>
      <c r="L3251" s="15">
        <f t="shared" si="301"/>
        <v>42175.746689814812</v>
      </c>
      <c r="M3251" s="13" t="str">
        <f t="shared" si="302"/>
        <v>May</v>
      </c>
      <c r="N3251" s="11">
        <f t="shared" si="303"/>
        <v>2015</v>
      </c>
      <c r="O3251" t="b">
        <v>1</v>
      </c>
      <c r="P3251">
        <v>88</v>
      </c>
      <c r="Q3251" t="b">
        <v>1</v>
      </c>
      <c r="R3251" t="s">
        <v>8271</v>
      </c>
      <c r="S3251" s="7">
        <f>E3251/D3251</f>
        <v>1.0492727272727274</v>
      </c>
      <c r="T3251" s="8">
        <f>E3251/P3251</f>
        <v>65.579545454545453</v>
      </c>
      <c r="U3251" t="str">
        <f t="shared" si="304"/>
        <v>theater</v>
      </c>
      <c r="V3251" t="str">
        <f t="shared" si="305"/>
        <v>plays</v>
      </c>
    </row>
    <row r="3252" spans="1:22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5">
        <f t="shared" si="300"/>
        <v>41918.742175925923</v>
      </c>
      <c r="L3252" s="15">
        <f t="shared" si="301"/>
        <v>41948.783842592595</v>
      </c>
      <c r="M3252" s="13" t="str">
        <f t="shared" si="302"/>
        <v>Oct</v>
      </c>
      <c r="N3252" s="11">
        <f t="shared" si="303"/>
        <v>2014</v>
      </c>
      <c r="O3252" t="b">
        <v>1</v>
      </c>
      <c r="P3252">
        <v>213</v>
      </c>
      <c r="Q3252" t="b">
        <v>1</v>
      </c>
      <c r="R3252" t="s">
        <v>8271</v>
      </c>
      <c r="S3252" s="7">
        <f>E3252/D3252</f>
        <v>1.01552</v>
      </c>
      <c r="T3252" s="8">
        <f>E3252/P3252</f>
        <v>119.1924882629108</v>
      </c>
      <c r="U3252" t="str">
        <f t="shared" si="304"/>
        <v>theater</v>
      </c>
      <c r="V3252" t="str">
        <f t="shared" si="305"/>
        <v>plays</v>
      </c>
    </row>
    <row r="3253" spans="1:22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5">
        <f t="shared" si="300"/>
        <v>42146.731087962966</v>
      </c>
      <c r="L3253" s="15">
        <f t="shared" si="301"/>
        <v>42176.731087962966</v>
      </c>
      <c r="M3253" s="13" t="str">
        <f t="shared" si="302"/>
        <v>May</v>
      </c>
      <c r="N3253" s="11">
        <f t="shared" si="303"/>
        <v>2015</v>
      </c>
      <c r="O3253" t="b">
        <v>1</v>
      </c>
      <c r="P3253">
        <v>20</v>
      </c>
      <c r="Q3253" t="b">
        <v>1</v>
      </c>
      <c r="R3253" t="s">
        <v>8271</v>
      </c>
      <c r="S3253" s="7">
        <f>E3253/D3253</f>
        <v>1.1073333333333333</v>
      </c>
      <c r="T3253" s="8">
        <f>E3253/P3253</f>
        <v>83.05</v>
      </c>
      <c r="U3253" t="str">
        <f t="shared" si="304"/>
        <v>theater</v>
      </c>
      <c r="V3253" t="str">
        <f t="shared" si="305"/>
        <v>plays</v>
      </c>
    </row>
    <row r="3254" spans="1:22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5">
        <f t="shared" si="300"/>
        <v>42590.472685185188</v>
      </c>
      <c r="L3254" s="15">
        <f t="shared" si="301"/>
        <v>42620.472685185188</v>
      </c>
      <c r="M3254" s="13" t="str">
        <f t="shared" si="302"/>
        <v>Aug</v>
      </c>
      <c r="N3254" s="11">
        <f t="shared" si="303"/>
        <v>2016</v>
      </c>
      <c r="O3254" t="b">
        <v>1</v>
      </c>
      <c r="P3254">
        <v>50</v>
      </c>
      <c r="Q3254" t="b">
        <v>1</v>
      </c>
      <c r="R3254" t="s">
        <v>8271</v>
      </c>
      <c r="S3254" s="7">
        <f>E3254/D3254</f>
        <v>1.2782222222222221</v>
      </c>
      <c r="T3254" s="8">
        <f>E3254/P3254</f>
        <v>57.52</v>
      </c>
      <c r="U3254" t="str">
        <f t="shared" si="304"/>
        <v>theater</v>
      </c>
      <c r="V3254" t="str">
        <f t="shared" si="305"/>
        <v>plays</v>
      </c>
    </row>
    <row r="3255" spans="1:22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5">
        <f t="shared" si="300"/>
        <v>42602.576712962968</v>
      </c>
      <c r="L3255" s="15">
        <f t="shared" si="301"/>
        <v>42621.15625</v>
      </c>
      <c r="M3255" s="13" t="str">
        <f t="shared" si="302"/>
        <v>Aug</v>
      </c>
      <c r="N3255" s="11">
        <f t="shared" si="303"/>
        <v>2016</v>
      </c>
      <c r="O3255" t="b">
        <v>1</v>
      </c>
      <c r="P3255">
        <v>115</v>
      </c>
      <c r="Q3255" t="b">
        <v>1</v>
      </c>
      <c r="R3255" t="s">
        <v>8271</v>
      </c>
      <c r="S3255" s="7">
        <f>E3255/D3255</f>
        <v>1.0182500000000001</v>
      </c>
      <c r="T3255" s="8">
        <f>E3255/P3255</f>
        <v>177.08695652173913</v>
      </c>
      <c r="U3255" t="str">
        <f t="shared" si="304"/>
        <v>theater</v>
      </c>
      <c r="V3255" t="str">
        <f t="shared" si="305"/>
        <v>plays</v>
      </c>
    </row>
    <row r="3256" spans="1:22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5">
        <f t="shared" si="300"/>
        <v>42059.085752314815</v>
      </c>
      <c r="L3256" s="15">
        <f t="shared" si="301"/>
        <v>42089.044085648144</v>
      </c>
      <c r="M3256" s="13" t="str">
        <f t="shared" si="302"/>
        <v>Feb</v>
      </c>
      <c r="N3256" s="11">
        <f t="shared" si="303"/>
        <v>2015</v>
      </c>
      <c r="O3256" t="b">
        <v>1</v>
      </c>
      <c r="P3256">
        <v>186</v>
      </c>
      <c r="Q3256" t="b">
        <v>1</v>
      </c>
      <c r="R3256" t="s">
        <v>8271</v>
      </c>
      <c r="S3256" s="7">
        <f>E3256/D3256</f>
        <v>1.012576923076923</v>
      </c>
      <c r="T3256" s="8">
        <f>E3256/P3256</f>
        <v>70.771505376344081</v>
      </c>
      <c r="U3256" t="str">
        <f t="shared" si="304"/>
        <v>theater</v>
      </c>
      <c r="V3256" t="str">
        <f t="shared" si="305"/>
        <v>plays</v>
      </c>
    </row>
    <row r="3257" spans="1:22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5">
        <f t="shared" si="300"/>
        <v>41889.768229166664</v>
      </c>
      <c r="L3257" s="15">
        <f t="shared" si="301"/>
        <v>41919.768229166664</v>
      </c>
      <c r="M3257" s="13" t="str">
        <f t="shared" si="302"/>
        <v>Sep</v>
      </c>
      <c r="N3257" s="11">
        <f t="shared" si="303"/>
        <v>2014</v>
      </c>
      <c r="O3257" t="b">
        <v>1</v>
      </c>
      <c r="P3257">
        <v>18</v>
      </c>
      <c r="Q3257" t="b">
        <v>1</v>
      </c>
      <c r="R3257" t="s">
        <v>8271</v>
      </c>
      <c r="S3257" s="7">
        <f>E3257/D3257</f>
        <v>1.75</v>
      </c>
      <c r="T3257" s="8">
        <f>E3257/P3257</f>
        <v>29.166666666666668</v>
      </c>
      <c r="U3257" t="str">
        <f t="shared" si="304"/>
        <v>theater</v>
      </c>
      <c r="V3257" t="str">
        <f t="shared" si="305"/>
        <v>plays</v>
      </c>
    </row>
    <row r="3258" spans="1:22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5">
        <f t="shared" si="300"/>
        <v>42144.573807870373</v>
      </c>
      <c r="L3258" s="15">
        <f t="shared" si="301"/>
        <v>42166.165972222225</v>
      </c>
      <c r="M3258" s="13" t="str">
        <f t="shared" si="302"/>
        <v>May</v>
      </c>
      <c r="N3258" s="11">
        <f t="shared" si="303"/>
        <v>2015</v>
      </c>
      <c r="O3258" t="b">
        <v>1</v>
      </c>
      <c r="P3258">
        <v>176</v>
      </c>
      <c r="Q3258" t="b">
        <v>1</v>
      </c>
      <c r="R3258" t="s">
        <v>8271</v>
      </c>
      <c r="S3258" s="7">
        <f>E3258/D3258</f>
        <v>1.2806</v>
      </c>
      <c r="T3258" s="8">
        <f>E3258/P3258</f>
        <v>72.76136363636364</v>
      </c>
      <c r="U3258" t="str">
        <f t="shared" si="304"/>
        <v>theater</v>
      </c>
      <c r="V3258" t="str">
        <f t="shared" si="305"/>
        <v>plays</v>
      </c>
    </row>
    <row r="3259" spans="1:22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5">
        <f t="shared" si="300"/>
        <v>42758.559629629628</v>
      </c>
      <c r="L3259" s="15">
        <f t="shared" si="301"/>
        <v>42788.559629629628</v>
      </c>
      <c r="M3259" s="13" t="str">
        <f t="shared" si="302"/>
        <v>Jan</v>
      </c>
      <c r="N3259" s="11">
        <f t="shared" si="303"/>
        <v>2017</v>
      </c>
      <c r="O3259" t="b">
        <v>0</v>
      </c>
      <c r="P3259">
        <v>41</v>
      </c>
      <c r="Q3259" t="b">
        <v>1</v>
      </c>
      <c r="R3259" t="s">
        <v>8271</v>
      </c>
      <c r="S3259" s="7">
        <f>E3259/D3259</f>
        <v>1.0629949999999999</v>
      </c>
      <c r="T3259" s="8">
        <f>E3259/P3259</f>
        <v>51.853414634146333</v>
      </c>
      <c r="U3259" t="str">
        <f t="shared" si="304"/>
        <v>theater</v>
      </c>
      <c r="V3259" t="str">
        <f t="shared" si="305"/>
        <v>plays</v>
      </c>
    </row>
    <row r="3260" spans="1:22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5">
        <f t="shared" si="300"/>
        <v>41982.887280092589</v>
      </c>
      <c r="L3260" s="15">
        <f t="shared" si="301"/>
        <v>42012.887280092589</v>
      </c>
      <c r="M3260" s="13" t="str">
        <f t="shared" si="302"/>
        <v>Dec</v>
      </c>
      <c r="N3260" s="11">
        <f t="shared" si="303"/>
        <v>2014</v>
      </c>
      <c r="O3260" t="b">
        <v>1</v>
      </c>
      <c r="P3260">
        <v>75</v>
      </c>
      <c r="Q3260" t="b">
        <v>1</v>
      </c>
      <c r="R3260" t="s">
        <v>8271</v>
      </c>
      <c r="S3260" s="7">
        <f>E3260/D3260</f>
        <v>1.052142857142857</v>
      </c>
      <c r="T3260" s="8">
        <f>E3260/P3260</f>
        <v>98.2</v>
      </c>
      <c r="U3260" t="str">
        <f t="shared" si="304"/>
        <v>theater</v>
      </c>
      <c r="V3260" t="str">
        <f t="shared" si="305"/>
        <v>plays</v>
      </c>
    </row>
    <row r="3261" spans="1:22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5">
        <f t="shared" si="300"/>
        <v>42614.760937500003</v>
      </c>
      <c r="L3261" s="15">
        <f t="shared" si="301"/>
        <v>42644.165972222225</v>
      </c>
      <c r="M3261" s="13" t="str">
        <f t="shared" si="302"/>
        <v>Sep</v>
      </c>
      <c r="N3261" s="11">
        <f t="shared" si="303"/>
        <v>2016</v>
      </c>
      <c r="O3261" t="b">
        <v>1</v>
      </c>
      <c r="P3261">
        <v>97</v>
      </c>
      <c r="Q3261" t="b">
        <v>1</v>
      </c>
      <c r="R3261" t="s">
        <v>8271</v>
      </c>
      <c r="S3261" s="7">
        <f>E3261/D3261</f>
        <v>1.0616782608695652</v>
      </c>
      <c r="T3261" s="8">
        <f>E3261/P3261</f>
        <v>251.7381443298969</v>
      </c>
      <c r="U3261" t="str">
        <f t="shared" si="304"/>
        <v>theater</v>
      </c>
      <c r="V3261" t="str">
        <f t="shared" si="305"/>
        <v>plays</v>
      </c>
    </row>
    <row r="3262" spans="1:22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5">
        <f t="shared" si="300"/>
        <v>42303.672662037032</v>
      </c>
      <c r="L3262" s="15">
        <f t="shared" si="301"/>
        <v>42338.714328703703</v>
      </c>
      <c r="M3262" s="13" t="str">
        <f t="shared" si="302"/>
        <v>Oct</v>
      </c>
      <c r="N3262" s="11">
        <f t="shared" si="303"/>
        <v>2015</v>
      </c>
      <c r="O3262" t="b">
        <v>1</v>
      </c>
      <c r="P3262">
        <v>73</v>
      </c>
      <c r="Q3262" t="b">
        <v>1</v>
      </c>
      <c r="R3262" t="s">
        <v>8271</v>
      </c>
      <c r="S3262" s="7">
        <f>E3262/D3262</f>
        <v>1.0924</v>
      </c>
      <c r="T3262" s="8">
        <f>E3262/P3262</f>
        <v>74.821917808219183</v>
      </c>
      <c r="U3262" t="str">
        <f t="shared" si="304"/>
        <v>theater</v>
      </c>
      <c r="V3262" t="str">
        <f t="shared" si="305"/>
        <v>plays</v>
      </c>
    </row>
    <row r="3263" spans="1:22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5">
        <f t="shared" si="300"/>
        <v>42171.725416666668</v>
      </c>
      <c r="L3263" s="15">
        <f t="shared" si="301"/>
        <v>42201.725416666668</v>
      </c>
      <c r="M3263" s="13" t="str">
        <f t="shared" si="302"/>
        <v>Jun</v>
      </c>
      <c r="N3263" s="11">
        <f t="shared" si="303"/>
        <v>2015</v>
      </c>
      <c r="O3263" t="b">
        <v>1</v>
      </c>
      <c r="P3263">
        <v>49</v>
      </c>
      <c r="Q3263" t="b">
        <v>1</v>
      </c>
      <c r="R3263" t="s">
        <v>8271</v>
      </c>
      <c r="S3263" s="7">
        <f>E3263/D3263</f>
        <v>1.0045454545454546</v>
      </c>
      <c r="T3263" s="8">
        <f>E3263/P3263</f>
        <v>67.65306122448979</v>
      </c>
      <c r="U3263" t="str">
        <f t="shared" si="304"/>
        <v>theater</v>
      </c>
      <c r="V3263" t="str">
        <f t="shared" si="305"/>
        <v>plays</v>
      </c>
    </row>
    <row r="3264" spans="1:22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5">
        <f t="shared" si="300"/>
        <v>41964.315532407403</v>
      </c>
      <c r="L3264" s="15">
        <f t="shared" si="301"/>
        <v>41995.166666666672</v>
      </c>
      <c r="M3264" s="13" t="str">
        <f t="shared" si="302"/>
        <v>Nov</v>
      </c>
      <c r="N3264" s="11">
        <f t="shared" si="303"/>
        <v>2014</v>
      </c>
      <c r="O3264" t="b">
        <v>1</v>
      </c>
      <c r="P3264">
        <v>134</v>
      </c>
      <c r="Q3264" t="b">
        <v>1</v>
      </c>
      <c r="R3264" t="s">
        <v>8271</v>
      </c>
      <c r="S3264" s="7">
        <f>E3264/D3264</f>
        <v>1.0304098360655738</v>
      </c>
      <c r="T3264" s="8">
        <f>E3264/P3264</f>
        <v>93.81343283582089</v>
      </c>
      <c r="U3264" t="str">
        <f t="shared" si="304"/>
        <v>theater</v>
      </c>
      <c r="V3264" t="str">
        <f t="shared" si="305"/>
        <v>plays</v>
      </c>
    </row>
    <row r="3265" spans="1:22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5">
        <f t="shared" si="300"/>
        <v>42284.516064814816</v>
      </c>
      <c r="L3265" s="15">
        <f t="shared" si="301"/>
        <v>42307.875</v>
      </c>
      <c r="M3265" s="13" t="str">
        <f t="shared" si="302"/>
        <v>Oct</v>
      </c>
      <c r="N3265" s="11">
        <f t="shared" si="303"/>
        <v>2015</v>
      </c>
      <c r="O3265" t="b">
        <v>1</v>
      </c>
      <c r="P3265">
        <v>68</v>
      </c>
      <c r="Q3265" t="b">
        <v>1</v>
      </c>
      <c r="R3265" t="s">
        <v>8271</v>
      </c>
      <c r="S3265" s="7">
        <f>E3265/D3265</f>
        <v>1.121664</v>
      </c>
      <c r="T3265" s="8">
        <f>E3265/P3265</f>
        <v>41.237647058823526</v>
      </c>
      <c r="U3265" t="str">
        <f t="shared" si="304"/>
        <v>theater</v>
      </c>
      <c r="V3265" t="str">
        <f t="shared" si="305"/>
        <v>plays</v>
      </c>
    </row>
    <row r="3266" spans="1:22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5">
        <f t="shared" si="300"/>
        <v>42016.800208333334</v>
      </c>
      <c r="L3266" s="15">
        <f t="shared" si="301"/>
        <v>42032.916666666672</v>
      </c>
      <c r="M3266" s="13" t="str">
        <f t="shared" si="302"/>
        <v>Jan</v>
      </c>
      <c r="N3266" s="11">
        <f t="shared" si="303"/>
        <v>2015</v>
      </c>
      <c r="O3266" t="b">
        <v>1</v>
      </c>
      <c r="P3266">
        <v>49</v>
      </c>
      <c r="Q3266" t="b">
        <v>1</v>
      </c>
      <c r="R3266" t="s">
        <v>8271</v>
      </c>
      <c r="S3266" s="7">
        <f>E3266/D3266</f>
        <v>1.03</v>
      </c>
      <c r="T3266" s="8">
        <f>E3266/P3266</f>
        <v>52.551020408163268</v>
      </c>
      <c r="U3266" t="str">
        <f t="shared" si="304"/>
        <v>theater</v>
      </c>
      <c r="V3266" t="str">
        <f t="shared" si="305"/>
        <v>plays</v>
      </c>
    </row>
    <row r="3267" spans="1:22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5">
        <f t="shared" ref="K3267:K3330" si="306">(((J3267/60)/60)/24+DATE(1970,1,1))</f>
        <v>42311.711979166663</v>
      </c>
      <c r="L3267" s="15">
        <f t="shared" ref="L3267:L3330" si="307">(((I3267/60)/60)/24+DATE(1970,1,1))</f>
        <v>42341.708333333328</v>
      </c>
      <c r="M3267" s="13" t="str">
        <f t="shared" ref="M3267:M3330" si="308">TEXT(K3267,"mmm")</f>
        <v>Nov</v>
      </c>
      <c r="N3267" s="11">
        <f t="shared" ref="N3267:N3330" si="309">YEAR(K3267)</f>
        <v>2015</v>
      </c>
      <c r="O3267" t="b">
        <v>1</v>
      </c>
      <c r="P3267">
        <v>63</v>
      </c>
      <c r="Q3267" t="b">
        <v>1</v>
      </c>
      <c r="R3267" t="s">
        <v>8271</v>
      </c>
      <c r="S3267" s="7">
        <f>E3267/D3267</f>
        <v>1.64</v>
      </c>
      <c r="T3267" s="8">
        <f>E3267/P3267</f>
        <v>70.285714285714292</v>
      </c>
      <c r="U3267" t="str">
        <f t="shared" ref="U3267:U3330" si="310">LEFT(R3267,(FIND("/",R3267,1)-1))</f>
        <v>theater</v>
      </c>
      <c r="V3267" t="str">
        <f t="shared" ref="V3267:V3330" si="311">MID(R3267,FIND("/",R3267)+1,256)</f>
        <v>plays</v>
      </c>
    </row>
    <row r="3268" spans="1:22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5">
        <f t="shared" si="306"/>
        <v>42136.536134259266</v>
      </c>
      <c r="L3268" s="15">
        <f t="shared" si="307"/>
        <v>42167.875</v>
      </c>
      <c r="M3268" s="13" t="str">
        <f t="shared" si="308"/>
        <v>May</v>
      </c>
      <c r="N3268" s="11">
        <f t="shared" si="309"/>
        <v>2015</v>
      </c>
      <c r="O3268" t="b">
        <v>1</v>
      </c>
      <c r="P3268">
        <v>163</v>
      </c>
      <c r="Q3268" t="b">
        <v>1</v>
      </c>
      <c r="R3268" t="s">
        <v>8271</v>
      </c>
      <c r="S3268" s="7">
        <f>E3268/D3268</f>
        <v>1.3128333333333333</v>
      </c>
      <c r="T3268" s="8">
        <f>E3268/P3268</f>
        <v>48.325153374233132</v>
      </c>
      <c r="U3268" t="str">
        <f t="shared" si="310"/>
        <v>theater</v>
      </c>
      <c r="V3268" t="str">
        <f t="shared" si="311"/>
        <v>plays</v>
      </c>
    </row>
    <row r="3269" spans="1:22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5">
        <f t="shared" si="306"/>
        <v>42172.757638888885</v>
      </c>
      <c r="L3269" s="15">
        <f t="shared" si="307"/>
        <v>42202.757638888885</v>
      </c>
      <c r="M3269" s="13" t="str">
        <f t="shared" si="308"/>
        <v>Jun</v>
      </c>
      <c r="N3269" s="11">
        <f t="shared" si="309"/>
        <v>2015</v>
      </c>
      <c r="O3269" t="b">
        <v>1</v>
      </c>
      <c r="P3269">
        <v>288</v>
      </c>
      <c r="Q3269" t="b">
        <v>1</v>
      </c>
      <c r="R3269" t="s">
        <v>8271</v>
      </c>
      <c r="S3269" s="7">
        <f>E3269/D3269</f>
        <v>1.0209999999999999</v>
      </c>
      <c r="T3269" s="8">
        <f>E3269/P3269</f>
        <v>53.177083333333336</v>
      </c>
      <c r="U3269" t="str">
        <f t="shared" si="310"/>
        <v>theater</v>
      </c>
      <c r="V3269" t="str">
        <f t="shared" si="311"/>
        <v>plays</v>
      </c>
    </row>
    <row r="3270" spans="1:22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5">
        <f t="shared" si="306"/>
        <v>42590.90425925926</v>
      </c>
      <c r="L3270" s="15">
        <f t="shared" si="307"/>
        <v>42606.90425925926</v>
      </c>
      <c r="M3270" s="13" t="str">
        <f t="shared" si="308"/>
        <v>Aug</v>
      </c>
      <c r="N3270" s="11">
        <f t="shared" si="309"/>
        <v>2016</v>
      </c>
      <c r="O3270" t="b">
        <v>1</v>
      </c>
      <c r="P3270">
        <v>42</v>
      </c>
      <c r="Q3270" t="b">
        <v>1</v>
      </c>
      <c r="R3270" t="s">
        <v>8271</v>
      </c>
      <c r="S3270" s="7">
        <f>E3270/D3270</f>
        <v>1.28</v>
      </c>
      <c r="T3270" s="8">
        <f>E3270/P3270</f>
        <v>60.952380952380949</v>
      </c>
      <c r="U3270" t="str">
        <f t="shared" si="310"/>
        <v>theater</v>
      </c>
      <c r="V3270" t="str">
        <f t="shared" si="311"/>
        <v>plays</v>
      </c>
    </row>
    <row r="3271" spans="1:22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5">
        <f t="shared" si="306"/>
        <v>42137.395798611105</v>
      </c>
      <c r="L3271" s="15">
        <f t="shared" si="307"/>
        <v>42171.458333333328</v>
      </c>
      <c r="M3271" s="13" t="str">
        <f t="shared" si="308"/>
        <v>May</v>
      </c>
      <c r="N3271" s="11">
        <f t="shared" si="309"/>
        <v>2015</v>
      </c>
      <c r="O3271" t="b">
        <v>1</v>
      </c>
      <c r="P3271">
        <v>70</v>
      </c>
      <c r="Q3271" t="b">
        <v>1</v>
      </c>
      <c r="R3271" t="s">
        <v>8271</v>
      </c>
      <c r="S3271" s="7">
        <f>E3271/D3271</f>
        <v>1.0149999999999999</v>
      </c>
      <c r="T3271" s="8">
        <f>E3271/P3271</f>
        <v>116</v>
      </c>
      <c r="U3271" t="str">
        <f t="shared" si="310"/>
        <v>theater</v>
      </c>
      <c r="V3271" t="str">
        <f t="shared" si="311"/>
        <v>plays</v>
      </c>
    </row>
    <row r="3272" spans="1:22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5">
        <f t="shared" si="306"/>
        <v>42167.533159722225</v>
      </c>
      <c r="L3272" s="15">
        <f t="shared" si="307"/>
        <v>42197.533159722225</v>
      </c>
      <c r="M3272" s="13" t="str">
        <f t="shared" si="308"/>
        <v>Jun</v>
      </c>
      <c r="N3272" s="11">
        <f t="shared" si="309"/>
        <v>2015</v>
      </c>
      <c r="O3272" t="b">
        <v>1</v>
      </c>
      <c r="P3272">
        <v>30</v>
      </c>
      <c r="Q3272" t="b">
        <v>1</v>
      </c>
      <c r="R3272" t="s">
        <v>8271</v>
      </c>
      <c r="S3272" s="7">
        <f>E3272/D3272</f>
        <v>1.0166666666666666</v>
      </c>
      <c r="T3272" s="8">
        <f>E3272/P3272</f>
        <v>61</v>
      </c>
      <c r="U3272" t="str">
        <f t="shared" si="310"/>
        <v>theater</v>
      </c>
      <c r="V3272" t="str">
        <f t="shared" si="311"/>
        <v>plays</v>
      </c>
    </row>
    <row r="3273" spans="1:2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5">
        <f t="shared" si="306"/>
        <v>41915.437210648146</v>
      </c>
      <c r="L3273" s="15">
        <f t="shared" si="307"/>
        <v>41945.478877314818</v>
      </c>
      <c r="M3273" s="13" t="str">
        <f t="shared" si="308"/>
        <v>Oct</v>
      </c>
      <c r="N3273" s="11">
        <f t="shared" si="309"/>
        <v>2014</v>
      </c>
      <c r="O3273" t="b">
        <v>1</v>
      </c>
      <c r="P3273">
        <v>51</v>
      </c>
      <c r="Q3273" t="b">
        <v>1</v>
      </c>
      <c r="R3273" t="s">
        <v>8271</v>
      </c>
      <c r="S3273" s="7">
        <f>E3273/D3273</f>
        <v>1.3</v>
      </c>
      <c r="T3273" s="8">
        <f>E3273/P3273</f>
        <v>38.235294117647058</v>
      </c>
      <c r="U3273" t="str">
        <f t="shared" si="310"/>
        <v>theater</v>
      </c>
      <c r="V3273" t="str">
        <f t="shared" si="311"/>
        <v>plays</v>
      </c>
    </row>
    <row r="3274" spans="1:22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5">
        <f t="shared" si="306"/>
        <v>42284.500104166669</v>
      </c>
      <c r="L3274" s="15">
        <f t="shared" si="307"/>
        <v>42314.541770833333</v>
      </c>
      <c r="M3274" s="13" t="str">
        <f t="shared" si="308"/>
        <v>Oct</v>
      </c>
      <c r="N3274" s="11">
        <f t="shared" si="309"/>
        <v>2015</v>
      </c>
      <c r="O3274" t="b">
        <v>1</v>
      </c>
      <c r="P3274">
        <v>145</v>
      </c>
      <c r="Q3274" t="b">
        <v>1</v>
      </c>
      <c r="R3274" t="s">
        <v>8271</v>
      </c>
      <c r="S3274" s="7">
        <f>E3274/D3274</f>
        <v>1.5443</v>
      </c>
      <c r="T3274" s="8">
        <f>E3274/P3274</f>
        <v>106.50344827586207</v>
      </c>
      <c r="U3274" t="str">
        <f t="shared" si="310"/>
        <v>theater</v>
      </c>
      <c r="V3274" t="str">
        <f t="shared" si="311"/>
        <v>plays</v>
      </c>
    </row>
    <row r="3275" spans="1:22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5">
        <f t="shared" si="306"/>
        <v>42611.801412037035</v>
      </c>
      <c r="L3275" s="15">
        <f t="shared" si="307"/>
        <v>42627.791666666672</v>
      </c>
      <c r="M3275" s="13" t="str">
        <f t="shared" si="308"/>
        <v>Aug</v>
      </c>
      <c r="N3275" s="11">
        <f t="shared" si="309"/>
        <v>2016</v>
      </c>
      <c r="O3275" t="b">
        <v>1</v>
      </c>
      <c r="P3275">
        <v>21</v>
      </c>
      <c r="Q3275" t="b">
        <v>1</v>
      </c>
      <c r="R3275" t="s">
        <v>8271</v>
      </c>
      <c r="S3275" s="7">
        <f>E3275/D3275</f>
        <v>1.0740000000000001</v>
      </c>
      <c r="T3275" s="8">
        <f>E3275/P3275</f>
        <v>204.57142857142858</v>
      </c>
      <c r="U3275" t="str">
        <f t="shared" si="310"/>
        <v>theater</v>
      </c>
      <c r="V3275" t="str">
        <f t="shared" si="311"/>
        <v>plays</v>
      </c>
    </row>
    <row r="3276" spans="1:22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5">
        <f t="shared" si="306"/>
        <v>42400.704537037032</v>
      </c>
      <c r="L3276" s="15">
        <f t="shared" si="307"/>
        <v>42444.875</v>
      </c>
      <c r="M3276" s="13" t="str">
        <f t="shared" si="308"/>
        <v>Jan</v>
      </c>
      <c r="N3276" s="11">
        <f t="shared" si="309"/>
        <v>2016</v>
      </c>
      <c r="O3276" t="b">
        <v>1</v>
      </c>
      <c r="P3276">
        <v>286</v>
      </c>
      <c r="Q3276" t="b">
        <v>1</v>
      </c>
      <c r="R3276" t="s">
        <v>8271</v>
      </c>
      <c r="S3276" s="7">
        <f>E3276/D3276</f>
        <v>1.0132258064516129</v>
      </c>
      <c r="T3276" s="8">
        <f>E3276/P3276</f>
        <v>54.912587412587413</v>
      </c>
      <c r="U3276" t="str">
        <f t="shared" si="310"/>
        <v>theater</v>
      </c>
      <c r="V3276" t="str">
        <f t="shared" si="311"/>
        <v>plays</v>
      </c>
    </row>
    <row r="3277" spans="1:22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5">
        <f t="shared" si="306"/>
        <v>42017.88045138889</v>
      </c>
      <c r="L3277" s="15">
        <f t="shared" si="307"/>
        <v>42044.1875</v>
      </c>
      <c r="M3277" s="13" t="str">
        <f t="shared" si="308"/>
        <v>Jan</v>
      </c>
      <c r="N3277" s="11">
        <f t="shared" si="309"/>
        <v>2015</v>
      </c>
      <c r="O3277" t="b">
        <v>1</v>
      </c>
      <c r="P3277">
        <v>12</v>
      </c>
      <c r="Q3277" t="b">
        <v>1</v>
      </c>
      <c r="R3277" t="s">
        <v>8271</v>
      </c>
      <c r="S3277" s="7">
        <f>E3277/D3277</f>
        <v>1.0027777777777778</v>
      </c>
      <c r="T3277" s="8">
        <f>E3277/P3277</f>
        <v>150.41666666666666</v>
      </c>
      <c r="U3277" t="str">
        <f t="shared" si="310"/>
        <v>theater</v>
      </c>
      <c r="V3277" t="str">
        <f t="shared" si="311"/>
        <v>plays</v>
      </c>
    </row>
    <row r="3278" spans="1:22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5">
        <f t="shared" si="306"/>
        <v>42426.949988425928</v>
      </c>
      <c r="L3278" s="15">
        <f t="shared" si="307"/>
        <v>42461.165972222225</v>
      </c>
      <c r="M3278" s="13" t="str">
        <f t="shared" si="308"/>
        <v>Feb</v>
      </c>
      <c r="N3278" s="11">
        <f t="shared" si="309"/>
        <v>2016</v>
      </c>
      <c r="O3278" t="b">
        <v>1</v>
      </c>
      <c r="P3278">
        <v>100</v>
      </c>
      <c r="Q3278" t="b">
        <v>1</v>
      </c>
      <c r="R3278" t="s">
        <v>8271</v>
      </c>
      <c r="S3278" s="7">
        <f>E3278/D3278</f>
        <v>1.1684444444444444</v>
      </c>
      <c r="T3278" s="8">
        <f>E3278/P3278</f>
        <v>52.58</v>
      </c>
      <c r="U3278" t="str">
        <f t="shared" si="310"/>
        <v>theater</v>
      </c>
      <c r="V3278" t="str">
        <f t="shared" si="311"/>
        <v>plays</v>
      </c>
    </row>
    <row r="3279" spans="1:22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5">
        <f t="shared" si="306"/>
        <v>41931.682939814818</v>
      </c>
      <c r="L3279" s="15">
        <f t="shared" si="307"/>
        <v>41961.724606481483</v>
      </c>
      <c r="M3279" s="13" t="str">
        <f t="shared" si="308"/>
        <v>Oct</v>
      </c>
      <c r="N3279" s="11">
        <f t="shared" si="309"/>
        <v>2014</v>
      </c>
      <c r="O3279" t="b">
        <v>1</v>
      </c>
      <c r="P3279">
        <v>100</v>
      </c>
      <c r="Q3279" t="b">
        <v>1</v>
      </c>
      <c r="R3279" t="s">
        <v>8271</v>
      </c>
      <c r="S3279" s="7">
        <f>E3279/D3279</f>
        <v>1.0860000000000001</v>
      </c>
      <c r="T3279" s="8">
        <f>E3279/P3279</f>
        <v>54.3</v>
      </c>
      <c r="U3279" t="str">
        <f t="shared" si="310"/>
        <v>theater</v>
      </c>
      <c r="V3279" t="str">
        <f t="shared" si="311"/>
        <v>plays</v>
      </c>
    </row>
    <row r="3280" spans="1:22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5">
        <f t="shared" si="306"/>
        <v>42124.848414351851</v>
      </c>
      <c r="L3280" s="15">
        <f t="shared" si="307"/>
        <v>42154.848414351851</v>
      </c>
      <c r="M3280" s="13" t="str">
        <f t="shared" si="308"/>
        <v>Apr</v>
      </c>
      <c r="N3280" s="11">
        <f t="shared" si="309"/>
        <v>2015</v>
      </c>
      <c r="O3280" t="b">
        <v>1</v>
      </c>
      <c r="P3280">
        <v>34</v>
      </c>
      <c r="Q3280" t="b">
        <v>1</v>
      </c>
      <c r="R3280" t="s">
        <v>8271</v>
      </c>
      <c r="S3280" s="7">
        <f>E3280/D3280</f>
        <v>1.034</v>
      </c>
      <c r="T3280" s="8">
        <f>E3280/P3280</f>
        <v>76.029411764705884</v>
      </c>
      <c r="U3280" t="str">
        <f t="shared" si="310"/>
        <v>theater</v>
      </c>
      <c r="V3280" t="str">
        <f t="shared" si="311"/>
        <v>plays</v>
      </c>
    </row>
    <row r="3281" spans="1:22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5">
        <f t="shared" si="306"/>
        <v>42431.102534722217</v>
      </c>
      <c r="L3281" s="15">
        <f t="shared" si="307"/>
        <v>42461.06086805556</v>
      </c>
      <c r="M3281" s="13" t="str">
        <f t="shared" si="308"/>
        <v>Mar</v>
      </c>
      <c r="N3281" s="11">
        <f t="shared" si="309"/>
        <v>2016</v>
      </c>
      <c r="O3281" t="b">
        <v>0</v>
      </c>
      <c r="P3281">
        <v>63</v>
      </c>
      <c r="Q3281" t="b">
        <v>1</v>
      </c>
      <c r="R3281" t="s">
        <v>8271</v>
      </c>
      <c r="S3281" s="7">
        <f>E3281/D3281</f>
        <v>1.1427586206896552</v>
      </c>
      <c r="T3281" s="8">
        <f>E3281/P3281</f>
        <v>105.2063492063492</v>
      </c>
      <c r="U3281" t="str">
        <f t="shared" si="310"/>
        <v>theater</v>
      </c>
      <c r="V3281" t="str">
        <f t="shared" si="311"/>
        <v>plays</v>
      </c>
    </row>
    <row r="3282" spans="1:22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5">
        <f t="shared" si="306"/>
        <v>42121.756921296299</v>
      </c>
      <c r="L3282" s="15">
        <f t="shared" si="307"/>
        <v>42156.208333333328</v>
      </c>
      <c r="M3282" s="13" t="str">
        <f t="shared" si="308"/>
        <v>Apr</v>
      </c>
      <c r="N3282" s="11">
        <f t="shared" si="309"/>
        <v>2015</v>
      </c>
      <c r="O3282" t="b">
        <v>0</v>
      </c>
      <c r="P3282">
        <v>30</v>
      </c>
      <c r="Q3282" t="b">
        <v>1</v>
      </c>
      <c r="R3282" t="s">
        <v>8271</v>
      </c>
      <c r="S3282" s="7">
        <f>E3282/D3282</f>
        <v>1.03</v>
      </c>
      <c r="T3282" s="8">
        <f>E3282/P3282</f>
        <v>68.666666666666671</v>
      </c>
      <c r="U3282" t="str">
        <f t="shared" si="310"/>
        <v>theater</v>
      </c>
      <c r="V3282" t="str">
        <f t="shared" si="311"/>
        <v>plays</v>
      </c>
    </row>
    <row r="3283" spans="1:22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5">
        <f t="shared" si="306"/>
        <v>42219.019733796296</v>
      </c>
      <c r="L3283" s="15">
        <f t="shared" si="307"/>
        <v>42249.019733796296</v>
      </c>
      <c r="M3283" s="13" t="str">
        <f t="shared" si="308"/>
        <v>Aug</v>
      </c>
      <c r="N3283" s="11">
        <f t="shared" si="309"/>
        <v>2015</v>
      </c>
      <c r="O3283" t="b">
        <v>0</v>
      </c>
      <c r="P3283">
        <v>47</v>
      </c>
      <c r="Q3283" t="b">
        <v>1</v>
      </c>
      <c r="R3283" t="s">
        <v>8271</v>
      </c>
      <c r="S3283" s="7">
        <f>E3283/D3283</f>
        <v>1.216</v>
      </c>
      <c r="T3283" s="8">
        <f>E3283/P3283</f>
        <v>129.36170212765958</v>
      </c>
      <c r="U3283" t="str">
        <f t="shared" si="310"/>
        <v>theater</v>
      </c>
      <c r="V3283" t="str">
        <f t="shared" si="311"/>
        <v>plays</v>
      </c>
    </row>
    <row r="3284" spans="1:22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5">
        <f t="shared" si="306"/>
        <v>42445.19430555556</v>
      </c>
      <c r="L3284" s="15">
        <f t="shared" si="307"/>
        <v>42489.19430555556</v>
      </c>
      <c r="M3284" s="13" t="str">
        <f t="shared" si="308"/>
        <v>Mar</v>
      </c>
      <c r="N3284" s="11">
        <f t="shared" si="309"/>
        <v>2016</v>
      </c>
      <c r="O3284" t="b">
        <v>0</v>
      </c>
      <c r="P3284">
        <v>237</v>
      </c>
      <c r="Q3284" t="b">
        <v>1</v>
      </c>
      <c r="R3284" t="s">
        <v>8271</v>
      </c>
      <c r="S3284" s="7">
        <f>E3284/D3284</f>
        <v>1.026467741935484</v>
      </c>
      <c r="T3284" s="8">
        <f>E3284/P3284</f>
        <v>134.26371308016877</v>
      </c>
      <c r="U3284" t="str">
        <f t="shared" si="310"/>
        <v>theater</v>
      </c>
      <c r="V3284" t="str">
        <f t="shared" si="311"/>
        <v>plays</v>
      </c>
    </row>
    <row r="3285" spans="1:22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5">
        <f t="shared" si="306"/>
        <v>42379.74418981481</v>
      </c>
      <c r="L3285" s="15">
        <f t="shared" si="307"/>
        <v>42410.875</v>
      </c>
      <c r="M3285" s="13" t="str">
        <f t="shared" si="308"/>
        <v>Jan</v>
      </c>
      <c r="N3285" s="11">
        <f t="shared" si="309"/>
        <v>2016</v>
      </c>
      <c r="O3285" t="b">
        <v>0</v>
      </c>
      <c r="P3285">
        <v>47</v>
      </c>
      <c r="Q3285" t="b">
        <v>1</v>
      </c>
      <c r="R3285" t="s">
        <v>8271</v>
      </c>
      <c r="S3285" s="7">
        <f>E3285/D3285</f>
        <v>1.0475000000000001</v>
      </c>
      <c r="T3285" s="8">
        <f>E3285/P3285</f>
        <v>17.829787234042552</v>
      </c>
      <c r="U3285" t="str">
        <f t="shared" si="310"/>
        <v>theater</v>
      </c>
      <c r="V3285" t="str">
        <f t="shared" si="311"/>
        <v>plays</v>
      </c>
    </row>
    <row r="3286" spans="1:22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5">
        <f t="shared" si="306"/>
        <v>42380.884872685187</v>
      </c>
      <c r="L3286" s="15">
        <f t="shared" si="307"/>
        <v>42398.249305555553</v>
      </c>
      <c r="M3286" s="13" t="str">
        <f t="shared" si="308"/>
        <v>Jan</v>
      </c>
      <c r="N3286" s="11">
        <f t="shared" si="309"/>
        <v>2016</v>
      </c>
      <c r="O3286" t="b">
        <v>0</v>
      </c>
      <c r="P3286">
        <v>15</v>
      </c>
      <c r="Q3286" t="b">
        <v>1</v>
      </c>
      <c r="R3286" t="s">
        <v>8271</v>
      </c>
      <c r="S3286" s="7">
        <f>E3286/D3286</f>
        <v>1.016</v>
      </c>
      <c r="T3286" s="8">
        <f>E3286/P3286</f>
        <v>203.2</v>
      </c>
      <c r="U3286" t="str">
        <f t="shared" si="310"/>
        <v>theater</v>
      </c>
      <c r="V3286" t="str">
        <f t="shared" si="311"/>
        <v>plays</v>
      </c>
    </row>
    <row r="3287" spans="1:2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5">
        <f t="shared" si="306"/>
        <v>42762.942430555559</v>
      </c>
      <c r="L3287" s="15">
        <f t="shared" si="307"/>
        <v>42794.208333333328</v>
      </c>
      <c r="M3287" s="13" t="str">
        <f t="shared" si="308"/>
        <v>Jan</v>
      </c>
      <c r="N3287" s="11">
        <f t="shared" si="309"/>
        <v>2017</v>
      </c>
      <c r="O3287" t="b">
        <v>0</v>
      </c>
      <c r="P3287">
        <v>81</v>
      </c>
      <c r="Q3287" t="b">
        <v>1</v>
      </c>
      <c r="R3287" t="s">
        <v>8271</v>
      </c>
      <c r="S3287" s="7">
        <f>E3287/D3287</f>
        <v>1.1210242048409682</v>
      </c>
      <c r="T3287" s="8">
        <f>E3287/P3287</f>
        <v>69.18518518518519</v>
      </c>
      <c r="U3287" t="str">
        <f t="shared" si="310"/>
        <v>theater</v>
      </c>
      <c r="V3287" t="str">
        <f t="shared" si="311"/>
        <v>plays</v>
      </c>
    </row>
    <row r="3288" spans="1:22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5">
        <f t="shared" si="306"/>
        <v>42567.840069444443</v>
      </c>
      <c r="L3288" s="15">
        <f t="shared" si="307"/>
        <v>42597.840069444443</v>
      </c>
      <c r="M3288" s="13" t="str">
        <f t="shared" si="308"/>
        <v>Jul</v>
      </c>
      <c r="N3288" s="11">
        <f t="shared" si="309"/>
        <v>2016</v>
      </c>
      <c r="O3288" t="b">
        <v>0</v>
      </c>
      <c r="P3288">
        <v>122</v>
      </c>
      <c r="Q3288" t="b">
        <v>1</v>
      </c>
      <c r="R3288" t="s">
        <v>8271</v>
      </c>
      <c r="S3288" s="7">
        <f>E3288/D3288</f>
        <v>1.0176666666666667</v>
      </c>
      <c r="T3288" s="8">
        <f>E3288/P3288</f>
        <v>125.12295081967213</v>
      </c>
      <c r="U3288" t="str">
        <f t="shared" si="310"/>
        <v>theater</v>
      </c>
      <c r="V3288" t="str">
        <f t="shared" si="311"/>
        <v>plays</v>
      </c>
    </row>
    <row r="3289" spans="1:22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5">
        <f t="shared" si="306"/>
        <v>42311.750324074077</v>
      </c>
      <c r="L3289" s="15">
        <f t="shared" si="307"/>
        <v>42336.750324074077</v>
      </c>
      <c r="M3289" s="13" t="str">
        <f t="shared" si="308"/>
        <v>Nov</v>
      </c>
      <c r="N3289" s="11">
        <f t="shared" si="309"/>
        <v>2015</v>
      </c>
      <c r="O3289" t="b">
        <v>0</v>
      </c>
      <c r="P3289">
        <v>34</v>
      </c>
      <c r="Q3289" t="b">
        <v>1</v>
      </c>
      <c r="R3289" t="s">
        <v>8271</v>
      </c>
      <c r="S3289" s="7">
        <f>E3289/D3289</f>
        <v>1</v>
      </c>
      <c r="T3289" s="8">
        <f>E3289/P3289</f>
        <v>73.529411764705884</v>
      </c>
      <c r="U3289" t="str">
        <f t="shared" si="310"/>
        <v>theater</v>
      </c>
      <c r="V3289" t="str">
        <f t="shared" si="311"/>
        <v>plays</v>
      </c>
    </row>
    <row r="3290" spans="1:22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5">
        <f t="shared" si="306"/>
        <v>42505.774479166663</v>
      </c>
      <c r="L3290" s="15">
        <f t="shared" si="307"/>
        <v>42541.958333333328</v>
      </c>
      <c r="M3290" s="13" t="str">
        <f t="shared" si="308"/>
        <v>May</v>
      </c>
      <c r="N3290" s="11">
        <f t="shared" si="309"/>
        <v>2016</v>
      </c>
      <c r="O3290" t="b">
        <v>0</v>
      </c>
      <c r="P3290">
        <v>207</v>
      </c>
      <c r="Q3290" t="b">
        <v>1</v>
      </c>
      <c r="R3290" t="s">
        <v>8271</v>
      </c>
      <c r="S3290" s="7">
        <f>E3290/D3290</f>
        <v>1.0026489999999999</v>
      </c>
      <c r="T3290" s="8">
        <f>E3290/P3290</f>
        <v>48.437149758454105</v>
      </c>
      <c r="U3290" t="str">
        <f t="shared" si="310"/>
        <v>theater</v>
      </c>
      <c r="V3290" t="str">
        <f t="shared" si="311"/>
        <v>plays</v>
      </c>
    </row>
    <row r="3291" spans="1:22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5">
        <f t="shared" si="306"/>
        <v>42758.368078703701</v>
      </c>
      <c r="L3291" s="15">
        <f t="shared" si="307"/>
        <v>42786.368078703701</v>
      </c>
      <c r="M3291" s="13" t="str">
        <f t="shared" si="308"/>
        <v>Jan</v>
      </c>
      <c r="N3291" s="11">
        <f t="shared" si="309"/>
        <v>2017</v>
      </c>
      <c r="O3291" t="b">
        <v>0</v>
      </c>
      <c r="P3291">
        <v>25</v>
      </c>
      <c r="Q3291" t="b">
        <v>1</v>
      </c>
      <c r="R3291" t="s">
        <v>8271</v>
      </c>
      <c r="S3291" s="7">
        <f>E3291/D3291</f>
        <v>1.3304200000000002</v>
      </c>
      <c r="T3291" s="8">
        <f>E3291/P3291</f>
        <v>26.608400000000003</v>
      </c>
      <c r="U3291" t="str">
        <f t="shared" si="310"/>
        <v>theater</v>
      </c>
      <c r="V3291" t="str">
        <f t="shared" si="311"/>
        <v>plays</v>
      </c>
    </row>
    <row r="3292" spans="1:22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5">
        <f t="shared" si="306"/>
        <v>42775.51494212963</v>
      </c>
      <c r="L3292" s="15">
        <f t="shared" si="307"/>
        <v>42805.51494212963</v>
      </c>
      <c r="M3292" s="13" t="str">
        <f t="shared" si="308"/>
        <v>Feb</v>
      </c>
      <c r="N3292" s="11">
        <f t="shared" si="309"/>
        <v>2017</v>
      </c>
      <c r="O3292" t="b">
        <v>0</v>
      </c>
      <c r="P3292">
        <v>72</v>
      </c>
      <c r="Q3292" t="b">
        <v>1</v>
      </c>
      <c r="R3292" t="s">
        <v>8271</v>
      </c>
      <c r="S3292" s="7">
        <f>E3292/D3292</f>
        <v>1.212</v>
      </c>
      <c r="T3292" s="8">
        <f>E3292/P3292</f>
        <v>33.666666666666664</v>
      </c>
      <c r="U3292" t="str">
        <f t="shared" si="310"/>
        <v>theater</v>
      </c>
      <c r="V3292" t="str">
        <f t="shared" si="311"/>
        <v>plays</v>
      </c>
    </row>
    <row r="3293" spans="1:22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5">
        <f t="shared" si="306"/>
        <v>42232.702546296292</v>
      </c>
      <c r="L3293" s="15">
        <f t="shared" si="307"/>
        <v>42264.165972222225</v>
      </c>
      <c r="M3293" s="13" t="str">
        <f t="shared" si="308"/>
        <v>Aug</v>
      </c>
      <c r="N3293" s="11">
        <f t="shared" si="309"/>
        <v>2015</v>
      </c>
      <c r="O3293" t="b">
        <v>0</v>
      </c>
      <c r="P3293">
        <v>14</v>
      </c>
      <c r="Q3293" t="b">
        <v>1</v>
      </c>
      <c r="R3293" t="s">
        <v>8271</v>
      </c>
      <c r="S3293" s="7">
        <f>E3293/D3293</f>
        <v>1.1399999999999999</v>
      </c>
      <c r="T3293" s="8">
        <f>E3293/P3293</f>
        <v>40.714285714285715</v>
      </c>
      <c r="U3293" t="str">
        <f t="shared" si="310"/>
        <v>theater</v>
      </c>
      <c r="V3293" t="str">
        <f t="shared" si="311"/>
        <v>plays</v>
      </c>
    </row>
    <row r="3294" spans="1:22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5">
        <f t="shared" si="306"/>
        <v>42282.770231481481</v>
      </c>
      <c r="L3294" s="15">
        <f t="shared" si="307"/>
        <v>42342.811898148153</v>
      </c>
      <c r="M3294" s="13" t="str">
        <f t="shared" si="308"/>
        <v>Oct</v>
      </c>
      <c r="N3294" s="11">
        <f t="shared" si="309"/>
        <v>2015</v>
      </c>
      <c r="O3294" t="b">
        <v>0</v>
      </c>
      <c r="P3294">
        <v>15</v>
      </c>
      <c r="Q3294" t="b">
        <v>1</v>
      </c>
      <c r="R3294" t="s">
        <v>8271</v>
      </c>
      <c r="S3294" s="7">
        <f>E3294/D3294</f>
        <v>2.8613861386138613</v>
      </c>
      <c r="T3294" s="8">
        <f>E3294/P3294</f>
        <v>19.266666666666666</v>
      </c>
      <c r="U3294" t="str">
        <f t="shared" si="310"/>
        <v>theater</v>
      </c>
      <c r="V3294" t="str">
        <f t="shared" si="311"/>
        <v>plays</v>
      </c>
    </row>
    <row r="3295" spans="1:22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5">
        <f t="shared" si="306"/>
        <v>42768.425370370373</v>
      </c>
      <c r="L3295" s="15">
        <f t="shared" si="307"/>
        <v>42798.425370370373</v>
      </c>
      <c r="M3295" s="13" t="str">
        <f t="shared" si="308"/>
        <v>Feb</v>
      </c>
      <c r="N3295" s="11">
        <f t="shared" si="309"/>
        <v>2017</v>
      </c>
      <c r="O3295" t="b">
        <v>0</v>
      </c>
      <c r="P3295">
        <v>91</v>
      </c>
      <c r="Q3295" t="b">
        <v>1</v>
      </c>
      <c r="R3295" t="s">
        <v>8271</v>
      </c>
      <c r="S3295" s="7">
        <f>E3295/D3295</f>
        <v>1.7044444444444444</v>
      </c>
      <c r="T3295" s="8">
        <f>E3295/P3295</f>
        <v>84.285714285714292</v>
      </c>
      <c r="U3295" t="str">
        <f t="shared" si="310"/>
        <v>theater</v>
      </c>
      <c r="V3295" t="str">
        <f t="shared" si="311"/>
        <v>plays</v>
      </c>
    </row>
    <row r="3296" spans="1:22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5">
        <f t="shared" si="306"/>
        <v>42141.541134259256</v>
      </c>
      <c r="L3296" s="15">
        <f t="shared" si="307"/>
        <v>42171.541134259256</v>
      </c>
      <c r="M3296" s="13" t="str">
        <f t="shared" si="308"/>
        <v>May</v>
      </c>
      <c r="N3296" s="11">
        <f t="shared" si="309"/>
        <v>2015</v>
      </c>
      <c r="O3296" t="b">
        <v>0</v>
      </c>
      <c r="P3296">
        <v>24</v>
      </c>
      <c r="Q3296" t="b">
        <v>1</v>
      </c>
      <c r="R3296" t="s">
        <v>8271</v>
      </c>
      <c r="S3296" s="7">
        <f>E3296/D3296</f>
        <v>1.1833333333333333</v>
      </c>
      <c r="T3296" s="8">
        <f>E3296/P3296</f>
        <v>29.583333333333332</v>
      </c>
      <c r="U3296" t="str">
        <f t="shared" si="310"/>
        <v>theater</v>
      </c>
      <c r="V3296" t="str">
        <f t="shared" si="311"/>
        <v>plays</v>
      </c>
    </row>
    <row r="3297" spans="1:22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5">
        <f t="shared" si="306"/>
        <v>42609.442465277782</v>
      </c>
      <c r="L3297" s="15">
        <f t="shared" si="307"/>
        <v>42639.442465277782</v>
      </c>
      <c r="M3297" s="13" t="str">
        <f t="shared" si="308"/>
        <v>Aug</v>
      </c>
      <c r="N3297" s="11">
        <f t="shared" si="309"/>
        <v>2016</v>
      </c>
      <c r="O3297" t="b">
        <v>0</v>
      </c>
      <c r="P3297">
        <v>27</v>
      </c>
      <c r="Q3297" t="b">
        <v>1</v>
      </c>
      <c r="R3297" t="s">
        <v>8271</v>
      </c>
      <c r="S3297" s="7">
        <f>E3297/D3297</f>
        <v>1.0285857142857142</v>
      </c>
      <c r="T3297" s="8">
        <f>E3297/P3297</f>
        <v>26.667037037037037</v>
      </c>
      <c r="U3297" t="str">
        <f t="shared" si="310"/>
        <v>theater</v>
      </c>
      <c r="V3297" t="str">
        <f t="shared" si="311"/>
        <v>plays</v>
      </c>
    </row>
    <row r="3298" spans="1:22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5">
        <f t="shared" si="306"/>
        <v>42309.756620370375</v>
      </c>
      <c r="L3298" s="15">
        <f t="shared" si="307"/>
        <v>42330.916666666672</v>
      </c>
      <c r="M3298" s="13" t="str">
        <f t="shared" si="308"/>
        <v>Nov</v>
      </c>
      <c r="N3298" s="11">
        <f t="shared" si="309"/>
        <v>2015</v>
      </c>
      <c r="O3298" t="b">
        <v>0</v>
      </c>
      <c r="P3298">
        <v>47</v>
      </c>
      <c r="Q3298" t="b">
        <v>1</v>
      </c>
      <c r="R3298" t="s">
        <v>8271</v>
      </c>
      <c r="S3298" s="7">
        <f>E3298/D3298</f>
        <v>1.4406666666666668</v>
      </c>
      <c r="T3298" s="8">
        <f>E3298/P3298</f>
        <v>45.978723404255319</v>
      </c>
      <c r="U3298" t="str">
        <f t="shared" si="310"/>
        <v>theater</v>
      </c>
      <c r="V3298" t="str">
        <f t="shared" si="311"/>
        <v>plays</v>
      </c>
    </row>
    <row r="3299" spans="1:22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5">
        <f t="shared" si="306"/>
        <v>42193.771481481483</v>
      </c>
      <c r="L3299" s="15">
        <f t="shared" si="307"/>
        <v>42212.957638888889</v>
      </c>
      <c r="M3299" s="13" t="str">
        <f t="shared" si="308"/>
        <v>Jul</v>
      </c>
      <c r="N3299" s="11">
        <f t="shared" si="309"/>
        <v>2015</v>
      </c>
      <c r="O3299" t="b">
        <v>0</v>
      </c>
      <c r="P3299">
        <v>44</v>
      </c>
      <c r="Q3299" t="b">
        <v>1</v>
      </c>
      <c r="R3299" t="s">
        <v>8271</v>
      </c>
      <c r="S3299" s="7">
        <f>E3299/D3299</f>
        <v>1.0007272727272727</v>
      </c>
      <c r="T3299" s="8">
        <f>E3299/P3299</f>
        <v>125.09090909090909</v>
      </c>
      <c r="U3299" t="str">
        <f t="shared" si="310"/>
        <v>theater</v>
      </c>
      <c r="V3299" t="str">
        <f t="shared" si="311"/>
        <v>plays</v>
      </c>
    </row>
    <row r="3300" spans="1:22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5">
        <f t="shared" si="306"/>
        <v>42239.957962962959</v>
      </c>
      <c r="L3300" s="15">
        <f t="shared" si="307"/>
        <v>42260</v>
      </c>
      <c r="M3300" s="13" t="str">
        <f t="shared" si="308"/>
        <v>Aug</v>
      </c>
      <c r="N3300" s="11">
        <f t="shared" si="309"/>
        <v>2015</v>
      </c>
      <c r="O3300" t="b">
        <v>0</v>
      </c>
      <c r="P3300">
        <v>72</v>
      </c>
      <c r="Q3300" t="b">
        <v>1</v>
      </c>
      <c r="R3300" t="s">
        <v>8271</v>
      </c>
      <c r="S3300" s="7">
        <f>E3300/D3300</f>
        <v>1.0173000000000001</v>
      </c>
      <c r="T3300" s="8">
        <f>E3300/P3300</f>
        <v>141.29166666666666</v>
      </c>
      <c r="U3300" t="str">
        <f t="shared" si="310"/>
        <v>theater</v>
      </c>
      <c r="V3300" t="str">
        <f t="shared" si="311"/>
        <v>plays</v>
      </c>
    </row>
    <row r="3301" spans="1:22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5">
        <f t="shared" si="306"/>
        <v>42261.917395833334</v>
      </c>
      <c r="L3301" s="15">
        <f t="shared" si="307"/>
        <v>42291.917395833334</v>
      </c>
      <c r="M3301" s="13" t="str">
        <f t="shared" si="308"/>
        <v>Sep</v>
      </c>
      <c r="N3301" s="11">
        <f t="shared" si="309"/>
        <v>2015</v>
      </c>
      <c r="O3301" t="b">
        <v>0</v>
      </c>
      <c r="P3301">
        <v>63</v>
      </c>
      <c r="Q3301" t="b">
        <v>1</v>
      </c>
      <c r="R3301" t="s">
        <v>8271</v>
      </c>
      <c r="S3301" s="7">
        <f>E3301/D3301</f>
        <v>1.1619999999999999</v>
      </c>
      <c r="T3301" s="8">
        <f>E3301/P3301</f>
        <v>55.333333333333336</v>
      </c>
      <c r="U3301" t="str">
        <f t="shared" si="310"/>
        <v>theater</v>
      </c>
      <c r="V3301" t="str">
        <f t="shared" si="311"/>
        <v>plays</v>
      </c>
    </row>
    <row r="3302" spans="1:22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5">
        <f t="shared" si="306"/>
        <v>42102.743773148148</v>
      </c>
      <c r="L3302" s="15">
        <f t="shared" si="307"/>
        <v>42123.743773148148</v>
      </c>
      <c r="M3302" s="13" t="str">
        <f t="shared" si="308"/>
        <v>Apr</v>
      </c>
      <c r="N3302" s="11">
        <f t="shared" si="309"/>
        <v>2015</v>
      </c>
      <c r="O3302" t="b">
        <v>0</v>
      </c>
      <c r="P3302">
        <v>88</v>
      </c>
      <c r="Q3302" t="b">
        <v>1</v>
      </c>
      <c r="R3302" t="s">
        <v>8271</v>
      </c>
      <c r="S3302" s="7">
        <f>E3302/D3302</f>
        <v>1.3616666666666666</v>
      </c>
      <c r="T3302" s="8">
        <f>E3302/P3302</f>
        <v>46.420454545454547</v>
      </c>
      <c r="U3302" t="str">
        <f t="shared" si="310"/>
        <v>theater</v>
      </c>
      <c r="V3302" t="str">
        <f t="shared" si="311"/>
        <v>plays</v>
      </c>
    </row>
    <row r="3303" spans="1:22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5">
        <f t="shared" si="306"/>
        <v>42538.73583333334</v>
      </c>
      <c r="L3303" s="15">
        <f t="shared" si="307"/>
        <v>42583.290972222225</v>
      </c>
      <c r="M3303" s="13" t="str">
        <f t="shared" si="308"/>
        <v>Jun</v>
      </c>
      <c r="N3303" s="11">
        <f t="shared" si="309"/>
        <v>2016</v>
      </c>
      <c r="O3303" t="b">
        <v>0</v>
      </c>
      <c r="P3303">
        <v>70</v>
      </c>
      <c r="Q3303" t="b">
        <v>1</v>
      </c>
      <c r="R3303" t="s">
        <v>8271</v>
      </c>
      <c r="S3303" s="7">
        <f>E3303/D3303</f>
        <v>1.3346666666666667</v>
      </c>
      <c r="T3303" s="8">
        <f>E3303/P3303</f>
        <v>57.2</v>
      </c>
      <c r="U3303" t="str">
        <f t="shared" si="310"/>
        <v>theater</v>
      </c>
      <c r="V3303" t="str">
        <f t="shared" si="311"/>
        <v>plays</v>
      </c>
    </row>
    <row r="3304" spans="1:2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5">
        <f t="shared" si="306"/>
        <v>42681.35157407407</v>
      </c>
      <c r="L3304" s="15">
        <f t="shared" si="307"/>
        <v>42711.35157407407</v>
      </c>
      <c r="M3304" s="13" t="str">
        <f t="shared" si="308"/>
        <v>Nov</v>
      </c>
      <c r="N3304" s="11">
        <f t="shared" si="309"/>
        <v>2016</v>
      </c>
      <c r="O3304" t="b">
        <v>0</v>
      </c>
      <c r="P3304">
        <v>50</v>
      </c>
      <c r="Q3304" t="b">
        <v>1</v>
      </c>
      <c r="R3304" t="s">
        <v>8271</v>
      </c>
      <c r="S3304" s="7">
        <f>E3304/D3304</f>
        <v>1.0339285714285715</v>
      </c>
      <c r="T3304" s="8">
        <f>E3304/P3304</f>
        <v>173.7</v>
      </c>
      <c r="U3304" t="str">
        <f t="shared" si="310"/>
        <v>theater</v>
      </c>
      <c r="V3304" t="str">
        <f t="shared" si="311"/>
        <v>plays</v>
      </c>
    </row>
    <row r="3305" spans="1:22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5">
        <f t="shared" si="306"/>
        <v>42056.65143518518</v>
      </c>
      <c r="L3305" s="15">
        <f t="shared" si="307"/>
        <v>42091.609768518523</v>
      </c>
      <c r="M3305" s="13" t="str">
        <f t="shared" si="308"/>
        <v>Feb</v>
      </c>
      <c r="N3305" s="11">
        <f t="shared" si="309"/>
        <v>2015</v>
      </c>
      <c r="O3305" t="b">
        <v>0</v>
      </c>
      <c r="P3305">
        <v>35</v>
      </c>
      <c r="Q3305" t="b">
        <v>1</v>
      </c>
      <c r="R3305" t="s">
        <v>8271</v>
      </c>
      <c r="S3305" s="7">
        <f>E3305/D3305</f>
        <v>1.1588888888888889</v>
      </c>
      <c r="T3305" s="8">
        <f>E3305/P3305</f>
        <v>59.6</v>
      </c>
      <c r="U3305" t="str">
        <f t="shared" si="310"/>
        <v>theater</v>
      </c>
      <c r="V3305" t="str">
        <f t="shared" si="311"/>
        <v>plays</v>
      </c>
    </row>
    <row r="3306" spans="1:22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5">
        <f t="shared" si="306"/>
        <v>42696.624444444446</v>
      </c>
      <c r="L3306" s="15">
        <f t="shared" si="307"/>
        <v>42726.624444444446</v>
      </c>
      <c r="M3306" s="13" t="str">
        <f t="shared" si="308"/>
        <v>Nov</v>
      </c>
      <c r="N3306" s="11">
        <f t="shared" si="309"/>
        <v>2016</v>
      </c>
      <c r="O3306" t="b">
        <v>0</v>
      </c>
      <c r="P3306">
        <v>175</v>
      </c>
      <c r="Q3306" t="b">
        <v>1</v>
      </c>
      <c r="R3306" t="s">
        <v>8271</v>
      </c>
      <c r="S3306" s="7">
        <f>E3306/D3306</f>
        <v>1.0451666666666666</v>
      </c>
      <c r="T3306" s="8">
        <f>E3306/P3306</f>
        <v>89.585714285714289</v>
      </c>
      <c r="U3306" t="str">
        <f t="shared" si="310"/>
        <v>theater</v>
      </c>
      <c r="V3306" t="str">
        <f t="shared" si="311"/>
        <v>plays</v>
      </c>
    </row>
    <row r="3307" spans="1:22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5">
        <f t="shared" si="306"/>
        <v>42186.855879629627</v>
      </c>
      <c r="L3307" s="15">
        <f t="shared" si="307"/>
        <v>42216.855879629627</v>
      </c>
      <c r="M3307" s="13" t="str">
        <f t="shared" si="308"/>
        <v>Jul</v>
      </c>
      <c r="N3307" s="11">
        <f t="shared" si="309"/>
        <v>2015</v>
      </c>
      <c r="O3307" t="b">
        <v>0</v>
      </c>
      <c r="P3307">
        <v>20</v>
      </c>
      <c r="Q3307" t="b">
        <v>1</v>
      </c>
      <c r="R3307" t="s">
        <v>8271</v>
      </c>
      <c r="S3307" s="7">
        <f>E3307/D3307</f>
        <v>1.0202500000000001</v>
      </c>
      <c r="T3307" s="8">
        <f>E3307/P3307</f>
        <v>204.05</v>
      </c>
      <c r="U3307" t="str">
        <f t="shared" si="310"/>
        <v>theater</v>
      </c>
      <c r="V3307" t="str">
        <f t="shared" si="311"/>
        <v>plays</v>
      </c>
    </row>
    <row r="3308" spans="1:22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5">
        <f t="shared" si="306"/>
        <v>42493.219236111108</v>
      </c>
      <c r="L3308" s="15">
        <f t="shared" si="307"/>
        <v>42531.125</v>
      </c>
      <c r="M3308" s="13" t="str">
        <f t="shared" si="308"/>
        <v>May</v>
      </c>
      <c r="N3308" s="11">
        <f t="shared" si="309"/>
        <v>2016</v>
      </c>
      <c r="O3308" t="b">
        <v>0</v>
      </c>
      <c r="P3308">
        <v>54</v>
      </c>
      <c r="Q3308" t="b">
        <v>1</v>
      </c>
      <c r="R3308" t="s">
        <v>8271</v>
      </c>
      <c r="S3308" s="7">
        <f>E3308/D3308</f>
        <v>1.7533333333333334</v>
      </c>
      <c r="T3308" s="8">
        <f>E3308/P3308</f>
        <v>48.703703703703702</v>
      </c>
      <c r="U3308" t="str">
        <f t="shared" si="310"/>
        <v>theater</v>
      </c>
      <c r="V3308" t="str">
        <f t="shared" si="311"/>
        <v>plays</v>
      </c>
    </row>
    <row r="3309" spans="1:22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5">
        <f t="shared" si="306"/>
        <v>42475.057164351849</v>
      </c>
      <c r="L3309" s="15">
        <f t="shared" si="307"/>
        <v>42505.057164351849</v>
      </c>
      <c r="M3309" s="13" t="str">
        <f t="shared" si="308"/>
        <v>Apr</v>
      </c>
      <c r="N3309" s="11">
        <f t="shared" si="309"/>
        <v>2016</v>
      </c>
      <c r="O3309" t="b">
        <v>0</v>
      </c>
      <c r="P3309">
        <v>20</v>
      </c>
      <c r="Q3309" t="b">
        <v>1</v>
      </c>
      <c r="R3309" t="s">
        <v>8271</v>
      </c>
      <c r="S3309" s="7">
        <f>E3309/D3309</f>
        <v>1.0668</v>
      </c>
      <c r="T3309" s="8">
        <f>E3309/P3309</f>
        <v>53.339999999999996</v>
      </c>
      <c r="U3309" t="str">
        <f t="shared" si="310"/>
        <v>theater</v>
      </c>
      <c r="V3309" t="str">
        <f t="shared" si="311"/>
        <v>plays</v>
      </c>
    </row>
    <row r="3310" spans="1:22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5">
        <f t="shared" si="306"/>
        <v>42452.876909722225</v>
      </c>
      <c r="L3310" s="15">
        <f t="shared" si="307"/>
        <v>42473.876909722225</v>
      </c>
      <c r="M3310" s="13" t="str">
        <f t="shared" si="308"/>
        <v>Mar</v>
      </c>
      <c r="N3310" s="11">
        <f t="shared" si="309"/>
        <v>2016</v>
      </c>
      <c r="O3310" t="b">
        <v>0</v>
      </c>
      <c r="P3310">
        <v>57</v>
      </c>
      <c r="Q3310" t="b">
        <v>1</v>
      </c>
      <c r="R3310" t="s">
        <v>8271</v>
      </c>
      <c r="S3310" s="7">
        <f>E3310/D3310</f>
        <v>1.2228571428571429</v>
      </c>
      <c r="T3310" s="8">
        <f>E3310/P3310</f>
        <v>75.087719298245617</v>
      </c>
      <c r="U3310" t="str">
        <f t="shared" si="310"/>
        <v>theater</v>
      </c>
      <c r="V3310" t="str">
        <f t="shared" si="311"/>
        <v>plays</v>
      </c>
    </row>
    <row r="3311" spans="1:22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5">
        <f t="shared" si="306"/>
        <v>42628.650208333333</v>
      </c>
      <c r="L3311" s="15">
        <f t="shared" si="307"/>
        <v>42659.650208333333</v>
      </c>
      <c r="M3311" s="13" t="str">
        <f t="shared" si="308"/>
        <v>Sep</v>
      </c>
      <c r="N3311" s="11">
        <f t="shared" si="309"/>
        <v>2016</v>
      </c>
      <c r="O3311" t="b">
        <v>0</v>
      </c>
      <c r="P3311">
        <v>31</v>
      </c>
      <c r="Q3311" t="b">
        <v>1</v>
      </c>
      <c r="R3311" t="s">
        <v>8271</v>
      </c>
      <c r="S3311" s="7">
        <f>E3311/D3311</f>
        <v>1.5942857142857143</v>
      </c>
      <c r="T3311" s="8">
        <f>E3311/P3311</f>
        <v>18</v>
      </c>
      <c r="U3311" t="str">
        <f t="shared" si="310"/>
        <v>theater</v>
      </c>
      <c r="V3311" t="str">
        <f t="shared" si="311"/>
        <v>plays</v>
      </c>
    </row>
    <row r="3312" spans="1:22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5">
        <f t="shared" si="306"/>
        <v>42253.928530092591</v>
      </c>
      <c r="L3312" s="15">
        <f t="shared" si="307"/>
        <v>42283.928530092591</v>
      </c>
      <c r="M3312" s="13" t="str">
        <f t="shared" si="308"/>
        <v>Sep</v>
      </c>
      <c r="N3312" s="11">
        <f t="shared" si="309"/>
        <v>2015</v>
      </c>
      <c r="O3312" t="b">
        <v>0</v>
      </c>
      <c r="P3312">
        <v>31</v>
      </c>
      <c r="Q3312" t="b">
        <v>1</v>
      </c>
      <c r="R3312" t="s">
        <v>8271</v>
      </c>
      <c r="S3312" s="7">
        <f>E3312/D3312</f>
        <v>1.0007692307692309</v>
      </c>
      <c r="T3312" s="8">
        <f>E3312/P3312</f>
        <v>209.83870967741936</v>
      </c>
      <c r="U3312" t="str">
        <f t="shared" si="310"/>
        <v>theater</v>
      </c>
      <c r="V3312" t="str">
        <f t="shared" si="311"/>
        <v>plays</v>
      </c>
    </row>
    <row r="3313" spans="1:22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5">
        <f t="shared" si="306"/>
        <v>42264.29178240741</v>
      </c>
      <c r="L3313" s="15">
        <f t="shared" si="307"/>
        <v>42294.29178240741</v>
      </c>
      <c r="M3313" s="13" t="str">
        <f t="shared" si="308"/>
        <v>Sep</v>
      </c>
      <c r="N3313" s="11">
        <f t="shared" si="309"/>
        <v>2015</v>
      </c>
      <c r="O3313" t="b">
        <v>0</v>
      </c>
      <c r="P3313">
        <v>45</v>
      </c>
      <c r="Q3313" t="b">
        <v>1</v>
      </c>
      <c r="R3313" t="s">
        <v>8271</v>
      </c>
      <c r="S3313" s="7">
        <f>E3313/D3313</f>
        <v>1.0984</v>
      </c>
      <c r="T3313" s="8">
        <f>E3313/P3313</f>
        <v>61.022222222222226</v>
      </c>
      <c r="U3313" t="str">
        <f t="shared" si="310"/>
        <v>theater</v>
      </c>
      <c r="V3313" t="str">
        <f t="shared" si="311"/>
        <v>plays</v>
      </c>
    </row>
    <row r="3314" spans="1:22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5">
        <f t="shared" si="306"/>
        <v>42664.809560185182</v>
      </c>
      <c r="L3314" s="15">
        <f t="shared" si="307"/>
        <v>42685.916666666672</v>
      </c>
      <c r="M3314" s="13" t="str">
        <f t="shared" si="308"/>
        <v>Oct</v>
      </c>
      <c r="N3314" s="11">
        <f t="shared" si="309"/>
        <v>2016</v>
      </c>
      <c r="O3314" t="b">
        <v>0</v>
      </c>
      <c r="P3314">
        <v>41</v>
      </c>
      <c r="Q3314" t="b">
        <v>1</v>
      </c>
      <c r="R3314" t="s">
        <v>8271</v>
      </c>
      <c r="S3314" s="7">
        <f>E3314/D3314</f>
        <v>1.0004</v>
      </c>
      <c r="T3314" s="8">
        <f>E3314/P3314</f>
        <v>61</v>
      </c>
      <c r="U3314" t="str">
        <f t="shared" si="310"/>
        <v>theater</v>
      </c>
      <c r="V3314" t="str">
        <f t="shared" si="311"/>
        <v>plays</v>
      </c>
    </row>
    <row r="3315" spans="1:22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5">
        <f t="shared" si="306"/>
        <v>42382.244409722218</v>
      </c>
      <c r="L3315" s="15">
        <f t="shared" si="307"/>
        <v>42396.041666666672</v>
      </c>
      <c r="M3315" s="13" t="str">
        <f t="shared" si="308"/>
        <v>Jan</v>
      </c>
      <c r="N3315" s="11">
        <f t="shared" si="309"/>
        <v>2016</v>
      </c>
      <c r="O3315" t="b">
        <v>0</v>
      </c>
      <c r="P3315">
        <v>29</v>
      </c>
      <c r="Q3315" t="b">
        <v>1</v>
      </c>
      <c r="R3315" t="s">
        <v>8271</v>
      </c>
      <c r="S3315" s="7">
        <f>E3315/D3315</f>
        <v>1.1605000000000001</v>
      </c>
      <c r="T3315" s="8">
        <f>E3315/P3315</f>
        <v>80.034482758620683</v>
      </c>
      <c r="U3315" t="str">
        <f t="shared" si="310"/>
        <v>theater</v>
      </c>
      <c r="V3315" t="str">
        <f t="shared" si="311"/>
        <v>plays</v>
      </c>
    </row>
    <row r="3316" spans="1:22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5">
        <f t="shared" si="306"/>
        <v>42105.267488425925</v>
      </c>
      <c r="L3316" s="15">
        <f t="shared" si="307"/>
        <v>42132.836805555555</v>
      </c>
      <c r="M3316" s="13" t="str">
        <f t="shared" si="308"/>
        <v>Apr</v>
      </c>
      <c r="N3316" s="11">
        <f t="shared" si="309"/>
        <v>2015</v>
      </c>
      <c r="O3316" t="b">
        <v>0</v>
      </c>
      <c r="P3316">
        <v>58</v>
      </c>
      <c r="Q3316" t="b">
        <v>1</v>
      </c>
      <c r="R3316" t="s">
        <v>8271</v>
      </c>
      <c r="S3316" s="7">
        <f>E3316/D3316</f>
        <v>2.1074999999999999</v>
      </c>
      <c r="T3316" s="8">
        <f>E3316/P3316</f>
        <v>29.068965517241381</v>
      </c>
      <c r="U3316" t="str">
        <f t="shared" si="310"/>
        <v>theater</v>
      </c>
      <c r="V3316" t="str">
        <f t="shared" si="311"/>
        <v>plays</v>
      </c>
    </row>
    <row r="3317" spans="1:22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5">
        <f t="shared" si="306"/>
        <v>42466.303715277783</v>
      </c>
      <c r="L3317" s="15">
        <f t="shared" si="307"/>
        <v>42496.303715277783</v>
      </c>
      <c r="M3317" s="13" t="str">
        <f t="shared" si="308"/>
        <v>Apr</v>
      </c>
      <c r="N3317" s="11">
        <f t="shared" si="309"/>
        <v>2016</v>
      </c>
      <c r="O3317" t="b">
        <v>0</v>
      </c>
      <c r="P3317">
        <v>89</v>
      </c>
      <c r="Q3317" t="b">
        <v>1</v>
      </c>
      <c r="R3317" t="s">
        <v>8271</v>
      </c>
      <c r="S3317" s="7">
        <f>E3317/D3317</f>
        <v>1.1000000000000001</v>
      </c>
      <c r="T3317" s="8">
        <f>E3317/P3317</f>
        <v>49.438202247191015</v>
      </c>
      <c r="U3317" t="str">
        <f t="shared" si="310"/>
        <v>theater</v>
      </c>
      <c r="V3317" t="str">
        <f t="shared" si="311"/>
        <v>plays</v>
      </c>
    </row>
    <row r="3318" spans="1:22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5">
        <f t="shared" si="306"/>
        <v>41826.871238425927</v>
      </c>
      <c r="L3318" s="15">
        <f t="shared" si="307"/>
        <v>41859.57916666667</v>
      </c>
      <c r="M3318" s="13" t="str">
        <f t="shared" si="308"/>
        <v>Jul</v>
      </c>
      <c r="N3318" s="11">
        <f t="shared" si="309"/>
        <v>2014</v>
      </c>
      <c r="O3318" t="b">
        <v>0</v>
      </c>
      <c r="P3318">
        <v>125</v>
      </c>
      <c r="Q3318" t="b">
        <v>1</v>
      </c>
      <c r="R3318" t="s">
        <v>8271</v>
      </c>
      <c r="S3318" s="7">
        <f>E3318/D3318</f>
        <v>1.0008673425918038</v>
      </c>
      <c r="T3318" s="8">
        <f>E3318/P3318</f>
        <v>93.977440000000001</v>
      </c>
      <c r="U3318" t="str">
        <f t="shared" si="310"/>
        <v>theater</v>
      </c>
      <c r="V3318" t="str">
        <f t="shared" si="311"/>
        <v>plays</v>
      </c>
    </row>
    <row r="3319" spans="1:22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5">
        <f t="shared" si="306"/>
        <v>42499.039629629624</v>
      </c>
      <c r="L3319" s="15">
        <f t="shared" si="307"/>
        <v>42529.039629629624</v>
      </c>
      <c r="M3319" s="13" t="str">
        <f t="shared" si="308"/>
        <v>May</v>
      </c>
      <c r="N3319" s="11">
        <f t="shared" si="309"/>
        <v>2016</v>
      </c>
      <c r="O3319" t="b">
        <v>0</v>
      </c>
      <c r="P3319">
        <v>18</v>
      </c>
      <c r="Q3319" t="b">
        <v>1</v>
      </c>
      <c r="R3319" t="s">
        <v>8271</v>
      </c>
      <c r="S3319" s="7">
        <f>E3319/D3319</f>
        <v>1.0619047619047619</v>
      </c>
      <c r="T3319" s="8">
        <f>E3319/P3319</f>
        <v>61.944444444444443</v>
      </c>
      <c r="U3319" t="str">
        <f t="shared" si="310"/>
        <v>theater</v>
      </c>
      <c r="V3319" t="str">
        <f t="shared" si="311"/>
        <v>plays</v>
      </c>
    </row>
    <row r="3320" spans="1:22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5">
        <f t="shared" si="306"/>
        <v>42431.302002314813</v>
      </c>
      <c r="L3320" s="15">
        <f t="shared" si="307"/>
        <v>42471.104166666672</v>
      </c>
      <c r="M3320" s="13" t="str">
        <f t="shared" si="308"/>
        <v>Mar</v>
      </c>
      <c r="N3320" s="11">
        <f t="shared" si="309"/>
        <v>2016</v>
      </c>
      <c r="O3320" t="b">
        <v>0</v>
      </c>
      <c r="P3320">
        <v>32</v>
      </c>
      <c r="Q3320" t="b">
        <v>1</v>
      </c>
      <c r="R3320" t="s">
        <v>8271</v>
      </c>
      <c r="S3320" s="7">
        <f>E3320/D3320</f>
        <v>1.256</v>
      </c>
      <c r="T3320" s="8">
        <f>E3320/P3320</f>
        <v>78.5</v>
      </c>
      <c r="U3320" t="str">
        <f t="shared" si="310"/>
        <v>theater</v>
      </c>
      <c r="V3320" t="str">
        <f t="shared" si="311"/>
        <v>plays</v>
      </c>
    </row>
    <row r="3321" spans="1:22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5">
        <f t="shared" si="306"/>
        <v>41990.585486111115</v>
      </c>
      <c r="L3321" s="15">
        <f t="shared" si="307"/>
        <v>42035.585486111115</v>
      </c>
      <c r="M3321" s="13" t="str">
        <f t="shared" si="308"/>
        <v>Dec</v>
      </c>
      <c r="N3321" s="11">
        <f t="shared" si="309"/>
        <v>2014</v>
      </c>
      <c r="O3321" t="b">
        <v>0</v>
      </c>
      <c r="P3321">
        <v>16</v>
      </c>
      <c r="Q3321" t="b">
        <v>1</v>
      </c>
      <c r="R3321" t="s">
        <v>8271</v>
      </c>
      <c r="S3321" s="7">
        <f>E3321/D3321</f>
        <v>1.08</v>
      </c>
      <c r="T3321" s="8">
        <f>E3321/P3321</f>
        <v>33.75</v>
      </c>
      <c r="U3321" t="str">
        <f t="shared" si="310"/>
        <v>theater</v>
      </c>
      <c r="V3321" t="str">
        <f t="shared" si="311"/>
        <v>plays</v>
      </c>
    </row>
    <row r="3322" spans="1:22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5">
        <f t="shared" si="306"/>
        <v>42513.045798611114</v>
      </c>
      <c r="L3322" s="15">
        <f t="shared" si="307"/>
        <v>42543.045798611114</v>
      </c>
      <c r="M3322" s="13" t="str">
        <f t="shared" si="308"/>
        <v>May</v>
      </c>
      <c r="N3322" s="11">
        <f t="shared" si="309"/>
        <v>2016</v>
      </c>
      <c r="O3322" t="b">
        <v>0</v>
      </c>
      <c r="P3322">
        <v>38</v>
      </c>
      <c r="Q3322" t="b">
        <v>1</v>
      </c>
      <c r="R3322" t="s">
        <v>8271</v>
      </c>
      <c r="S3322" s="7">
        <f>E3322/D3322</f>
        <v>1.01</v>
      </c>
      <c r="T3322" s="8">
        <f>E3322/P3322</f>
        <v>66.44736842105263</v>
      </c>
      <c r="U3322" t="str">
        <f t="shared" si="310"/>
        <v>theater</v>
      </c>
      <c r="V3322" t="str">
        <f t="shared" si="311"/>
        <v>plays</v>
      </c>
    </row>
    <row r="3323" spans="1:22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5">
        <f t="shared" si="306"/>
        <v>41914.100289351853</v>
      </c>
      <c r="L3323" s="15">
        <f t="shared" si="307"/>
        <v>41928.165972222225</v>
      </c>
      <c r="M3323" s="13" t="str">
        <f t="shared" si="308"/>
        <v>Oct</v>
      </c>
      <c r="N3323" s="11">
        <f t="shared" si="309"/>
        <v>2014</v>
      </c>
      <c r="O3323" t="b">
        <v>0</v>
      </c>
      <c r="P3323">
        <v>15</v>
      </c>
      <c r="Q3323" t="b">
        <v>1</v>
      </c>
      <c r="R3323" t="s">
        <v>8271</v>
      </c>
      <c r="S3323" s="7">
        <f>E3323/D3323</f>
        <v>1.0740000000000001</v>
      </c>
      <c r="T3323" s="8">
        <f>E3323/P3323</f>
        <v>35.799999999999997</v>
      </c>
      <c r="U3323" t="str">
        <f t="shared" si="310"/>
        <v>theater</v>
      </c>
      <c r="V3323" t="str">
        <f t="shared" si="311"/>
        <v>plays</v>
      </c>
    </row>
    <row r="3324" spans="1:22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5">
        <f t="shared" si="306"/>
        <v>42521.010370370372</v>
      </c>
      <c r="L3324" s="15">
        <f t="shared" si="307"/>
        <v>42543.163194444445</v>
      </c>
      <c r="M3324" s="13" t="str">
        <f t="shared" si="308"/>
        <v>May</v>
      </c>
      <c r="N3324" s="11">
        <f t="shared" si="309"/>
        <v>2016</v>
      </c>
      <c r="O3324" t="b">
        <v>0</v>
      </c>
      <c r="P3324">
        <v>23</v>
      </c>
      <c r="Q3324" t="b">
        <v>1</v>
      </c>
      <c r="R3324" t="s">
        <v>8271</v>
      </c>
      <c r="S3324" s="7">
        <f>E3324/D3324</f>
        <v>1.0151515151515151</v>
      </c>
      <c r="T3324" s="8">
        <f>E3324/P3324</f>
        <v>145.65217391304347</v>
      </c>
      <c r="U3324" t="str">
        <f t="shared" si="310"/>
        <v>theater</v>
      </c>
      <c r="V3324" t="str">
        <f t="shared" si="311"/>
        <v>plays</v>
      </c>
    </row>
    <row r="3325" spans="1:22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5">
        <f t="shared" si="306"/>
        <v>42608.36583333333</v>
      </c>
      <c r="L3325" s="15">
        <f t="shared" si="307"/>
        <v>42638.36583333333</v>
      </c>
      <c r="M3325" s="13" t="str">
        <f t="shared" si="308"/>
        <v>Aug</v>
      </c>
      <c r="N3325" s="11">
        <f t="shared" si="309"/>
        <v>2016</v>
      </c>
      <c r="O3325" t="b">
        <v>0</v>
      </c>
      <c r="P3325">
        <v>49</v>
      </c>
      <c r="Q3325" t="b">
        <v>1</v>
      </c>
      <c r="R3325" t="s">
        <v>8271</v>
      </c>
      <c r="S3325" s="7">
        <f>E3325/D3325</f>
        <v>1.2589999999999999</v>
      </c>
      <c r="T3325" s="8">
        <f>E3325/P3325</f>
        <v>25.693877551020407</v>
      </c>
      <c r="U3325" t="str">
        <f t="shared" si="310"/>
        <v>theater</v>
      </c>
      <c r="V3325" t="str">
        <f t="shared" si="311"/>
        <v>plays</v>
      </c>
    </row>
    <row r="3326" spans="1:22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5">
        <f t="shared" si="306"/>
        <v>42512.58321759259</v>
      </c>
      <c r="L3326" s="15">
        <f t="shared" si="307"/>
        <v>42526.58321759259</v>
      </c>
      <c r="M3326" s="13" t="str">
        <f t="shared" si="308"/>
        <v>May</v>
      </c>
      <c r="N3326" s="11">
        <f t="shared" si="309"/>
        <v>2016</v>
      </c>
      <c r="O3326" t="b">
        <v>0</v>
      </c>
      <c r="P3326">
        <v>10</v>
      </c>
      <c r="Q3326" t="b">
        <v>1</v>
      </c>
      <c r="R3326" t="s">
        <v>8271</v>
      </c>
      <c r="S3326" s="7">
        <f>E3326/D3326</f>
        <v>1.0166666666666666</v>
      </c>
      <c r="T3326" s="8">
        <f>E3326/P3326</f>
        <v>152.5</v>
      </c>
      <c r="U3326" t="str">
        <f t="shared" si="310"/>
        <v>theater</v>
      </c>
      <c r="V3326" t="str">
        <f t="shared" si="311"/>
        <v>plays</v>
      </c>
    </row>
    <row r="3327" spans="1:22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5">
        <f t="shared" si="306"/>
        <v>42064.785613425927</v>
      </c>
      <c r="L3327" s="15">
        <f t="shared" si="307"/>
        <v>42099.743946759263</v>
      </c>
      <c r="M3327" s="13" t="str">
        <f t="shared" si="308"/>
        <v>Mar</v>
      </c>
      <c r="N3327" s="11">
        <f t="shared" si="309"/>
        <v>2015</v>
      </c>
      <c r="O3327" t="b">
        <v>0</v>
      </c>
      <c r="P3327">
        <v>15</v>
      </c>
      <c r="Q3327" t="b">
        <v>1</v>
      </c>
      <c r="R3327" t="s">
        <v>8271</v>
      </c>
      <c r="S3327" s="7">
        <f>E3327/D3327</f>
        <v>1.125</v>
      </c>
      <c r="T3327" s="8">
        <f>E3327/P3327</f>
        <v>30</v>
      </c>
      <c r="U3327" t="str">
        <f t="shared" si="310"/>
        <v>theater</v>
      </c>
      <c r="V3327" t="str">
        <f t="shared" si="311"/>
        <v>plays</v>
      </c>
    </row>
    <row r="3328" spans="1:22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5">
        <f t="shared" si="306"/>
        <v>42041.714178240742</v>
      </c>
      <c r="L3328" s="15">
        <f t="shared" si="307"/>
        <v>42071.67251157407</v>
      </c>
      <c r="M3328" s="13" t="str">
        <f t="shared" si="308"/>
        <v>Feb</v>
      </c>
      <c r="N3328" s="11">
        <f t="shared" si="309"/>
        <v>2015</v>
      </c>
      <c r="O3328" t="b">
        <v>0</v>
      </c>
      <c r="P3328">
        <v>57</v>
      </c>
      <c r="Q3328" t="b">
        <v>1</v>
      </c>
      <c r="R3328" t="s">
        <v>8271</v>
      </c>
      <c r="S3328" s="7">
        <f>E3328/D3328</f>
        <v>1.0137499999999999</v>
      </c>
      <c r="T3328" s="8">
        <f>E3328/P3328</f>
        <v>142.28070175438597</v>
      </c>
      <c r="U3328" t="str">
        <f t="shared" si="310"/>
        <v>theater</v>
      </c>
      <c r="V3328" t="str">
        <f t="shared" si="311"/>
        <v>plays</v>
      </c>
    </row>
    <row r="3329" spans="1:22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5">
        <f t="shared" si="306"/>
        <v>42468.374606481477</v>
      </c>
      <c r="L3329" s="15">
        <f t="shared" si="307"/>
        <v>42498.374606481477</v>
      </c>
      <c r="M3329" s="13" t="str">
        <f t="shared" si="308"/>
        <v>Apr</v>
      </c>
      <c r="N3329" s="11">
        <f t="shared" si="309"/>
        <v>2016</v>
      </c>
      <c r="O3329" t="b">
        <v>0</v>
      </c>
      <c r="P3329">
        <v>33</v>
      </c>
      <c r="Q3329" t="b">
        <v>1</v>
      </c>
      <c r="R3329" t="s">
        <v>8271</v>
      </c>
      <c r="S3329" s="7">
        <f>E3329/D3329</f>
        <v>1.0125</v>
      </c>
      <c r="T3329" s="8">
        <f>E3329/P3329</f>
        <v>24.545454545454547</v>
      </c>
      <c r="U3329" t="str">
        <f t="shared" si="310"/>
        <v>theater</v>
      </c>
      <c r="V3329" t="str">
        <f t="shared" si="311"/>
        <v>plays</v>
      </c>
    </row>
    <row r="3330" spans="1:22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5">
        <f t="shared" si="306"/>
        <v>41822.57503472222</v>
      </c>
      <c r="L3330" s="15">
        <f t="shared" si="307"/>
        <v>41825.041666666664</v>
      </c>
      <c r="M3330" s="13" t="str">
        <f t="shared" si="308"/>
        <v>Jul</v>
      </c>
      <c r="N3330" s="11">
        <f t="shared" si="309"/>
        <v>2014</v>
      </c>
      <c r="O3330" t="b">
        <v>0</v>
      </c>
      <c r="P3330">
        <v>9</v>
      </c>
      <c r="Q3330" t="b">
        <v>1</v>
      </c>
      <c r="R3330" t="s">
        <v>8271</v>
      </c>
      <c r="S3330" s="7">
        <f>E3330/D3330</f>
        <v>1.4638888888888888</v>
      </c>
      <c r="T3330" s="8">
        <f>E3330/P3330</f>
        <v>292.77777777777777</v>
      </c>
      <c r="U3330" t="str">
        <f t="shared" si="310"/>
        <v>theater</v>
      </c>
      <c r="V3330" t="str">
        <f t="shared" si="311"/>
        <v>plays</v>
      </c>
    </row>
    <row r="3331" spans="1:22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5">
        <f t="shared" ref="K3331:K3394" si="312">(((J3331/60)/60)/24+DATE(1970,1,1))</f>
        <v>41837.323009259257</v>
      </c>
      <c r="L3331" s="15">
        <f t="shared" ref="L3331:L3394" si="313">(((I3331/60)/60)/24+DATE(1970,1,1))</f>
        <v>41847.958333333336</v>
      </c>
      <c r="M3331" s="13" t="str">
        <f t="shared" ref="M3331:M3394" si="314">TEXT(K3331,"mmm")</f>
        <v>Jul</v>
      </c>
      <c r="N3331" s="11">
        <f t="shared" ref="N3331:N3394" si="315">YEAR(K3331)</f>
        <v>2014</v>
      </c>
      <c r="O3331" t="b">
        <v>0</v>
      </c>
      <c r="P3331">
        <v>26</v>
      </c>
      <c r="Q3331" t="b">
        <v>1</v>
      </c>
      <c r="R3331" t="s">
        <v>8271</v>
      </c>
      <c r="S3331" s="7">
        <f>E3331/D3331</f>
        <v>1.1679999999999999</v>
      </c>
      <c r="T3331" s="8">
        <f>E3331/P3331</f>
        <v>44.92307692307692</v>
      </c>
      <c r="U3331" t="str">
        <f t="shared" ref="U3331:U3394" si="316">LEFT(R3331,(FIND("/",R3331,1)-1))</f>
        <v>theater</v>
      </c>
      <c r="V3331" t="str">
        <f t="shared" ref="V3331:V3394" si="317">MID(R3331,FIND("/",R3331)+1,256)</f>
        <v>plays</v>
      </c>
    </row>
    <row r="3332" spans="1:22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5">
        <f t="shared" si="312"/>
        <v>42065.887361111112</v>
      </c>
      <c r="L3332" s="15">
        <f t="shared" si="313"/>
        <v>42095.845694444448</v>
      </c>
      <c r="M3332" s="13" t="str">
        <f t="shared" si="314"/>
        <v>Mar</v>
      </c>
      <c r="N3332" s="11">
        <f t="shared" si="315"/>
        <v>2015</v>
      </c>
      <c r="O3332" t="b">
        <v>0</v>
      </c>
      <c r="P3332">
        <v>69</v>
      </c>
      <c r="Q3332" t="b">
        <v>1</v>
      </c>
      <c r="R3332" t="s">
        <v>8271</v>
      </c>
      <c r="S3332" s="7">
        <f>E3332/D3332</f>
        <v>1.0626666666666666</v>
      </c>
      <c r="T3332" s="8">
        <f>E3332/P3332</f>
        <v>23.10144927536232</v>
      </c>
      <c r="U3332" t="str">
        <f t="shared" si="316"/>
        <v>theater</v>
      </c>
      <c r="V3332" t="str">
        <f t="shared" si="317"/>
        <v>plays</v>
      </c>
    </row>
    <row r="3333" spans="1:22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5">
        <f t="shared" si="312"/>
        <v>42248.697754629626</v>
      </c>
      <c r="L3333" s="15">
        <f t="shared" si="313"/>
        <v>42283.697754629626</v>
      </c>
      <c r="M3333" s="13" t="str">
        <f t="shared" si="314"/>
        <v>Sep</v>
      </c>
      <c r="N3333" s="11">
        <f t="shared" si="315"/>
        <v>2015</v>
      </c>
      <c r="O3333" t="b">
        <v>0</v>
      </c>
      <c r="P3333">
        <v>65</v>
      </c>
      <c r="Q3333" t="b">
        <v>1</v>
      </c>
      <c r="R3333" t="s">
        <v>8271</v>
      </c>
      <c r="S3333" s="7">
        <f>E3333/D3333</f>
        <v>1.0451999999999999</v>
      </c>
      <c r="T3333" s="8">
        <f>E3333/P3333</f>
        <v>80.400000000000006</v>
      </c>
      <c r="U3333" t="str">
        <f t="shared" si="316"/>
        <v>theater</v>
      </c>
      <c r="V3333" t="str">
        <f t="shared" si="317"/>
        <v>plays</v>
      </c>
    </row>
    <row r="3334" spans="1:22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5">
        <f t="shared" si="312"/>
        <v>41809.860300925924</v>
      </c>
      <c r="L3334" s="15">
        <f t="shared" si="313"/>
        <v>41839.860300925924</v>
      </c>
      <c r="M3334" s="13" t="str">
        <f t="shared" si="314"/>
        <v>Jun</v>
      </c>
      <c r="N3334" s="11">
        <f t="shared" si="315"/>
        <v>2014</v>
      </c>
      <c r="O3334" t="b">
        <v>0</v>
      </c>
      <c r="P3334">
        <v>83</v>
      </c>
      <c r="Q3334" t="b">
        <v>1</v>
      </c>
      <c r="R3334" t="s">
        <v>8271</v>
      </c>
      <c r="S3334" s="7">
        <f>E3334/D3334</f>
        <v>1</v>
      </c>
      <c r="T3334" s="8">
        <f>E3334/P3334</f>
        <v>72.289156626506028</v>
      </c>
      <c r="U3334" t="str">
        <f t="shared" si="316"/>
        <v>theater</v>
      </c>
      <c r="V3334" t="str">
        <f t="shared" si="317"/>
        <v>plays</v>
      </c>
    </row>
    <row r="3335" spans="1:22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5">
        <f t="shared" si="312"/>
        <v>42148.676851851851</v>
      </c>
      <c r="L3335" s="15">
        <f t="shared" si="313"/>
        <v>42170.676851851851</v>
      </c>
      <c r="M3335" s="13" t="str">
        <f t="shared" si="314"/>
        <v>May</v>
      </c>
      <c r="N3335" s="11">
        <f t="shared" si="315"/>
        <v>2015</v>
      </c>
      <c r="O3335" t="b">
        <v>0</v>
      </c>
      <c r="P3335">
        <v>111</v>
      </c>
      <c r="Q3335" t="b">
        <v>1</v>
      </c>
      <c r="R3335" t="s">
        <v>8271</v>
      </c>
      <c r="S3335" s="7">
        <f>E3335/D3335</f>
        <v>1.0457142857142858</v>
      </c>
      <c r="T3335" s="8">
        <f>E3335/P3335</f>
        <v>32.972972972972975</v>
      </c>
      <c r="U3335" t="str">
        <f t="shared" si="316"/>
        <v>theater</v>
      </c>
      <c r="V3335" t="str">
        <f t="shared" si="317"/>
        <v>plays</v>
      </c>
    </row>
    <row r="3336" spans="1:22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5">
        <f t="shared" si="312"/>
        <v>42185.521087962959</v>
      </c>
      <c r="L3336" s="15">
        <f t="shared" si="313"/>
        <v>42215.521087962959</v>
      </c>
      <c r="M3336" s="13" t="str">
        <f t="shared" si="314"/>
        <v>Jun</v>
      </c>
      <c r="N3336" s="11">
        <f t="shared" si="315"/>
        <v>2015</v>
      </c>
      <c r="O3336" t="b">
        <v>0</v>
      </c>
      <c r="P3336">
        <v>46</v>
      </c>
      <c r="Q3336" t="b">
        <v>1</v>
      </c>
      <c r="R3336" t="s">
        <v>8271</v>
      </c>
      <c r="S3336" s="7">
        <f>E3336/D3336</f>
        <v>1.3862051149573753</v>
      </c>
      <c r="T3336" s="8">
        <f>E3336/P3336</f>
        <v>116.65217391304348</v>
      </c>
      <c r="U3336" t="str">
        <f t="shared" si="316"/>
        <v>theater</v>
      </c>
      <c r="V3336" t="str">
        <f t="shared" si="317"/>
        <v>plays</v>
      </c>
    </row>
    <row r="3337" spans="1:22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5">
        <f t="shared" si="312"/>
        <v>41827.674143518518</v>
      </c>
      <c r="L3337" s="15">
        <f t="shared" si="313"/>
        <v>41854.958333333336</v>
      </c>
      <c r="M3337" s="13" t="str">
        <f t="shared" si="314"/>
        <v>Jul</v>
      </c>
      <c r="N3337" s="11">
        <f t="shared" si="315"/>
        <v>2014</v>
      </c>
      <c r="O3337" t="b">
        <v>0</v>
      </c>
      <c r="P3337">
        <v>63</v>
      </c>
      <c r="Q3337" t="b">
        <v>1</v>
      </c>
      <c r="R3337" t="s">
        <v>8271</v>
      </c>
      <c r="S3337" s="7">
        <f>E3337/D3337</f>
        <v>1.0032000000000001</v>
      </c>
      <c r="T3337" s="8">
        <f>E3337/P3337</f>
        <v>79.61904761904762</v>
      </c>
      <c r="U3337" t="str">
        <f t="shared" si="316"/>
        <v>theater</v>
      </c>
      <c r="V3337" t="str">
        <f t="shared" si="317"/>
        <v>plays</v>
      </c>
    </row>
    <row r="3338" spans="1:22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5">
        <f t="shared" si="312"/>
        <v>42437.398680555561</v>
      </c>
      <c r="L3338" s="15">
        <f t="shared" si="313"/>
        <v>42465.35701388889</v>
      </c>
      <c r="M3338" s="13" t="str">
        <f t="shared" si="314"/>
        <v>Mar</v>
      </c>
      <c r="N3338" s="11">
        <f t="shared" si="315"/>
        <v>2016</v>
      </c>
      <c r="O3338" t="b">
        <v>0</v>
      </c>
      <c r="P3338">
        <v>9</v>
      </c>
      <c r="Q3338" t="b">
        <v>1</v>
      </c>
      <c r="R3338" t="s">
        <v>8271</v>
      </c>
      <c r="S3338" s="7">
        <f>E3338/D3338</f>
        <v>1</v>
      </c>
      <c r="T3338" s="8">
        <f>E3338/P3338</f>
        <v>27.777777777777779</v>
      </c>
      <c r="U3338" t="str">
        <f t="shared" si="316"/>
        <v>theater</v>
      </c>
      <c r="V3338" t="str">
        <f t="shared" si="317"/>
        <v>plays</v>
      </c>
    </row>
    <row r="3339" spans="1:22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5">
        <f t="shared" si="312"/>
        <v>41901.282025462962</v>
      </c>
      <c r="L3339" s="15">
        <f t="shared" si="313"/>
        <v>41922.875</v>
      </c>
      <c r="M3339" s="13" t="str">
        <f t="shared" si="314"/>
        <v>Sep</v>
      </c>
      <c r="N3339" s="11">
        <f t="shared" si="315"/>
        <v>2014</v>
      </c>
      <c r="O3339" t="b">
        <v>0</v>
      </c>
      <c r="P3339">
        <v>34</v>
      </c>
      <c r="Q3339" t="b">
        <v>1</v>
      </c>
      <c r="R3339" t="s">
        <v>8271</v>
      </c>
      <c r="S3339" s="7">
        <f>E3339/D3339</f>
        <v>1.1020000000000001</v>
      </c>
      <c r="T3339" s="8">
        <f>E3339/P3339</f>
        <v>81.029411764705884</v>
      </c>
      <c r="U3339" t="str">
        <f t="shared" si="316"/>
        <v>theater</v>
      </c>
      <c r="V3339" t="str">
        <f t="shared" si="317"/>
        <v>plays</v>
      </c>
    </row>
    <row r="3340" spans="1:22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5">
        <f t="shared" si="312"/>
        <v>42769.574999999997</v>
      </c>
      <c r="L3340" s="15">
        <f t="shared" si="313"/>
        <v>42790.574999999997</v>
      </c>
      <c r="M3340" s="13" t="str">
        <f t="shared" si="314"/>
        <v>Feb</v>
      </c>
      <c r="N3340" s="11">
        <f t="shared" si="315"/>
        <v>2017</v>
      </c>
      <c r="O3340" t="b">
        <v>0</v>
      </c>
      <c r="P3340">
        <v>112</v>
      </c>
      <c r="Q3340" t="b">
        <v>1</v>
      </c>
      <c r="R3340" t="s">
        <v>8271</v>
      </c>
      <c r="S3340" s="7">
        <f>E3340/D3340</f>
        <v>1.0218</v>
      </c>
      <c r="T3340" s="8">
        <f>E3340/P3340</f>
        <v>136.84821428571428</v>
      </c>
      <c r="U3340" t="str">
        <f t="shared" si="316"/>
        <v>theater</v>
      </c>
      <c r="V3340" t="str">
        <f t="shared" si="317"/>
        <v>plays</v>
      </c>
    </row>
    <row r="3341" spans="1:22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5">
        <f t="shared" si="312"/>
        <v>42549.665717592594</v>
      </c>
      <c r="L3341" s="15">
        <f t="shared" si="313"/>
        <v>42579.665717592594</v>
      </c>
      <c r="M3341" s="13" t="str">
        <f t="shared" si="314"/>
        <v>Jun</v>
      </c>
      <c r="N3341" s="11">
        <f t="shared" si="315"/>
        <v>2016</v>
      </c>
      <c r="O3341" t="b">
        <v>0</v>
      </c>
      <c r="P3341">
        <v>47</v>
      </c>
      <c r="Q3341" t="b">
        <v>1</v>
      </c>
      <c r="R3341" t="s">
        <v>8271</v>
      </c>
      <c r="S3341" s="7">
        <f>E3341/D3341</f>
        <v>1.0435000000000001</v>
      </c>
      <c r="T3341" s="8">
        <f>E3341/P3341</f>
        <v>177.61702127659575</v>
      </c>
      <c r="U3341" t="str">
        <f t="shared" si="316"/>
        <v>theater</v>
      </c>
      <c r="V3341" t="str">
        <f t="shared" si="317"/>
        <v>plays</v>
      </c>
    </row>
    <row r="3342" spans="1:22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5">
        <f t="shared" si="312"/>
        <v>42685.974004629628</v>
      </c>
      <c r="L3342" s="15">
        <f t="shared" si="313"/>
        <v>42710.974004629628</v>
      </c>
      <c r="M3342" s="13" t="str">
        <f t="shared" si="314"/>
        <v>Nov</v>
      </c>
      <c r="N3342" s="11">
        <f t="shared" si="315"/>
        <v>2016</v>
      </c>
      <c r="O3342" t="b">
        <v>0</v>
      </c>
      <c r="P3342">
        <v>38</v>
      </c>
      <c r="Q3342" t="b">
        <v>1</v>
      </c>
      <c r="R3342" t="s">
        <v>8271</v>
      </c>
      <c r="S3342" s="7">
        <f>E3342/D3342</f>
        <v>1.3816666666666666</v>
      </c>
      <c r="T3342" s="8">
        <f>E3342/P3342</f>
        <v>109.07894736842105</v>
      </c>
      <c r="U3342" t="str">
        <f t="shared" si="316"/>
        <v>theater</v>
      </c>
      <c r="V3342" t="str">
        <f t="shared" si="317"/>
        <v>plays</v>
      </c>
    </row>
    <row r="3343" spans="1:22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5">
        <f t="shared" si="312"/>
        <v>42510.798854166671</v>
      </c>
      <c r="L3343" s="15">
        <f t="shared" si="313"/>
        <v>42533.708333333328</v>
      </c>
      <c r="M3343" s="13" t="str">
        <f t="shared" si="314"/>
        <v>May</v>
      </c>
      <c r="N3343" s="11">
        <f t="shared" si="315"/>
        <v>2016</v>
      </c>
      <c r="O3343" t="b">
        <v>0</v>
      </c>
      <c r="P3343">
        <v>28</v>
      </c>
      <c r="Q3343" t="b">
        <v>1</v>
      </c>
      <c r="R3343" t="s">
        <v>8271</v>
      </c>
      <c r="S3343" s="7">
        <f>E3343/D3343</f>
        <v>1</v>
      </c>
      <c r="T3343" s="8">
        <f>E3343/P3343</f>
        <v>119.64285714285714</v>
      </c>
      <c r="U3343" t="str">
        <f t="shared" si="316"/>
        <v>theater</v>
      </c>
      <c r="V3343" t="str">
        <f t="shared" si="317"/>
        <v>plays</v>
      </c>
    </row>
    <row r="3344" spans="1:22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5">
        <f t="shared" si="312"/>
        <v>42062.296412037031</v>
      </c>
      <c r="L3344" s="15">
        <f t="shared" si="313"/>
        <v>42095.207638888889</v>
      </c>
      <c r="M3344" s="13" t="str">
        <f t="shared" si="314"/>
        <v>Feb</v>
      </c>
      <c r="N3344" s="11">
        <f t="shared" si="315"/>
        <v>2015</v>
      </c>
      <c r="O3344" t="b">
        <v>0</v>
      </c>
      <c r="P3344">
        <v>78</v>
      </c>
      <c r="Q3344" t="b">
        <v>1</v>
      </c>
      <c r="R3344" t="s">
        <v>8271</v>
      </c>
      <c r="S3344" s="7">
        <f>E3344/D3344</f>
        <v>1.0166666666666666</v>
      </c>
      <c r="T3344" s="8">
        <f>E3344/P3344</f>
        <v>78.205128205128204</v>
      </c>
      <c r="U3344" t="str">
        <f t="shared" si="316"/>
        <v>theater</v>
      </c>
      <c r="V3344" t="str">
        <f t="shared" si="317"/>
        <v>plays</v>
      </c>
    </row>
    <row r="3345" spans="1:22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5">
        <f t="shared" si="312"/>
        <v>42452.916481481487</v>
      </c>
      <c r="L3345" s="15">
        <f t="shared" si="313"/>
        <v>42473.554166666669</v>
      </c>
      <c r="M3345" s="13" t="str">
        <f t="shared" si="314"/>
        <v>Mar</v>
      </c>
      <c r="N3345" s="11">
        <f t="shared" si="315"/>
        <v>2016</v>
      </c>
      <c r="O3345" t="b">
        <v>0</v>
      </c>
      <c r="P3345">
        <v>23</v>
      </c>
      <c r="Q3345" t="b">
        <v>1</v>
      </c>
      <c r="R3345" t="s">
        <v>8271</v>
      </c>
      <c r="S3345" s="7">
        <f>E3345/D3345</f>
        <v>1.7142857142857142</v>
      </c>
      <c r="T3345" s="8">
        <f>E3345/P3345</f>
        <v>52.173913043478258</v>
      </c>
      <c r="U3345" t="str">
        <f t="shared" si="316"/>
        <v>theater</v>
      </c>
      <c r="V3345" t="str">
        <f t="shared" si="317"/>
        <v>plays</v>
      </c>
    </row>
    <row r="3346" spans="1:22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5">
        <f t="shared" si="312"/>
        <v>41851.200150462959</v>
      </c>
      <c r="L3346" s="15">
        <f t="shared" si="313"/>
        <v>41881.200150462959</v>
      </c>
      <c r="M3346" s="13" t="str">
        <f t="shared" si="314"/>
        <v>Jul</v>
      </c>
      <c r="N3346" s="11">
        <f t="shared" si="315"/>
        <v>2014</v>
      </c>
      <c r="O3346" t="b">
        <v>0</v>
      </c>
      <c r="P3346">
        <v>40</v>
      </c>
      <c r="Q3346" t="b">
        <v>1</v>
      </c>
      <c r="R3346" t="s">
        <v>8271</v>
      </c>
      <c r="S3346" s="7">
        <f>E3346/D3346</f>
        <v>1.0144444444444445</v>
      </c>
      <c r="T3346" s="8">
        <f>E3346/P3346</f>
        <v>114.125</v>
      </c>
      <c r="U3346" t="str">
        <f t="shared" si="316"/>
        <v>theater</v>
      </c>
      <c r="V3346" t="str">
        <f t="shared" si="317"/>
        <v>plays</v>
      </c>
    </row>
    <row r="3347" spans="1:22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5">
        <f t="shared" si="312"/>
        <v>42053.106111111112</v>
      </c>
      <c r="L3347" s="15">
        <f t="shared" si="313"/>
        <v>42112.025694444441</v>
      </c>
      <c r="M3347" s="13" t="str">
        <f t="shared" si="314"/>
        <v>Feb</v>
      </c>
      <c r="N3347" s="11">
        <f t="shared" si="315"/>
        <v>2015</v>
      </c>
      <c r="O3347" t="b">
        <v>0</v>
      </c>
      <c r="P3347">
        <v>13</v>
      </c>
      <c r="Q3347" t="b">
        <v>1</v>
      </c>
      <c r="R3347" t="s">
        <v>8271</v>
      </c>
      <c r="S3347" s="7">
        <f>E3347/D3347</f>
        <v>1.3</v>
      </c>
      <c r="T3347" s="8">
        <f>E3347/P3347</f>
        <v>50</v>
      </c>
      <c r="U3347" t="str">
        <f t="shared" si="316"/>
        <v>theater</v>
      </c>
      <c r="V3347" t="str">
        <f t="shared" si="317"/>
        <v>plays</v>
      </c>
    </row>
    <row r="3348" spans="1:22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5">
        <f t="shared" si="312"/>
        <v>42054.024421296301</v>
      </c>
      <c r="L3348" s="15">
        <f t="shared" si="313"/>
        <v>42061.024421296301</v>
      </c>
      <c r="M3348" s="13" t="str">
        <f t="shared" si="314"/>
        <v>Feb</v>
      </c>
      <c r="N3348" s="11">
        <f t="shared" si="315"/>
        <v>2015</v>
      </c>
      <c r="O3348" t="b">
        <v>0</v>
      </c>
      <c r="P3348">
        <v>18</v>
      </c>
      <c r="Q3348" t="b">
        <v>1</v>
      </c>
      <c r="R3348" t="s">
        <v>8271</v>
      </c>
      <c r="S3348" s="7">
        <f>E3348/D3348</f>
        <v>1.1000000000000001</v>
      </c>
      <c r="T3348" s="8">
        <f>E3348/P3348</f>
        <v>91.666666666666671</v>
      </c>
      <c r="U3348" t="str">
        <f t="shared" si="316"/>
        <v>theater</v>
      </c>
      <c r="V3348" t="str">
        <f t="shared" si="317"/>
        <v>plays</v>
      </c>
    </row>
    <row r="3349" spans="1:22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5">
        <f t="shared" si="312"/>
        <v>42484.551550925928</v>
      </c>
      <c r="L3349" s="15">
        <f t="shared" si="313"/>
        <v>42498.875</v>
      </c>
      <c r="M3349" s="13" t="str">
        <f t="shared" si="314"/>
        <v>Apr</v>
      </c>
      <c r="N3349" s="11">
        <f t="shared" si="315"/>
        <v>2016</v>
      </c>
      <c r="O3349" t="b">
        <v>0</v>
      </c>
      <c r="P3349">
        <v>22</v>
      </c>
      <c r="Q3349" t="b">
        <v>1</v>
      </c>
      <c r="R3349" t="s">
        <v>8271</v>
      </c>
      <c r="S3349" s="7">
        <f>E3349/D3349</f>
        <v>1.1944999999999999</v>
      </c>
      <c r="T3349" s="8">
        <f>E3349/P3349</f>
        <v>108.59090909090909</v>
      </c>
      <c r="U3349" t="str">
        <f t="shared" si="316"/>
        <v>theater</v>
      </c>
      <c r="V3349" t="str">
        <f t="shared" si="317"/>
        <v>plays</v>
      </c>
    </row>
    <row r="3350" spans="1:22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5">
        <f t="shared" si="312"/>
        <v>42466.558796296296</v>
      </c>
      <c r="L3350" s="15">
        <f t="shared" si="313"/>
        <v>42490.165972222225</v>
      </c>
      <c r="M3350" s="13" t="str">
        <f t="shared" si="314"/>
        <v>Apr</v>
      </c>
      <c r="N3350" s="11">
        <f t="shared" si="315"/>
        <v>2016</v>
      </c>
      <c r="O3350" t="b">
        <v>0</v>
      </c>
      <c r="P3350">
        <v>79</v>
      </c>
      <c r="Q3350" t="b">
        <v>1</v>
      </c>
      <c r="R3350" t="s">
        <v>8271</v>
      </c>
      <c r="S3350" s="7">
        <f>E3350/D3350</f>
        <v>1.002909090909091</v>
      </c>
      <c r="T3350" s="8">
        <f>E3350/P3350</f>
        <v>69.822784810126578</v>
      </c>
      <c r="U3350" t="str">
        <f t="shared" si="316"/>
        <v>theater</v>
      </c>
      <c r="V3350" t="str">
        <f t="shared" si="317"/>
        <v>plays</v>
      </c>
    </row>
    <row r="3351" spans="1:22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5">
        <f t="shared" si="312"/>
        <v>42513.110787037032</v>
      </c>
      <c r="L3351" s="15">
        <f t="shared" si="313"/>
        <v>42534.708333333328</v>
      </c>
      <c r="M3351" s="13" t="str">
        <f t="shared" si="314"/>
        <v>May</v>
      </c>
      <c r="N3351" s="11">
        <f t="shared" si="315"/>
        <v>2016</v>
      </c>
      <c r="O3351" t="b">
        <v>0</v>
      </c>
      <c r="P3351">
        <v>14</v>
      </c>
      <c r="Q3351" t="b">
        <v>1</v>
      </c>
      <c r="R3351" t="s">
        <v>8271</v>
      </c>
      <c r="S3351" s="7">
        <f>E3351/D3351</f>
        <v>1.534</v>
      </c>
      <c r="T3351" s="8">
        <f>E3351/P3351</f>
        <v>109.57142857142857</v>
      </c>
      <c r="U3351" t="str">
        <f t="shared" si="316"/>
        <v>theater</v>
      </c>
      <c r="V3351" t="str">
        <f t="shared" si="317"/>
        <v>plays</v>
      </c>
    </row>
    <row r="3352" spans="1:22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5">
        <f t="shared" si="312"/>
        <v>42302.701516203699</v>
      </c>
      <c r="L3352" s="15">
        <f t="shared" si="313"/>
        <v>42337.958333333328</v>
      </c>
      <c r="M3352" s="13" t="str">
        <f t="shared" si="314"/>
        <v>Oct</v>
      </c>
      <c r="N3352" s="11">
        <f t="shared" si="315"/>
        <v>2015</v>
      </c>
      <c r="O3352" t="b">
        <v>0</v>
      </c>
      <c r="P3352">
        <v>51</v>
      </c>
      <c r="Q3352" t="b">
        <v>1</v>
      </c>
      <c r="R3352" t="s">
        <v>8271</v>
      </c>
      <c r="S3352" s="7">
        <f>E3352/D3352</f>
        <v>1.0442857142857143</v>
      </c>
      <c r="T3352" s="8">
        <f>E3352/P3352</f>
        <v>71.666666666666671</v>
      </c>
      <c r="U3352" t="str">
        <f t="shared" si="316"/>
        <v>theater</v>
      </c>
      <c r="V3352" t="str">
        <f t="shared" si="317"/>
        <v>plays</v>
      </c>
    </row>
    <row r="3353" spans="1:22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5">
        <f t="shared" si="312"/>
        <v>41806.395428240743</v>
      </c>
      <c r="L3353" s="15">
        <f t="shared" si="313"/>
        <v>41843.458333333336</v>
      </c>
      <c r="M3353" s="13" t="str">
        <f t="shared" si="314"/>
        <v>Jun</v>
      </c>
      <c r="N3353" s="11">
        <f t="shared" si="315"/>
        <v>2014</v>
      </c>
      <c r="O3353" t="b">
        <v>0</v>
      </c>
      <c r="P3353">
        <v>54</v>
      </c>
      <c r="Q3353" t="b">
        <v>1</v>
      </c>
      <c r="R3353" t="s">
        <v>8271</v>
      </c>
      <c r="S3353" s="7">
        <f>E3353/D3353</f>
        <v>1.0109999999999999</v>
      </c>
      <c r="T3353" s="8">
        <f>E3353/P3353</f>
        <v>93.611111111111114</v>
      </c>
      <c r="U3353" t="str">
        <f t="shared" si="316"/>
        <v>theater</v>
      </c>
      <c r="V3353" t="str">
        <f t="shared" si="317"/>
        <v>plays</v>
      </c>
    </row>
    <row r="3354" spans="1:22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5">
        <f t="shared" si="312"/>
        <v>42495.992800925931</v>
      </c>
      <c r="L3354" s="15">
        <f t="shared" si="313"/>
        <v>42552.958333333328</v>
      </c>
      <c r="M3354" s="13" t="str">
        <f t="shared" si="314"/>
        <v>May</v>
      </c>
      <c r="N3354" s="11">
        <f t="shared" si="315"/>
        <v>2016</v>
      </c>
      <c r="O3354" t="b">
        <v>0</v>
      </c>
      <c r="P3354">
        <v>70</v>
      </c>
      <c r="Q3354" t="b">
        <v>1</v>
      </c>
      <c r="R3354" t="s">
        <v>8271</v>
      </c>
      <c r="S3354" s="7">
        <f>E3354/D3354</f>
        <v>1.0751999999999999</v>
      </c>
      <c r="T3354" s="8">
        <f>E3354/P3354</f>
        <v>76.8</v>
      </c>
      <c r="U3354" t="str">
        <f t="shared" si="316"/>
        <v>theater</v>
      </c>
      <c r="V3354" t="str">
        <f t="shared" si="317"/>
        <v>plays</v>
      </c>
    </row>
    <row r="3355" spans="1:22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5">
        <f t="shared" si="312"/>
        <v>42479.432291666672</v>
      </c>
      <c r="L3355" s="15">
        <f t="shared" si="313"/>
        <v>42492.958333333328</v>
      </c>
      <c r="M3355" s="13" t="str">
        <f t="shared" si="314"/>
        <v>Apr</v>
      </c>
      <c r="N3355" s="11">
        <f t="shared" si="315"/>
        <v>2016</v>
      </c>
      <c r="O3355" t="b">
        <v>0</v>
      </c>
      <c r="P3355">
        <v>44</v>
      </c>
      <c r="Q3355" t="b">
        <v>1</v>
      </c>
      <c r="R3355" t="s">
        <v>8271</v>
      </c>
      <c r="S3355" s="7">
        <f>E3355/D3355</f>
        <v>3.15</v>
      </c>
      <c r="T3355" s="8">
        <f>E3355/P3355</f>
        <v>35.795454545454547</v>
      </c>
      <c r="U3355" t="str">
        <f t="shared" si="316"/>
        <v>theater</v>
      </c>
      <c r="V3355" t="str">
        <f t="shared" si="317"/>
        <v>plays</v>
      </c>
    </row>
    <row r="3356" spans="1:22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5">
        <f t="shared" si="312"/>
        <v>42270.7269212963</v>
      </c>
      <c r="L3356" s="15">
        <f t="shared" si="313"/>
        <v>42306.167361111111</v>
      </c>
      <c r="M3356" s="13" t="str">
        <f t="shared" si="314"/>
        <v>Sep</v>
      </c>
      <c r="N3356" s="11">
        <f t="shared" si="315"/>
        <v>2015</v>
      </c>
      <c r="O3356" t="b">
        <v>0</v>
      </c>
      <c r="P3356">
        <v>55</v>
      </c>
      <c r="Q3356" t="b">
        <v>1</v>
      </c>
      <c r="R3356" t="s">
        <v>8271</v>
      </c>
      <c r="S3356" s="7">
        <f>E3356/D3356</f>
        <v>1.0193333333333334</v>
      </c>
      <c r="T3356" s="8">
        <f>E3356/P3356</f>
        <v>55.6</v>
      </c>
      <c r="U3356" t="str">
        <f t="shared" si="316"/>
        <v>theater</v>
      </c>
      <c r="V3356" t="str">
        <f t="shared" si="317"/>
        <v>plays</v>
      </c>
    </row>
    <row r="3357" spans="1:22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5">
        <f t="shared" si="312"/>
        <v>42489.619525462964</v>
      </c>
      <c r="L3357" s="15">
        <f t="shared" si="313"/>
        <v>42500.470138888893</v>
      </c>
      <c r="M3357" s="13" t="str">
        <f t="shared" si="314"/>
        <v>Apr</v>
      </c>
      <c r="N3357" s="11">
        <f t="shared" si="315"/>
        <v>2016</v>
      </c>
      <c r="O3357" t="b">
        <v>0</v>
      </c>
      <c r="P3357">
        <v>15</v>
      </c>
      <c r="Q3357" t="b">
        <v>1</v>
      </c>
      <c r="R3357" t="s">
        <v>8271</v>
      </c>
      <c r="S3357" s="7">
        <f>E3357/D3357</f>
        <v>1.2628571428571429</v>
      </c>
      <c r="T3357" s="8">
        <f>E3357/P3357</f>
        <v>147.33333333333334</v>
      </c>
      <c r="U3357" t="str">
        <f t="shared" si="316"/>
        <v>theater</v>
      </c>
      <c r="V3357" t="str">
        <f t="shared" si="317"/>
        <v>plays</v>
      </c>
    </row>
    <row r="3358" spans="1:22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5">
        <f t="shared" si="312"/>
        <v>42536.815648148149</v>
      </c>
      <c r="L3358" s="15">
        <f t="shared" si="313"/>
        <v>42566.815648148149</v>
      </c>
      <c r="M3358" s="13" t="str">
        <f t="shared" si="314"/>
        <v>Jun</v>
      </c>
      <c r="N3358" s="11">
        <f t="shared" si="315"/>
        <v>2016</v>
      </c>
      <c r="O3358" t="b">
        <v>0</v>
      </c>
      <c r="P3358">
        <v>27</v>
      </c>
      <c r="Q3358" t="b">
        <v>1</v>
      </c>
      <c r="R3358" t="s">
        <v>8271</v>
      </c>
      <c r="S3358" s="7">
        <f>E3358/D3358</f>
        <v>1.014</v>
      </c>
      <c r="T3358" s="8">
        <f>E3358/P3358</f>
        <v>56.333333333333336</v>
      </c>
      <c r="U3358" t="str">
        <f t="shared" si="316"/>
        <v>theater</v>
      </c>
      <c r="V3358" t="str">
        <f t="shared" si="317"/>
        <v>plays</v>
      </c>
    </row>
    <row r="3359" spans="1:22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5">
        <f t="shared" si="312"/>
        <v>41822.417939814812</v>
      </c>
      <c r="L3359" s="15">
        <f t="shared" si="313"/>
        <v>41852.417939814812</v>
      </c>
      <c r="M3359" s="13" t="str">
        <f t="shared" si="314"/>
        <v>Jul</v>
      </c>
      <c r="N3359" s="11">
        <f t="shared" si="315"/>
        <v>2014</v>
      </c>
      <c r="O3359" t="b">
        <v>0</v>
      </c>
      <c r="P3359">
        <v>21</v>
      </c>
      <c r="Q3359" t="b">
        <v>1</v>
      </c>
      <c r="R3359" t="s">
        <v>8271</v>
      </c>
      <c r="S3359" s="7">
        <f>E3359/D3359</f>
        <v>1.01</v>
      </c>
      <c r="T3359" s="8">
        <f>E3359/P3359</f>
        <v>96.19047619047619</v>
      </c>
      <c r="U3359" t="str">
        <f t="shared" si="316"/>
        <v>theater</v>
      </c>
      <c r="V3359" t="str">
        <f t="shared" si="317"/>
        <v>plays</v>
      </c>
    </row>
    <row r="3360" spans="1:22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5">
        <f t="shared" si="312"/>
        <v>41932.311099537037</v>
      </c>
      <c r="L3360" s="15">
        <f t="shared" si="313"/>
        <v>41962.352766203709</v>
      </c>
      <c r="M3360" s="13" t="str">
        <f t="shared" si="314"/>
        <v>Oct</v>
      </c>
      <c r="N3360" s="11">
        <f t="shared" si="315"/>
        <v>2014</v>
      </c>
      <c r="O3360" t="b">
        <v>0</v>
      </c>
      <c r="P3360">
        <v>162</v>
      </c>
      <c r="Q3360" t="b">
        <v>1</v>
      </c>
      <c r="R3360" t="s">
        <v>8271</v>
      </c>
      <c r="S3360" s="7">
        <f>E3360/D3360</f>
        <v>1.0299</v>
      </c>
      <c r="T3360" s="8">
        <f>E3360/P3360</f>
        <v>63.574074074074076</v>
      </c>
      <c r="U3360" t="str">
        <f t="shared" si="316"/>
        <v>theater</v>
      </c>
      <c r="V3360" t="str">
        <f t="shared" si="317"/>
        <v>plays</v>
      </c>
    </row>
    <row r="3361" spans="1:22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5">
        <f t="shared" si="312"/>
        <v>42746.057106481487</v>
      </c>
      <c r="L3361" s="15">
        <f t="shared" si="313"/>
        <v>42791.057106481487</v>
      </c>
      <c r="M3361" s="13" t="str">
        <f t="shared" si="314"/>
        <v>Jan</v>
      </c>
      <c r="N3361" s="11">
        <f t="shared" si="315"/>
        <v>2017</v>
      </c>
      <c r="O3361" t="b">
        <v>0</v>
      </c>
      <c r="P3361">
        <v>23</v>
      </c>
      <c r="Q3361" t="b">
        <v>1</v>
      </c>
      <c r="R3361" t="s">
        <v>8271</v>
      </c>
      <c r="S3361" s="7">
        <f>E3361/D3361</f>
        <v>1.0625</v>
      </c>
      <c r="T3361" s="8">
        <f>E3361/P3361</f>
        <v>184.78260869565219</v>
      </c>
      <c r="U3361" t="str">
        <f t="shared" si="316"/>
        <v>theater</v>
      </c>
      <c r="V3361" t="str">
        <f t="shared" si="317"/>
        <v>plays</v>
      </c>
    </row>
    <row r="3362" spans="1:22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5">
        <f t="shared" si="312"/>
        <v>42697.082673611112</v>
      </c>
      <c r="L3362" s="15">
        <f t="shared" si="313"/>
        <v>42718.665972222225</v>
      </c>
      <c r="M3362" s="13" t="str">
        <f t="shared" si="314"/>
        <v>Nov</v>
      </c>
      <c r="N3362" s="11">
        <f t="shared" si="315"/>
        <v>2016</v>
      </c>
      <c r="O3362" t="b">
        <v>0</v>
      </c>
      <c r="P3362">
        <v>72</v>
      </c>
      <c r="Q3362" t="b">
        <v>1</v>
      </c>
      <c r="R3362" t="s">
        <v>8271</v>
      </c>
      <c r="S3362" s="7">
        <f>E3362/D3362</f>
        <v>1.0137777777777779</v>
      </c>
      <c r="T3362" s="8">
        <f>E3362/P3362</f>
        <v>126.72222222222223</v>
      </c>
      <c r="U3362" t="str">
        <f t="shared" si="316"/>
        <v>theater</v>
      </c>
      <c r="V3362" t="str">
        <f t="shared" si="317"/>
        <v>plays</v>
      </c>
    </row>
    <row r="3363" spans="1:22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5">
        <f t="shared" si="312"/>
        <v>41866.025347222225</v>
      </c>
      <c r="L3363" s="15">
        <f t="shared" si="313"/>
        <v>41883.665972222225</v>
      </c>
      <c r="M3363" s="13" t="str">
        <f t="shared" si="314"/>
        <v>Aug</v>
      </c>
      <c r="N3363" s="11">
        <f t="shared" si="315"/>
        <v>2014</v>
      </c>
      <c r="O3363" t="b">
        <v>0</v>
      </c>
      <c r="P3363">
        <v>68</v>
      </c>
      <c r="Q3363" t="b">
        <v>1</v>
      </c>
      <c r="R3363" t="s">
        <v>8271</v>
      </c>
      <c r="S3363" s="7">
        <f>E3363/D3363</f>
        <v>1.1346000000000001</v>
      </c>
      <c r="T3363" s="8">
        <f>E3363/P3363</f>
        <v>83.42647058823529</v>
      </c>
      <c r="U3363" t="str">
        <f t="shared" si="316"/>
        <v>theater</v>
      </c>
      <c r="V3363" t="str">
        <f t="shared" si="317"/>
        <v>plays</v>
      </c>
    </row>
    <row r="3364" spans="1:22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5">
        <f t="shared" si="312"/>
        <v>42056.091631944444</v>
      </c>
      <c r="L3364" s="15">
        <f t="shared" si="313"/>
        <v>42070.204861111109</v>
      </c>
      <c r="M3364" s="13" t="str">
        <f t="shared" si="314"/>
        <v>Feb</v>
      </c>
      <c r="N3364" s="11">
        <f t="shared" si="315"/>
        <v>2015</v>
      </c>
      <c r="O3364" t="b">
        <v>0</v>
      </c>
      <c r="P3364">
        <v>20</v>
      </c>
      <c r="Q3364" t="b">
        <v>1</v>
      </c>
      <c r="R3364" t="s">
        <v>8271</v>
      </c>
      <c r="S3364" s="7">
        <f>E3364/D3364</f>
        <v>2.1800000000000002</v>
      </c>
      <c r="T3364" s="8">
        <f>E3364/P3364</f>
        <v>54.5</v>
      </c>
      <c r="U3364" t="str">
        <f t="shared" si="316"/>
        <v>theater</v>
      </c>
      <c r="V3364" t="str">
        <f t="shared" si="317"/>
        <v>plays</v>
      </c>
    </row>
    <row r="3365" spans="1:22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5">
        <f t="shared" si="312"/>
        <v>41851.771354166667</v>
      </c>
      <c r="L3365" s="15">
        <f t="shared" si="313"/>
        <v>41870.666666666664</v>
      </c>
      <c r="M3365" s="13" t="str">
        <f t="shared" si="314"/>
        <v>Jul</v>
      </c>
      <c r="N3365" s="11">
        <f t="shared" si="315"/>
        <v>2014</v>
      </c>
      <c r="O3365" t="b">
        <v>0</v>
      </c>
      <c r="P3365">
        <v>26</v>
      </c>
      <c r="Q3365" t="b">
        <v>1</v>
      </c>
      <c r="R3365" t="s">
        <v>8271</v>
      </c>
      <c r="S3365" s="7">
        <f>E3365/D3365</f>
        <v>1.0141935483870967</v>
      </c>
      <c r="T3365" s="8">
        <f>E3365/P3365</f>
        <v>302.30769230769232</v>
      </c>
      <c r="U3365" t="str">
        <f t="shared" si="316"/>
        <v>theater</v>
      </c>
      <c r="V3365" t="str">
        <f t="shared" si="317"/>
        <v>plays</v>
      </c>
    </row>
    <row r="3366" spans="1:22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5">
        <f t="shared" si="312"/>
        <v>42422.977418981478</v>
      </c>
      <c r="L3366" s="15">
        <f t="shared" si="313"/>
        <v>42444.875</v>
      </c>
      <c r="M3366" s="13" t="str">
        <f t="shared" si="314"/>
        <v>Feb</v>
      </c>
      <c r="N3366" s="11">
        <f t="shared" si="315"/>
        <v>2016</v>
      </c>
      <c r="O3366" t="b">
        <v>0</v>
      </c>
      <c r="P3366">
        <v>72</v>
      </c>
      <c r="Q3366" t="b">
        <v>1</v>
      </c>
      <c r="R3366" t="s">
        <v>8271</v>
      </c>
      <c r="S3366" s="7">
        <f>E3366/D3366</f>
        <v>1.0593333333333332</v>
      </c>
      <c r="T3366" s="8">
        <f>E3366/P3366</f>
        <v>44.138888888888886</v>
      </c>
      <c r="U3366" t="str">
        <f t="shared" si="316"/>
        <v>theater</v>
      </c>
      <c r="V3366" t="str">
        <f t="shared" si="317"/>
        <v>plays</v>
      </c>
    </row>
    <row r="3367" spans="1:22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5">
        <f t="shared" si="312"/>
        <v>42321.101759259262</v>
      </c>
      <c r="L3367" s="15">
        <f t="shared" si="313"/>
        <v>42351.101759259262</v>
      </c>
      <c r="M3367" s="13" t="str">
        <f t="shared" si="314"/>
        <v>Nov</v>
      </c>
      <c r="N3367" s="11">
        <f t="shared" si="315"/>
        <v>2015</v>
      </c>
      <c r="O3367" t="b">
        <v>0</v>
      </c>
      <c r="P3367">
        <v>3</v>
      </c>
      <c r="Q3367" t="b">
        <v>1</v>
      </c>
      <c r="R3367" t="s">
        <v>8271</v>
      </c>
      <c r="S3367" s="7">
        <f>E3367/D3367</f>
        <v>1.04</v>
      </c>
      <c r="T3367" s="8">
        <f>E3367/P3367</f>
        <v>866.66666666666663</v>
      </c>
      <c r="U3367" t="str">
        <f t="shared" si="316"/>
        <v>theater</v>
      </c>
      <c r="V3367" t="str">
        <f t="shared" si="317"/>
        <v>plays</v>
      </c>
    </row>
    <row r="3368" spans="1:22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5">
        <f t="shared" si="312"/>
        <v>42107.067557870367</v>
      </c>
      <c r="L3368" s="15">
        <f t="shared" si="313"/>
        <v>42137.067557870367</v>
      </c>
      <c r="M3368" s="13" t="str">
        <f t="shared" si="314"/>
        <v>Apr</v>
      </c>
      <c r="N3368" s="11">
        <f t="shared" si="315"/>
        <v>2015</v>
      </c>
      <c r="O3368" t="b">
        <v>0</v>
      </c>
      <c r="P3368">
        <v>18</v>
      </c>
      <c r="Q3368" t="b">
        <v>1</v>
      </c>
      <c r="R3368" t="s">
        <v>8271</v>
      </c>
      <c r="S3368" s="7">
        <f>E3368/D3368</f>
        <v>2.21</v>
      </c>
      <c r="T3368" s="8">
        <f>E3368/P3368</f>
        <v>61.388888888888886</v>
      </c>
      <c r="U3368" t="str">
        <f t="shared" si="316"/>
        <v>theater</v>
      </c>
      <c r="V3368" t="str">
        <f t="shared" si="317"/>
        <v>plays</v>
      </c>
    </row>
    <row r="3369" spans="1:22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5">
        <f t="shared" si="312"/>
        <v>42192.933958333335</v>
      </c>
      <c r="L3369" s="15">
        <f t="shared" si="313"/>
        <v>42217.933958333335</v>
      </c>
      <c r="M3369" s="13" t="str">
        <f t="shared" si="314"/>
        <v>Jul</v>
      </c>
      <c r="N3369" s="11">
        <f t="shared" si="315"/>
        <v>2015</v>
      </c>
      <c r="O3369" t="b">
        <v>0</v>
      </c>
      <c r="P3369">
        <v>30</v>
      </c>
      <c r="Q3369" t="b">
        <v>1</v>
      </c>
      <c r="R3369" t="s">
        <v>8271</v>
      </c>
      <c r="S3369" s="7">
        <f>E3369/D3369</f>
        <v>1.1866666666666668</v>
      </c>
      <c r="T3369" s="8">
        <f>E3369/P3369</f>
        <v>29.666666666666668</v>
      </c>
      <c r="U3369" t="str">
        <f t="shared" si="316"/>
        <v>theater</v>
      </c>
      <c r="V3369" t="str">
        <f t="shared" si="317"/>
        <v>plays</v>
      </c>
    </row>
    <row r="3370" spans="1:22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5">
        <f t="shared" si="312"/>
        <v>41969.199756944443</v>
      </c>
      <c r="L3370" s="15">
        <f t="shared" si="313"/>
        <v>42005.208333333328</v>
      </c>
      <c r="M3370" s="13" t="str">
        <f t="shared" si="314"/>
        <v>Nov</v>
      </c>
      <c r="N3370" s="11">
        <f t="shared" si="315"/>
        <v>2014</v>
      </c>
      <c r="O3370" t="b">
        <v>0</v>
      </c>
      <c r="P3370">
        <v>23</v>
      </c>
      <c r="Q3370" t="b">
        <v>1</v>
      </c>
      <c r="R3370" t="s">
        <v>8271</v>
      </c>
      <c r="S3370" s="7">
        <f>E3370/D3370</f>
        <v>1.046</v>
      </c>
      <c r="T3370" s="8">
        <f>E3370/P3370</f>
        <v>45.478260869565219</v>
      </c>
      <c r="U3370" t="str">
        <f t="shared" si="316"/>
        <v>theater</v>
      </c>
      <c r="V3370" t="str">
        <f t="shared" si="317"/>
        <v>plays</v>
      </c>
    </row>
    <row r="3371" spans="1:22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5">
        <f t="shared" si="312"/>
        <v>42690.041435185187</v>
      </c>
      <c r="L3371" s="15">
        <f t="shared" si="313"/>
        <v>42750.041435185187</v>
      </c>
      <c r="M3371" s="13" t="str">
        <f t="shared" si="314"/>
        <v>Nov</v>
      </c>
      <c r="N3371" s="11">
        <f t="shared" si="315"/>
        <v>2016</v>
      </c>
      <c r="O3371" t="b">
        <v>0</v>
      </c>
      <c r="P3371">
        <v>54</v>
      </c>
      <c r="Q3371" t="b">
        <v>1</v>
      </c>
      <c r="R3371" t="s">
        <v>8271</v>
      </c>
      <c r="S3371" s="7">
        <f>E3371/D3371</f>
        <v>1.0389999999999999</v>
      </c>
      <c r="T3371" s="8">
        <f>E3371/P3371</f>
        <v>96.203703703703709</v>
      </c>
      <c r="U3371" t="str">
        <f t="shared" si="316"/>
        <v>theater</v>
      </c>
      <c r="V3371" t="str">
        <f t="shared" si="317"/>
        <v>plays</v>
      </c>
    </row>
    <row r="3372" spans="1:22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5">
        <f t="shared" si="312"/>
        <v>42690.334317129629</v>
      </c>
      <c r="L3372" s="15">
        <f t="shared" si="313"/>
        <v>42721.333333333328</v>
      </c>
      <c r="M3372" s="13" t="str">
        <f t="shared" si="314"/>
        <v>Nov</v>
      </c>
      <c r="N3372" s="11">
        <f t="shared" si="315"/>
        <v>2016</v>
      </c>
      <c r="O3372" t="b">
        <v>0</v>
      </c>
      <c r="P3372">
        <v>26</v>
      </c>
      <c r="Q3372" t="b">
        <v>1</v>
      </c>
      <c r="R3372" t="s">
        <v>8271</v>
      </c>
      <c r="S3372" s="7">
        <f>E3372/D3372</f>
        <v>1.1773333333333333</v>
      </c>
      <c r="T3372" s="8">
        <f>E3372/P3372</f>
        <v>67.92307692307692</v>
      </c>
      <c r="U3372" t="str">
        <f t="shared" si="316"/>
        <v>theater</v>
      </c>
      <c r="V3372" t="str">
        <f t="shared" si="317"/>
        <v>plays</v>
      </c>
    </row>
    <row r="3373" spans="1:22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5">
        <f t="shared" si="312"/>
        <v>42312.874594907407</v>
      </c>
      <c r="L3373" s="15">
        <f t="shared" si="313"/>
        <v>42340.874594907407</v>
      </c>
      <c r="M3373" s="13" t="str">
        <f t="shared" si="314"/>
        <v>Nov</v>
      </c>
      <c r="N3373" s="11">
        <f t="shared" si="315"/>
        <v>2015</v>
      </c>
      <c r="O3373" t="b">
        <v>0</v>
      </c>
      <c r="P3373">
        <v>9</v>
      </c>
      <c r="Q3373" t="b">
        <v>1</v>
      </c>
      <c r="R3373" t="s">
        <v>8271</v>
      </c>
      <c r="S3373" s="7">
        <f>E3373/D3373</f>
        <v>1.385</v>
      </c>
      <c r="T3373" s="8">
        <f>E3373/P3373</f>
        <v>30.777777777777779</v>
      </c>
      <c r="U3373" t="str">
        <f t="shared" si="316"/>
        <v>theater</v>
      </c>
      <c r="V3373" t="str">
        <f t="shared" si="317"/>
        <v>plays</v>
      </c>
    </row>
    <row r="3374" spans="1:22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5">
        <f t="shared" si="312"/>
        <v>41855.548101851848</v>
      </c>
      <c r="L3374" s="15">
        <f t="shared" si="313"/>
        <v>41876.207638888889</v>
      </c>
      <c r="M3374" s="13" t="str">
        <f t="shared" si="314"/>
        <v>Aug</v>
      </c>
      <c r="N3374" s="11">
        <f t="shared" si="315"/>
        <v>2014</v>
      </c>
      <c r="O3374" t="b">
        <v>0</v>
      </c>
      <c r="P3374">
        <v>27</v>
      </c>
      <c r="Q3374" t="b">
        <v>1</v>
      </c>
      <c r="R3374" t="s">
        <v>8271</v>
      </c>
      <c r="S3374" s="7">
        <f>E3374/D3374</f>
        <v>1.0349999999999999</v>
      </c>
      <c r="T3374" s="8">
        <f>E3374/P3374</f>
        <v>38.333333333333336</v>
      </c>
      <c r="U3374" t="str">
        <f t="shared" si="316"/>
        <v>theater</v>
      </c>
      <c r="V3374" t="str">
        <f t="shared" si="317"/>
        <v>plays</v>
      </c>
    </row>
    <row r="3375" spans="1:22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5">
        <f t="shared" si="312"/>
        <v>42179.854629629626</v>
      </c>
      <c r="L3375" s="15">
        <f t="shared" si="313"/>
        <v>42203.666666666672</v>
      </c>
      <c r="M3375" s="13" t="str">
        <f t="shared" si="314"/>
        <v>Jun</v>
      </c>
      <c r="N3375" s="11">
        <f t="shared" si="315"/>
        <v>2015</v>
      </c>
      <c r="O3375" t="b">
        <v>0</v>
      </c>
      <c r="P3375">
        <v>30</v>
      </c>
      <c r="Q3375" t="b">
        <v>1</v>
      </c>
      <c r="R3375" t="s">
        <v>8271</v>
      </c>
      <c r="S3375" s="7">
        <f>E3375/D3375</f>
        <v>1.0024999999999999</v>
      </c>
      <c r="T3375" s="8">
        <f>E3375/P3375</f>
        <v>66.833333333333329</v>
      </c>
      <c r="U3375" t="str">
        <f t="shared" si="316"/>
        <v>theater</v>
      </c>
      <c r="V3375" t="str">
        <f t="shared" si="317"/>
        <v>plays</v>
      </c>
    </row>
    <row r="3376" spans="1:22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5">
        <f t="shared" si="312"/>
        <v>42275.731666666667</v>
      </c>
      <c r="L3376" s="15">
        <f t="shared" si="313"/>
        <v>42305.731666666667</v>
      </c>
      <c r="M3376" s="13" t="str">
        <f t="shared" si="314"/>
        <v>Sep</v>
      </c>
      <c r="N3376" s="11">
        <f t="shared" si="315"/>
        <v>2015</v>
      </c>
      <c r="O3376" t="b">
        <v>0</v>
      </c>
      <c r="P3376">
        <v>52</v>
      </c>
      <c r="Q3376" t="b">
        <v>1</v>
      </c>
      <c r="R3376" t="s">
        <v>8271</v>
      </c>
      <c r="S3376" s="7">
        <f>E3376/D3376</f>
        <v>1.0657142857142856</v>
      </c>
      <c r="T3376" s="8">
        <f>E3376/P3376</f>
        <v>71.730769230769226</v>
      </c>
      <c r="U3376" t="str">
        <f t="shared" si="316"/>
        <v>theater</v>
      </c>
      <c r="V3376" t="str">
        <f t="shared" si="317"/>
        <v>plays</v>
      </c>
    </row>
    <row r="3377" spans="1:22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5">
        <f t="shared" si="312"/>
        <v>41765.610798611109</v>
      </c>
      <c r="L3377" s="15">
        <f t="shared" si="313"/>
        <v>41777.610798611109</v>
      </c>
      <c r="M3377" s="13" t="str">
        <f t="shared" si="314"/>
        <v>May</v>
      </c>
      <c r="N3377" s="11">
        <f t="shared" si="315"/>
        <v>2014</v>
      </c>
      <c r="O3377" t="b">
        <v>0</v>
      </c>
      <c r="P3377">
        <v>17</v>
      </c>
      <c r="Q3377" t="b">
        <v>1</v>
      </c>
      <c r="R3377" t="s">
        <v>8271</v>
      </c>
      <c r="S3377" s="7">
        <f>E3377/D3377</f>
        <v>1</v>
      </c>
      <c r="T3377" s="8">
        <f>E3377/P3377</f>
        <v>176.47058823529412</v>
      </c>
      <c r="U3377" t="str">
        <f t="shared" si="316"/>
        <v>theater</v>
      </c>
      <c r="V3377" t="str">
        <f t="shared" si="317"/>
        <v>plays</v>
      </c>
    </row>
    <row r="3378" spans="1:22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5">
        <f t="shared" si="312"/>
        <v>42059.701319444444</v>
      </c>
      <c r="L3378" s="15">
        <f t="shared" si="313"/>
        <v>42119.659652777773</v>
      </c>
      <c r="M3378" s="13" t="str">
        <f t="shared" si="314"/>
        <v>Feb</v>
      </c>
      <c r="N3378" s="11">
        <f t="shared" si="315"/>
        <v>2015</v>
      </c>
      <c r="O3378" t="b">
        <v>0</v>
      </c>
      <c r="P3378">
        <v>19</v>
      </c>
      <c r="Q3378" t="b">
        <v>1</v>
      </c>
      <c r="R3378" t="s">
        <v>8271</v>
      </c>
      <c r="S3378" s="7">
        <f>E3378/D3378</f>
        <v>1.0001249999999999</v>
      </c>
      <c r="T3378" s="8">
        <f>E3378/P3378</f>
        <v>421.10526315789474</v>
      </c>
      <c r="U3378" t="str">
        <f t="shared" si="316"/>
        <v>theater</v>
      </c>
      <c r="V3378" t="str">
        <f t="shared" si="317"/>
        <v>plays</v>
      </c>
    </row>
    <row r="3379" spans="1:22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5">
        <f t="shared" si="312"/>
        <v>42053.732627314821</v>
      </c>
      <c r="L3379" s="15">
        <f t="shared" si="313"/>
        <v>42083.705555555556</v>
      </c>
      <c r="M3379" s="13" t="str">
        <f t="shared" si="314"/>
        <v>Feb</v>
      </c>
      <c r="N3379" s="11">
        <f t="shared" si="315"/>
        <v>2015</v>
      </c>
      <c r="O3379" t="b">
        <v>0</v>
      </c>
      <c r="P3379">
        <v>77</v>
      </c>
      <c r="Q3379" t="b">
        <v>1</v>
      </c>
      <c r="R3379" t="s">
        <v>8271</v>
      </c>
      <c r="S3379" s="7">
        <f>E3379/D3379</f>
        <v>1.0105</v>
      </c>
      <c r="T3379" s="8">
        <f>E3379/P3379</f>
        <v>104.98701298701299</v>
      </c>
      <c r="U3379" t="str">
        <f t="shared" si="316"/>
        <v>theater</v>
      </c>
      <c r="V3379" t="str">
        <f t="shared" si="317"/>
        <v>plays</v>
      </c>
    </row>
    <row r="3380" spans="1:22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5">
        <f t="shared" si="312"/>
        <v>41858.355393518519</v>
      </c>
      <c r="L3380" s="15">
        <f t="shared" si="313"/>
        <v>41882.547222222223</v>
      </c>
      <c r="M3380" s="13" t="str">
        <f t="shared" si="314"/>
        <v>Aug</v>
      </c>
      <c r="N3380" s="11">
        <f t="shared" si="315"/>
        <v>2014</v>
      </c>
      <c r="O3380" t="b">
        <v>0</v>
      </c>
      <c r="P3380">
        <v>21</v>
      </c>
      <c r="Q3380" t="b">
        <v>1</v>
      </c>
      <c r="R3380" t="s">
        <v>8271</v>
      </c>
      <c r="S3380" s="7">
        <f>E3380/D3380</f>
        <v>1.0763636363636364</v>
      </c>
      <c r="T3380" s="8">
        <f>E3380/P3380</f>
        <v>28.19047619047619</v>
      </c>
      <c r="U3380" t="str">
        <f t="shared" si="316"/>
        <v>theater</v>
      </c>
      <c r="V3380" t="str">
        <f t="shared" si="317"/>
        <v>plays</v>
      </c>
    </row>
    <row r="3381" spans="1:22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5">
        <f t="shared" si="312"/>
        <v>42225.513888888891</v>
      </c>
      <c r="L3381" s="15">
        <f t="shared" si="313"/>
        <v>42242.958333333328</v>
      </c>
      <c r="M3381" s="13" t="str">
        <f t="shared" si="314"/>
        <v>Aug</v>
      </c>
      <c r="N3381" s="11">
        <f t="shared" si="315"/>
        <v>2015</v>
      </c>
      <c r="O3381" t="b">
        <v>0</v>
      </c>
      <c r="P3381">
        <v>38</v>
      </c>
      <c r="Q3381" t="b">
        <v>1</v>
      </c>
      <c r="R3381" t="s">
        <v>8271</v>
      </c>
      <c r="S3381" s="7">
        <f>E3381/D3381</f>
        <v>1.0365</v>
      </c>
      <c r="T3381" s="8">
        <f>E3381/P3381</f>
        <v>54.55263157894737</v>
      </c>
      <c r="U3381" t="str">
        <f t="shared" si="316"/>
        <v>theater</v>
      </c>
      <c r="V3381" t="str">
        <f t="shared" si="317"/>
        <v>plays</v>
      </c>
    </row>
    <row r="3382" spans="1:22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5">
        <f t="shared" si="312"/>
        <v>41937.95344907407</v>
      </c>
      <c r="L3382" s="15">
        <f t="shared" si="313"/>
        <v>41972.995115740734</v>
      </c>
      <c r="M3382" s="13" t="str">
        <f t="shared" si="314"/>
        <v>Oct</v>
      </c>
      <c r="N3382" s="11">
        <f t="shared" si="315"/>
        <v>2014</v>
      </c>
      <c r="O3382" t="b">
        <v>0</v>
      </c>
      <c r="P3382">
        <v>28</v>
      </c>
      <c r="Q3382" t="b">
        <v>1</v>
      </c>
      <c r="R3382" t="s">
        <v>8271</v>
      </c>
      <c r="S3382" s="7">
        <f>E3382/D3382</f>
        <v>1.0443333333333333</v>
      </c>
      <c r="T3382" s="8">
        <f>E3382/P3382</f>
        <v>111.89285714285714</v>
      </c>
      <c r="U3382" t="str">
        <f t="shared" si="316"/>
        <v>theater</v>
      </c>
      <c r="V3382" t="str">
        <f t="shared" si="317"/>
        <v>plays</v>
      </c>
    </row>
    <row r="3383" spans="1:22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5">
        <f t="shared" si="312"/>
        <v>42044.184988425928</v>
      </c>
      <c r="L3383" s="15">
        <f t="shared" si="313"/>
        <v>42074.143321759257</v>
      </c>
      <c r="M3383" s="13" t="str">
        <f t="shared" si="314"/>
        <v>Feb</v>
      </c>
      <c r="N3383" s="11">
        <f t="shared" si="315"/>
        <v>2015</v>
      </c>
      <c r="O3383" t="b">
        <v>0</v>
      </c>
      <c r="P3383">
        <v>48</v>
      </c>
      <c r="Q3383" t="b">
        <v>1</v>
      </c>
      <c r="R3383" t="s">
        <v>8271</v>
      </c>
      <c r="S3383" s="7">
        <f>E3383/D3383</f>
        <v>1.0225</v>
      </c>
      <c r="T3383" s="8">
        <f>E3383/P3383</f>
        <v>85.208333333333329</v>
      </c>
      <c r="U3383" t="str">
        <f t="shared" si="316"/>
        <v>theater</v>
      </c>
      <c r="V3383" t="str">
        <f t="shared" si="317"/>
        <v>plays</v>
      </c>
    </row>
    <row r="3384" spans="1:22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5">
        <f t="shared" si="312"/>
        <v>42559.431203703702</v>
      </c>
      <c r="L3384" s="15">
        <f t="shared" si="313"/>
        <v>42583.957638888889</v>
      </c>
      <c r="M3384" s="13" t="str">
        <f t="shared" si="314"/>
        <v>Jul</v>
      </c>
      <c r="N3384" s="11">
        <f t="shared" si="315"/>
        <v>2016</v>
      </c>
      <c r="O3384" t="b">
        <v>0</v>
      </c>
      <c r="P3384">
        <v>46</v>
      </c>
      <c r="Q3384" t="b">
        <v>1</v>
      </c>
      <c r="R3384" t="s">
        <v>8271</v>
      </c>
      <c r="S3384" s="7">
        <f>E3384/D3384</f>
        <v>1.0074285714285713</v>
      </c>
      <c r="T3384" s="8">
        <f>E3384/P3384</f>
        <v>76.652173913043484</v>
      </c>
      <c r="U3384" t="str">
        <f t="shared" si="316"/>
        <v>theater</v>
      </c>
      <c r="V3384" t="str">
        <f t="shared" si="317"/>
        <v>plays</v>
      </c>
    </row>
    <row r="3385" spans="1:22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5">
        <f t="shared" si="312"/>
        <v>42524.782638888893</v>
      </c>
      <c r="L3385" s="15">
        <f t="shared" si="313"/>
        <v>42544.782638888893</v>
      </c>
      <c r="M3385" s="13" t="str">
        <f t="shared" si="314"/>
        <v>Jun</v>
      </c>
      <c r="N3385" s="11">
        <f t="shared" si="315"/>
        <v>2016</v>
      </c>
      <c r="O3385" t="b">
        <v>0</v>
      </c>
      <c r="P3385">
        <v>30</v>
      </c>
      <c r="Q3385" t="b">
        <v>1</v>
      </c>
      <c r="R3385" t="s">
        <v>8271</v>
      </c>
      <c r="S3385" s="7">
        <f>E3385/D3385</f>
        <v>1.1171428571428572</v>
      </c>
      <c r="T3385" s="8">
        <f>E3385/P3385</f>
        <v>65.166666666666671</v>
      </c>
      <c r="U3385" t="str">
        <f t="shared" si="316"/>
        <v>theater</v>
      </c>
      <c r="V3385" t="str">
        <f t="shared" si="317"/>
        <v>plays</v>
      </c>
    </row>
    <row r="3386" spans="1:22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5">
        <f t="shared" si="312"/>
        <v>42292.087592592594</v>
      </c>
      <c r="L3386" s="15">
        <f t="shared" si="313"/>
        <v>42329.125</v>
      </c>
      <c r="M3386" s="13" t="str">
        <f t="shared" si="314"/>
        <v>Oct</v>
      </c>
      <c r="N3386" s="11">
        <f t="shared" si="315"/>
        <v>2015</v>
      </c>
      <c r="O3386" t="b">
        <v>0</v>
      </c>
      <c r="P3386">
        <v>64</v>
      </c>
      <c r="Q3386" t="b">
        <v>1</v>
      </c>
      <c r="R3386" t="s">
        <v>8271</v>
      </c>
      <c r="S3386" s="7">
        <f>E3386/D3386</f>
        <v>1.0001100000000001</v>
      </c>
      <c r="T3386" s="8">
        <f>E3386/P3386</f>
        <v>93.760312499999998</v>
      </c>
      <c r="U3386" t="str">
        <f t="shared" si="316"/>
        <v>theater</v>
      </c>
      <c r="V3386" t="str">
        <f t="shared" si="317"/>
        <v>plays</v>
      </c>
    </row>
    <row r="3387" spans="1:22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5">
        <f t="shared" si="312"/>
        <v>41953.8675</v>
      </c>
      <c r="L3387" s="15">
        <f t="shared" si="313"/>
        <v>41983.8675</v>
      </c>
      <c r="M3387" s="13" t="str">
        <f t="shared" si="314"/>
        <v>Nov</v>
      </c>
      <c r="N3387" s="11">
        <f t="shared" si="315"/>
        <v>2014</v>
      </c>
      <c r="O3387" t="b">
        <v>0</v>
      </c>
      <c r="P3387">
        <v>15</v>
      </c>
      <c r="Q3387" t="b">
        <v>1</v>
      </c>
      <c r="R3387" t="s">
        <v>8271</v>
      </c>
      <c r="S3387" s="7">
        <f>E3387/D3387</f>
        <v>1</v>
      </c>
      <c r="T3387" s="8">
        <f>E3387/P3387</f>
        <v>133.33333333333334</v>
      </c>
      <c r="U3387" t="str">
        <f t="shared" si="316"/>
        <v>theater</v>
      </c>
      <c r="V3387" t="str">
        <f t="shared" si="317"/>
        <v>plays</v>
      </c>
    </row>
    <row r="3388" spans="1:22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5">
        <f t="shared" si="312"/>
        <v>41946.644745370373</v>
      </c>
      <c r="L3388" s="15">
        <f t="shared" si="313"/>
        <v>41976.644745370373</v>
      </c>
      <c r="M3388" s="13" t="str">
        <f t="shared" si="314"/>
        <v>Nov</v>
      </c>
      <c r="N3388" s="11">
        <f t="shared" si="315"/>
        <v>2014</v>
      </c>
      <c r="O3388" t="b">
        <v>0</v>
      </c>
      <c r="P3388">
        <v>41</v>
      </c>
      <c r="Q3388" t="b">
        <v>1</v>
      </c>
      <c r="R3388" t="s">
        <v>8271</v>
      </c>
      <c r="S3388" s="7">
        <f>E3388/D3388</f>
        <v>1.05</v>
      </c>
      <c r="T3388" s="8">
        <f>E3388/P3388</f>
        <v>51.219512195121951</v>
      </c>
      <c r="U3388" t="str">
        <f t="shared" si="316"/>
        <v>theater</v>
      </c>
      <c r="V3388" t="str">
        <f t="shared" si="317"/>
        <v>plays</v>
      </c>
    </row>
    <row r="3389" spans="1:22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5">
        <f t="shared" si="312"/>
        <v>41947.762592592589</v>
      </c>
      <c r="L3389" s="15">
        <f t="shared" si="313"/>
        <v>41987.762592592597</v>
      </c>
      <c r="M3389" s="13" t="str">
        <f t="shared" si="314"/>
        <v>Nov</v>
      </c>
      <c r="N3389" s="11">
        <f t="shared" si="315"/>
        <v>2014</v>
      </c>
      <c r="O3389" t="b">
        <v>0</v>
      </c>
      <c r="P3389">
        <v>35</v>
      </c>
      <c r="Q3389" t="b">
        <v>1</v>
      </c>
      <c r="R3389" t="s">
        <v>8271</v>
      </c>
      <c r="S3389" s="7">
        <f>E3389/D3389</f>
        <v>1.1686666666666667</v>
      </c>
      <c r="T3389" s="8">
        <f>E3389/P3389</f>
        <v>100.17142857142858</v>
      </c>
      <c r="U3389" t="str">
        <f t="shared" si="316"/>
        <v>theater</v>
      </c>
      <c r="V3389" t="str">
        <f t="shared" si="317"/>
        <v>plays</v>
      </c>
    </row>
    <row r="3390" spans="1:22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5">
        <f t="shared" si="312"/>
        <v>42143.461122685185</v>
      </c>
      <c r="L3390" s="15">
        <f t="shared" si="313"/>
        <v>42173.461122685185</v>
      </c>
      <c r="M3390" s="13" t="str">
        <f t="shared" si="314"/>
        <v>May</v>
      </c>
      <c r="N3390" s="11">
        <f t="shared" si="315"/>
        <v>2015</v>
      </c>
      <c r="O3390" t="b">
        <v>0</v>
      </c>
      <c r="P3390">
        <v>45</v>
      </c>
      <c r="Q3390" t="b">
        <v>1</v>
      </c>
      <c r="R3390" t="s">
        <v>8271</v>
      </c>
      <c r="S3390" s="7">
        <f>E3390/D3390</f>
        <v>1.038</v>
      </c>
      <c r="T3390" s="8">
        <f>E3390/P3390</f>
        <v>34.6</v>
      </c>
      <c r="U3390" t="str">
        <f t="shared" si="316"/>
        <v>theater</v>
      </c>
      <c r="V3390" t="str">
        <f t="shared" si="317"/>
        <v>plays</v>
      </c>
    </row>
    <row r="3391" spans="1:22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5">
        <f t="shared" si="312"/>
        <v>42494.563449074078</v>
      </c>
      <c r="L3391" s="15">
        <f t="shared" si="313"/>
        <v>42524.563449074078</v>
      </c>
      <c r="M3391" s="13" t="str">
        <f t="shared" si="314"/>
        <v>May</v>
      </c>
      <c r="N3391" s="11">
        <f t="shared" si="315"/>
        <v>2016</v>
      </c>
      <c r="O3391" t="b">
        <v>0</v>
      </c>
      <c r="P3391">
        <v>62</v>
      </c>
      <c r="Q3391" t="b">
        <v>1</v>
      </c>
      <c r="R3391" t="s">
        <v>8271</v>
      </c>
      <c r="S3391" s="7">
        <f>E3391/D3391</f>
        <v>1.145</v>
      </c>
      <c r="T3391" s="8">
        <f>E3391/P3391</f>
        <v>184.67741935483872</v>
      </c>
      <c r="U3391" t="str">
        <f t="shared" si="316"/>
        <v>theater</v>
      </c>
      <c r="V3391" t="str">
        <f t="shared" si="317"/>
        <v>plays</v>
      </c>
    </row>
    <row r="3392" spans="1:22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5">
        <f t="shared" si="312"/>
        <v>41815.774826388886</v>
      </c>
      <c r="L3392" s="15">
        <f t="shared" si="313"/>
        <v>41830.774826388886</v>
      </c>
      <c r="M3392" s="13" t="str">
        <f t="shared" si="314"/>
        <v>Jun</v>
      </c>
      <c r="N3392" s="11">
        <f t="shared" si="315"/>
        <v>2014</v>
      </c>
      <c r="O3392" t="b">
        <v>0</v>
      </c>
      <c r="P3392">
        <v>22</v>
      </c>
      <c r="Q3392" t="b">
        <v>1</v>
      </c>
      <c r="R3392" t="s">
        <v>8271</v>
      </c>
      <c r="S3392" s="7">
        <f>E3392/D3392</f>
        <v>1.024</v>
      </c>
      <c r="T3392" s="8">
        <f>E3392/P3392</f>
        <v>69.818181818181813</v>
      </c>
      <c r="U3392" t="str">
        <f t="shared" si="316"/>
        <v>theater</v>
      </c>
      <c r="V3392" t="str">
        <f t="shared" si="317"/>
        <v>plays</v>
      </c>
    </row>
    <row r="3393" spans="1:22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5">
        <f t="shared" si="312"/>
        <v>41830.545694444445</v>
      </c>
      <c r="L3393" s="15">
        <f t="shared" si="313"/>
        <v>41859.936111111114</v>
      </c>
      <c r="M3393" s="13" t="str">
        <f t="shared" si="314"/>
        <v>Jul</v>
      </c>
      <c r="N3393" s="11">
        <f t="shared" si="315"/>
        <v>2014</v>
      </c>
      <c r="O3393" t="b">
        <v>0</v>
      </c>
      <c r="P3393">
        <v>18</v>
      </c>
      <c r="Q3393" t="b">
        <v>1</v>
      </c>
      <c r="R3393" t="s">
        <v>8271</v>
      </c>
      <c r="S3393" s="7">
        <f>E3393/D3393</f>
        <v>2.23</v>
      </c>
      <c r="T3393" s="8">
        <f>E3393/P3393</f>
        <v>61.944444444444443</v>
      </c>
      <c r="U3393" t="str">
        <f t="shared" si="316"/>
        <v>theater</v>
      </c>
      <c r="V3393" t="str">
        <f t="shared" si="317"/>
        <v>plays</v>
      </c>
    </row>
    <row r="3394" spans="1:22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5">
        <f t="shared" si="312"/>
        <v>42446.845543981486</v>
      </c>
      <c r="L3394" s="15">
        <f t="shared" si="313"/>
        <v>42496.845543981486</v>
      </c>
      <c r="M3394" s="13" t="str">
        <f t="shared" si="314"/>
        <v>Mar</v>
      </c>
      <c r="N3394" s="11">
        <f t="shared" si="315"/>
        <v>2016</v>
      </c>
      <c r="O3394" t="b">
        <v>0</v>
      </c>
      <c r="P3394">
        <v>12</v>
      </c>
      <c r="Q3394" t="b">
        <v>1</v>
      </c>
      <c r="R3394" t="s">
        <v>8271</v>
      </c>
      <c r="S3394" s="7">
        <f>E3394/D3394</f>
        <v>1</v>
      </c>
      <c r="T3394" s="8">
        <f>E3394/P3394</f>
        <v>41.666666666666664</v>
      </c>
      <c r="U3394" t="str">
        <f t="shared" si="316"/>
        <v>theater</v>
      </c>
      <c r="V3394" t="str">
        <f t="shared" si="317"/>
        <v>plays</v>
      </c>
    </row>
    <row r="3395" spans="1:22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5">
        <f t="shared" ref="K3395:K3458" si="318">(((J3395/60)/60)/24+DATE(1970,1,1))</f>
        <v>41923.921643518523</v>
      </c>
      <c r="L3395" s="15">
        <f t="shared" ref="L3395:L3458" si="319">(((I3395/60)/60)/24+DATE(1970,1,1))</f>
        <v>41949.031944444447</v>
      </c>
      <c r="M3395" s="13" t="str">
        <f t="shared" ref="M3395:M3458" si="320">TEXT(K3395,"mmm")</f>
        <v>Oct</v>
      </c>
      <c r="N3395" s="11">
        <f t="shared" ref="N3395:N3458" si="321">YEAR(K3395)</f>
        <v>2014</v>
      </c>
      <c r="O3395" t="b">
        <v>0</v>
      </c>
      <c r="P3395">
        <v>44</v>
      </c>
      <c r="Q3395" t="b">
        <v>1</v>
      </c>
      <c r="R3395" t="s">
        <v>8271</v>
      </c>
      <c r="S3395" s="7">
        <f>E3395/D3395</f>
        <v>1.0580000000000001</v>
      </c>
      <c r="T3395" s="8">
        <f>E3395/P3395</f>
        <v>36.06818181818182</v>
      </c>
      <c r="U3395" t="str">
        <f t="shared" ref="U3395:U3458" si="322">LEFT(R3395,(FIND("/",R3395,1)-1))</f>
        <v>theater</v>
      </c>
      <c r="V3395" t="str">
        <f t="shared" ref="V3395:V3458" si="323">MID(R3395,FIND("/",R3395)+1,256)</f>
        <v>plays</v>
      </c>
    </row>
    <row r="3396" spans="1:22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5">
        <f t="shared" si="318"/>
        <v>41817.59542824074</v>
      </c>
      <c r="L3396" s="15">
        <f t="shared" si="319"/>
        <v>41847.59542824074</v>
      </c>
      <c r="M3396" s="13" t="str">
        <f t="shared" si="320"/>
        <v>Jun</v>
      </c>
      <c r="N3396" s="11">
        <f t="shared" si="321"/>
        <v>2014</v>
      </c>
      <c r="O3396" t="b">
        <v>0</v>
      </c>
      <c r="P3396">
        <v>27</v>
      </c>
      <c r="Q3396" t="b">
        <v>1</v>
      </c>
      <c r="R3396" t="s">
        <v>8271</v>
      </c>
      <c r="S3396" s="7">
        <f>E3396/D3396</f>
        <v>1.4236363636363636</v>
      </c>
      <c r="T3396" s="8">
        <f>E3396/P3396</f>
        <v>29</v>
      </c>
      <c r="U3396" t="str">
        <f t="shared" si="322"/>
        <v>theater</v>
      </c>
      <c r="V3396" t="str">
        <f t="shared" si="323"/>
        <v>plays</v>
      </c>
    </row>
    <row r="3397" spans="1:22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5">
        <f t="shared" si="318"/>
        <v>42140.712314814817</v>
      </c>
      <c r="L3397" s="15">
        <f t="shared" si="319"/>
        <v>42154.756944444445</v>
      </c>
      <c r="M3397" s="13" t="str">
        <f t="shared" si="320"/>
        <v>May</v>
      </c>
      <c r="N3397" s="11">
        <f t="shared" si="321"/>
        <v>2015</v>
      </c>
      <c r="O3397" t="b">
        <v>0</v>
      </c>
      <c r="P3397">
        <v>38</v>
      </c>
      <c r="Q3397" t="b">
        <v>1</v>
      </c>
      <c r="R3397" t="s">
        <v>8271</v>
      </c>
      <c r="S3397" s="7">
        <f>E3397/D3397</f>
        <v>1.84</v>
      </c>
      <c r="T3397" s="8">
        <f>E3397/P3397</f>
        <v>24.210526315789473</v>
      </c>
      <c r="U3397" t="str">
        <f t="shared" si="322"/>
        <v>theater</v>
      </c>
      <c r="V3397" t="str">
        <f t="shared" si="323"/>
        <v>plays</v>
      </c>
    </row>
    <row r="3398" spans="1:22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5">
        <f t="shared" si="318"/>
        <v>41764.44663194444</v>
      </c>
      <c r="L3398" s="15">
        <f t="shared" si="319"/>
        <v>41791.165972222225</v>
      </c>
      <c r="M3398" s="13" t="str">
        <f t="shared" si="320"/>
        <v>May</v>
      </c>
      <c r="N3398" s="11">
        <f t="shared" si="321"/>
        <v>2014</v>
      </c>
      <c r="O3398" t="b">
        <v>0</v>
      </c>
      <c r="P3398">
        <v>28</v>
      </c>
      <c r="Q3398" t="b">
        <v>1</v>
      </c>
      <c r="R3398" t="s">
        <v>8271</v>
      </c>
      <c r="S3398" s="7">
        <f>E3398/D3398</f>
        <v>1.0433333333333332</v>
      </c>
      <c r="T3398" s="8">
        <f>E3398/P3398</f>
        <v>55.892857142857146</v>
      </c>
      <c r="U3398" t="str">
        <f t="shared" si="322"/>
        <v>theater</v>
      </c>
      <c r="V3398" t="str">
        <f t="shared" si="323"/>
        <v>plays</v>
      </c>
    </row>
    <row r="3399" spans="1:22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5">
        <f t="shared" si="318"/>
        <v>42378.478344907402</v>
      </c>
      <c r="L3399" s="15">
        <f t="shared" si="319"/>
        <v>42418.916666666672</v>
      </c>
      <c r="M3399" s="13" t="str">
        <f t="shared" si="320"/>
        <v>Jan</v>
      </c>
      <c r="N3399" s="11">
        <f t="shared" si="321"/>
        <v>2016</v>
      </c>
      <c r="O3399" t="b">
        <v>0</v>
      </c>
      <c r="P3399">
        <v>24</v>
      </c>
      <c r="Q3399" t="b">
        <v>1</v>
      </c>
      <c r="R3399" t="s">
        <v>8271</v>
      </c>
      <c r="S3399" s="7">
        <f>E3399/D3399</f>
        <v>1.1200000000000001</v>
      </c>
      <c r="T3399" s="8">
        <f>E3399/P3399</f>
        <v>11.666666666666666</v>
      </c>
      <c r="U3399" t="str">
        <f t="shared" si="322"/>
        <v>theater</v>
      </c>
      <c r="V3399" t="str">
        <f t="shared" si="323"/>
        <v>plays</v>
      </c>
    </row>
    <row r="3400" spans="1:22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5">
        <f t="shared" si="318"/>
        <v>41941.75203703704</v>
      </c>
      <c r="L3400" s="15">
        <f t="shared" si="319"/>
        <v>41964.708333333328</v>
      </c>
      <c r="M3400" s="13" t="str">
        <f t="shared" si="320"/>
        <v>Oct</v>
      </c>
      <c r="N3400" s="11">
        <f t="shared" si="321"/>
        <v>2014</v>
      </c>
      <c r="O3400" t="b">
        <v>0</v>
      </c>
      <c r="P3400">
        <v>65</v>
      </c>
      <c r="Q3400" t="b">
        <v>1</v>
      </c>
      <c r="R3400" t="s">
        <v>8271</v>
      </c>
      <c r="S3400" s="7">
        <f>E3400/D3400</f>
        <v>1.1107499999999999</v>
      </c>
      <c r="T3400" s="8">
        <f>E3400/P3400</f>
        <v>68.353846153846149</v>
      </c>
      <c r="U3400" t="str">
        <f t="shared" si="322"/>
        <v>theater</v>
      </c>
      <c r="V3400" t="str">
        <f t="shared" si="323"/>
        <v>plays</v>
      </c>
    </row>
    <row r="3401" spans="1:22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5">
        <f t="shared" si="318"/>
        <v>42026.920428240745</v>
      </c>
      <c r="L3401" s="15">
        <f t="shared" si="319"/>
        <v>42056.920428240745</v>
      </c>
      <c r="M3401" s="13" t="str">
        <f t="shared" si="320"/>
        <v>Jan</v>
      </c>
      <c r="N3401" s="11">
        <f t="shared" si="321"/>
        <v>2015</v>
      </c>
      <c r="O3401" t="b">
        <v>0</v>
      </c>
      <c r="P3401">
        <v>46</v>
      </c>
      <c r="Q3401" t="b">
        <v>1</v>
      </c>
      <c r="R3401" t="s">
        <v>8271</v>
      </c>
      <c r="S3401" s="7">
        <f>E3401/D3401</f>
        <v>1.0375000000000001</v>
      </c>
      <c r="T3401" s="8">
        <f>E3401/P3401</f>
        <v>27.065217391304348</v>
      </c>
      <c r="U3401" t="str">
        <f t="shared" si="322"/>
        <v>theater</v>
      </c>
      <c r="V3401" t="str">
        <f t="shared" si="323"/>
        <v>plays</v>
      </c>
    </row>
    <row r="3402" spans="1:22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5">
        <f t="shared" si="318"/>
        <v>41834.953865740739</v>
      </c>
      <c r="L3402" s="15">
        <f t="shared" si="319"/>
        <v>41879.953865740739</v>
      </c>
      <c r="M3402" s="13" t="str">
        <f t="shared" si="320"/>
        <v>Jul</v>
      </c>
      <c r="N3402" s="11">
        <f t="shared" si="321"/>
        <v>2014</v>
      </c>
      <c r="O3402" t="b">
        <v>0</v>
      </c>
      <c r="P3402">
        <v>85</v>
      </c>
      <c r="Q3402" t="b">
        <v>1</v>
      </c>
      <c r="R3402" t="s">
        <v>8271</v>
      </c>
      <c r="S3402" s="7">
        <f>E3402/D3402</f>
        <v>1.0041</v>
      </c>
      <c r="T3402" s="8">
        <f>E3402/P3402</f>
        <v>118.12941176470588</v>
      </c>
      <c r="U3402" t="str">
        <f t="shared" si="322"/>
        <v>theater</v>
      </c>
      <c r="V3402" t="str">
        <f t="shared" si="323"/>
        <v>plays</v>
      </c>
    </row>
    <row r="3403" spans="1:22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5">
        <f t="shared" si="318"/>
        <v>42193.723912037036</v>
      </c>
      <c r="L3403" s="15">
        <f t="shared" si="319"/>
        <v>42223.723912037036</v>
      </c>
      <c r="M3403" s="13" t="str">
        <f t="shared" si="320"/>
        <v>Jul</v>
      </c>
      <c r="N3403" s="11">
        <f t="shared" si="321"/>
        <v>2015</v>
      </c>
      <c r="O3403" t="b">
        <v>0</v>
      </c>
      <c r="P3403">
        <v>66</v>
      </c>
      <c r="Q3403" t="b">
        <v>1</v>
      </c>
      <c r="R3403" t="s">
        <v>8271</v>
      </c>
      <c r="S3403" s="7">
        <f>E3403/D3403</f>
        <v>1.0186206896551724</v>
      </c>
      <c r="T3403" s="8">
        <f>E3403/P3403</f>
        <v>44.757575757575758</v>
      </c>
      <c r="U3403" t="str">
        <f t="shared" si="322"/>
        <v>theater</v>
      </c>
      <c r="V3403" t="str">
        <f t="shared" si="323"/>
        <v>plays</v>
      </c>
    </row>
    <row r="3404" spans="1:22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5">
        <f t="shared" si="318"/>
        <v>42290.61855324074</v>
      </c>
      <c r="L3404" s="15">
        <f t="shared" si="319"/>
        <v>42320.104861111111</v>
      </c>
      <c r="M3404" s="13" t="str">
        <f t="shared" si="320"/>
        <v>Oct</v>
      </c>
      <c r="N3404" s="11">
        <f t="shared" si="321"/>
        <v>2015</v>
      </c>
      <c r="O3404" t="b">
        <v>0</v>
      </c>
      <c r="P3404">
        <v>165</v>
      </c>
      <c r="Q3404" t="b">
        <v>1</v>
      </c>
      <c r="R3404" t="s">
        <v>8271</v>
      </c>
      <c r="S3404" s="7">
        <f>E3404/D3404</f>
        <v>1.0976666666666666</v>
      </c>
      <c r="T3404" s="8">
        <f>E3404/P3404</f>
        <v>99.787878787878782</v>
      </c>
      <c r="U3404" t="str">
        <f t="shared" si="322"/>
        <v>theater</v>
      </c>
      <c r="V3404" t="str">
        <f t="shared" si="323"/>
        <v>plays</v>
      </c>
    </row>
    <row r="3405" spans="1:22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5">
        <f t="shared" si="318"/>
        <v>42150.462083333332</v>
      </c>
      <c r="L3405" s="15">
        <f t="shared" si="319"/>
        <v>42180.462083333332</v>
      </c>
      <c r="M3405" s="13" t="str">
        <f t="shared" si="320"/>
        <v>May</v>
      </c>
      <c r="N3405" s="11">
        <f t="shared" si="321"/>
        <v>2015</v>
      </c>
      <c r="O3405" t="b">
        <v>0</v>
      </c>
      <c r="P3405">
        <v>17</v>
      </c>
      <c r="Q3405" t="b">
        <v>1</v>
      </c>
      <c r="R3405" t="s">
        <v>8271</v>
      </c>
      <c r="S3405" s="7">
        <f>E3405/D3405</f>
        <v>1</v>
      </c>
      <c r="T3405" s="8">
        <f>E3405/P3405</f>
        <v>117.64705882352941</v>
      </c>
      <c r="U3405" t="str">
        <f t="shared" si="322"/>
        <v>theater</v>
      </c>
      <c r="V3405" t="str">
        <f t="shared" si="323"/>
        <v>plays</v>
      </c>
    </row>
    <row r="3406" spans="1:22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5">
        <f t="shared" si="318"/>
        <v>42152.503495370373</v>
      </c>
      <c r="L3406" s="15">
        <f t="shared" si="319"/>
        <v>42172.503495370373</v>
      </c>
      <c r="M3406" s="13" t="str">
        <f t="shared" si="320"/>
        <v>May</v>
      </c>
      <c r="N3406" s="11">
        <f t="shared" si="321"/>
        <v>2015</v>
      </c>
      <c r="O3406" t="b">
        <v>0</v>
      </c>
      <c r="P3406">
        <v>3</v>
      </c>
      <c r="Q3406" t="b">
        <v>1</v>
      </c>
      <c r="R3406" t="s">
        <v>8271</v>
      </c>
      <c r="S3406" s="7">
        <f>E3406/D3406</f>
        <v>1.22</v>
      </c>
      <c r="T3406" s="8">
        <f>E3406/P3406</f>
        <v>203.33333333333334</v>
      </c>
      <c r="U3406" t="str">
        <f t="shared" si="322"/>
        <v>theater</v>
      </c>
      <c r="V3406" t="str">
        <f t="shared" si="323"/>
        <v>plays</v>
      </c>
    </row>
    <row r="3407" spans="1:22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5">
        <f t="shared" si="318"/>
        <v>42410.017199074078</v>
      </c>
      <c r="L3407" s="15">
        <f t="shared" si="319"/>
        <v>42430.999305555553</v>
      </c>
      <c r="M3407" s="13" t="str">
        <f t="shared" si="320"/>
        <v>Feb</v>
      </c>
      <c r="N3407" s="11">
        <f t="shared" si="321"/>
        <v>2016</v>
      </c>
      <c r="O3407" t="b">
        <v>0</v>
      </c>
      <c r="P3407">
        <v>17</v>
      </c>
      <c r="Q3407" t="b">
        <v>1</v>
      </c>
      <c r="R3407" t="s">
        <v>8271</v>
      </c>
      <c r="S3407" s="7">
        <f>E3407/D3407</f>
        <v>1.3757142857142857</v>
      </c>
      <c r="T3407" s="8">
        <f>E3407/P3407</f>
        <v>28.323529411764707</v>
      </c>
      <c r="U3407" t="str">
        <f t="shared" si="322"/>
        <v>theater</v>
      </c>
      <c r="V3407" t="str">
        <f t="shared" si="323"/>
        <v>plays</v>
      </c>
    </row>
    <row r="3408" spans="1:22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5">
        <f t="shared" si="318"/>
        <v>41791.492777777778</v>
      </c>
      <c r="L3408" s="15">
        <f t="shared" si="319"/>
        <v>41836.492777777778</v>
      </c>
      <c r="M3408" s="13" t="str">
        <f t="shared" si="320"/>
        <v>Jun</v>
      </c>
      <c r="N3408" s="11">
        <f t="shared" si="321"/>
        <v>2014</v>
      </c>
      <c r="O3408" t="b">
        <v>0</v>
      </c>
      <c r="P3408">
        <v>91</v>
      </c>
      <c r="Q3408" t="b">
        <v>1</v>
      </c>
      <c r="R3408" t="s">
        <v>8271</v>
      </c>
      <c r="S3408" s="7">
        <f>E3408/D3408</f>
        <v>1.0031000000000001</v>
      </c>
      <c r="T3408" s="8">
        <f>E3408/P3408</f>
        <v>110.23076923076923</v>
      </c>
      <c r="U3408" t="str">
        <f t="shared" si="322"/>
        <v>theater</v>
      </c>
      <c r="V3408" t="str">
        <f t="shared" si="323"/>
        <v>plays</v>
      </c>
    </row>
    <row r="3409" spans="1:22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5">
        <f t="shared" si="318"/>
        <v>41796.422326388885</v>
      </c>
      <c r="L3409" s="15">
        <f t="shared" si="319"/>
        <v>41826.422326388885</v>
      </c>
      <c r="M3409" s="13" t="str">
        <f t="shared" si="320"/>
        <v>Jun</v>
      </c>
      <c r="N3409" s="11">
        <f t="shared" si="321"/>
        <v>2014</v>
      </c>
      <c r="O3409" t="b">
        <v>0</v>
      </c>
      <c r="P3409">
        <v>67</v>
      </c>
      <c r="Q3409" t="b">
        <v>1</v>
      </c>
      <c r="R3409" t="s">
        <v>8271</v>
      </c>
      <c r="S3409" s="7">
        <f>E3409/D3409</f>
        <v>1.071</v>
      </c>
      <c r="T3409" s="8">
        <f>E3409/P3409</f>
        <v>31.970149253731343</v>
      </c>
      <c r="U3409" t="str">
        <f t="shared" si="322"/>
        <v>theater</v>
      </c>
      <c r="V3409" t="str">
        <f t="shared" si="323"/>
        <v>plays</v>
      </c>
    </row>
    <row r="3410" spans="1:22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5">
        <f t="shared" si="318"/>
        <v>41808.991944444446</v>
      </c>
      <c r="L3410" s="15">
        <f t="shared" si="319"/>
        <v>41838.991944444446</v>
      </c>
      <c r="M3410" s="13" t="str">
        <f t="shared" si="320"/>
        <v>Jun</v>
      </c>
      <c r="N3410" s="11">
        <f t="shared" si="321"/>
        <v>2014</v>
      </c>
      <c r="O3410" t="b">
        <v>0</v>
      </c>
      <c r="P3410">
        <v>18</v>
      </c>
      <c r="Q3410" t="b">
        <v>1</v>
      </c>
      <c r="R3410" t="s">
        <v>8271</v>
      </c>
      <c r="S3410" s="7">
        <f>E3410/D3410</f>
        <v>2.11</v>
      </c>
      <c r="T3410" s="8">
        <f>E3410/P3410</f>
        <v>58.611111111111114</v>
      </c>
      <c r="U3410" t="str">
        <f t="shared" si="322"/>
        <v>theater</v>
      </c>
      <c r="V3410" t="str">
        <f t="shared" si="323"/>
        <v>plays</v>
      </c>
    </row>
    <row r="3411" spans="1:22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5">
        <f t="shared" si="318"/>
        <v>42544.814328703709</v>
      </c>
      <c r="L3411" s="15">
        <f t="shared" si="319"/>
        <v>42582.873611111107</v>
      </c>
      <c r="M3411" s="13" t="str">
        <f t="shared" si="320"/>
        <v>Jun</v>
      </c>
      <c r="N3411" s="11">
        <f t="shared" si="321"/>
        <v>2016</v>
      </c>
      <c r="O3411" t="b">
        <v>0</v>
      </c>
      <c r="P3411">
        <v>21</v>
      </c>
      <c r="Q3411" t="b">
        <v>1</v>
      </c>
      <c r="R3411" t="s">
        <v>8271</v>
      </c>
      <c r="S3411" s="7">
        <f>E3411/D3411</f>
        <v>1.236</v>
      </c>
      <c r="T3411" s="8">
        <f>E3411/P3411</f>
        <v>29.428571428571427</v>
      </c>
      <c r="U3411" t="str">
        <f t="shared" si="322"/>
        <v>theater</v>
      </c>
      <c r="V3411" t="str">
        <f t="shared" si="323"/>
        <v>plays</v>
      </c>
    </row>
    <row r="3412" spans="1:22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5">
        <f t="shared" si="318"/>
        <v>42500.041550925926</v>
      </c>
      <c r="L3412" s="15">
        <f t="shared" si="319"/>
        <v>42527.291666666672</v>
      </c>
      <c r="M3412" s="13" t="str">
        <f t="shared" si="320"/>
        <v>May</v>
      </c>
      <c r="N3412" s="11">
        <f t="shared" si="321"/>
        <v>2016</v>
      </c>
      <c r="O3412" t="b">
        <v>0</v>
      </c>
      <c r="P3412">
        <v>40</v>
      </c>
      <c r="Q3412" t="b">
        <v>1</v>
      </c>
      <c r="R3412" t="s">
        <v>8271</v>
      </c>
      <c r="S3412" s="7">
        <f>E3412/D3412</f>
        <v>1.085</v>
      </c>
      <c r="T3412" s="8">
        <f>E3412/P3412</f>
        <v>81.375</v>
      </c>
      <c r="U3412" t="str">
        <f t="shared" si="322"/>
        <v>theater</v>
      </c>
      <c r="V3412" t="str">
        <f t="shared" si="323"/>
        <v>plays</v>
      </c>
    </row>
    <row r="3413" spans="1:22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5">
        <f t="shared" si="318"/>
        <v>42265.022824074069</v>
      </c>
      <c r="L3413" s="15">
        <f t="shared" si="319"/>
        <v>42285.022824074069</v>
      </c>
      <c r="M3413" s="13" t="str">
        <f t="shared" si="320"/>
        <v>Sep</v>
      </c>
      <c r="N3413" s="11">
        <f t="shared" si="321"/>
        <v>2015</v>
      </c>
      <c r="O3413" t="b">
        <v>0</v>
      </c>
      <c r="P3413">
        <v>78</v>
      </c>
      <c r="Q3413" t="b">
        <v>1</v>
      </c>
      <c r="R3413" t="s">
        <v>8271</v>
      </c>
      <c r="S3413" s="7">
        <f>E3413/D3413</f>
        <v>1.0356666666666667</v>
      </c>
      <c r="T3413" s="8">
        <f>E3413/P3413</f>
        <v>199.16666666666666</v>
      </c>
      <c r="U3413" t="str">
        <f t="shared" si="322"/>
        <v>theater</v>
      </c>
      <c r="V3413" t="str">
        <f t="shared" si="323"/>
        <v>plays</v>
      </c>
    </row>
    <row r="3414" spans="1:22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5">
        <f t="shared" si="318"/>
        <v>41879.959050925929</v>
      </c>
      <c r="L3414" s="15">
        <f t="shared" si="319"/>
        <v>41909.959050925929</v>
      </c>
      <c r="M3414" s="13" t="str">
        <f t="shared" si="320"/>
        <v>Aug</v>
      </c>
      <c r="N3414" s="11">
        <f t="shared" si="321"/>
        <v>2014</v>
      </c>
      <c r="O3414" t="b">
        <v>0</v>
      </c>
      <c r="P3414">
        <v>26</v>
      </c>
      <c r="Q3414" t="b">
        <v>1</v>
      </c>
      <c r="R3414" t="s">
        <v>8271</v>
      </c>
      <c r="S3414" s="7">
        <f>E3414/D3414</f>
        <v>1</v>
      </c>
      <c r="T3414" s="8">
        <f>E3414/P3414</f>
        <v>115.38461538461539</v>
      </c>
      <c r="U3414" t="str">
        <f t="shared" si="322"/>
        <v>theater</v>
      </c>
      <c r="V3414" t="str">
        <f t="shared" si="323"/>
        <v>plays</v>
      </c>
    </row>
    <row r="3415" spans="1:22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5">
        <f t="shared" si="318"/>
        <v>42053.733078703706</v>
      </c>
      <c r="L3415" s="15">
        <f t="shared" si="319"/>
        <v>42063.207638888889</v>
      </c>
      <c r="M3415" s="13" t="str">
        <f t="shared" si="320"/>
        <v>Feb</v>
      </c>
      <c r="N3415" s="11">
        <f t="shared" si="321"/>
        <v>2015</v>
      </c>
      <c r="O3415" t="b">
        <v>0</v>
      </c>
      <c r="P3415">
        <v>14</v>
      </c>
      <c r="Q3415" t="b">
        <v>1</v>
      </c>
      <c r="R3415" t="s">
        <v>8271</v>
      </c>
      <c r="S3415" s="7">
        <f>E3415/D3415</f>
        <v>1.3</v>
      </c>
      <c r="T3415" s="8">
        <f>E3415/P3415</f>
        <v>46.428571428571431</v>
      </c>
      <c r="U3415" t="str">
        <f t="shared" si="322"/>
        <v>theater</v>
      </c>
      <c r="V3415" t="str">
        <f t="shared" si="323"/>
        <v>plays</v>
      </c>
    </row>
    <row r="3416" spans="1:22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5">
        <f t="shared" si="318"/>
        <v>42675.832465277781</v>
      </c>
      <c r="L3416" s="15">
        <f t="shared" si="319"/>
        <v>42705.332638888889</v>
      </c>
      <c r="M3416" s="13" t="str">
        <f t="shared" si="320"/>
        <v>Nov</v>
      </c>
      <c r="N3416" s="11">
        <f t="shared" si="321"/>
        <v>2016</v>
      </c>
      <c r="O3416" t="b">
        <v>0</v>
      </c>
      <c r="P3416">
        <v>44</v>
      </c>
      <c r="Q3416" t="b">
        <v>1</v>
      </c>
      <c r="R3416" t="s">
        <v>8271</v>
      </c>
      <c r="S3416" s="7">
        <f>E3416/D3416</f>
        <v>1.0349999999999999</v>
      </c>
      <c r="T3416" s="8">
        <f>E3416/P3416</f>
        <v>70.568181818181813</v>
      </c>
      <c r="U3416" t="str">
        <f t="shared" si="322"/>
        <v>theater</v>
      </c>
      <c r="V3416" t="str">
        <f t="shared" si="323"/>
        <v>plays</v>
      </c>
    </row>
    <row r="3417" spans="1:22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5">
        <f t="shared" si="318"/>
        <v>42467.144166666665</v>
      </c>
      <c r="L3417" s="15">
        <f t="shared" si="319"/>
        <v>42477.979166666672</v>
      </c>
      <c r="M3417" s="13" t="str">
        <f t="shared" si="320"/>
        <v>Apr</v>
      </c>
      <c r="N3417" s="11">
        <f t="shared" si="321"/>
        <v>2016</v>
      </c>
      <c r="O3417" t="b">
        <v>0</v>
      </c>
      <c r="P3417">
        <v>9</v>
      </c>
      <c r="Q3417" t="b">
        <v>1</v>
      </c>
      <c r="R3417" t="s">
        <v>8271</v>
      </c>
      <c r="S3417" s="7">
        <f>E3417/D3417</f>
        <v>1</v>
      </c>
      <c r="T3417" s="8">
        <f>E3417/P3417</f>
        <v>22.222222222222221</v>
      </c>
      <c r="U3417" t="str">
        <f t="shared" si="322"/>
        <v>theater</v>
      </c>
      <c r="V3417" t="str">
        <f t="shared" si="323"/>
        <v>plays</v>
      </c>
    </row>
    <row r="3418" spans="1:22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5">
        <f t="shared" si="318"/>
        <v>42089.412557870368</v>
      </c>
      <c r="L3418" s="15">
        <f t="shared" si="319"/>
        <v>42117.770833333328</v>
      </c>
      <c r="M3418" s="13" t="str">
        <f t="shared" si="320"/>
        <v>Mar</v>
      </c>
      <c r="N3418" s="11">
        <f t="shared" si="321"/>
        <v>2015</v>
      </c>
      <c r="O3418" t="b">
        <v>0</v>
      </c>
      <c r="P3418">
        <v>30</v>
      </c>
      <c r="Q3418" t="b">
        <v>1</v>
      </c>
      <c r="R3418" t="s">
        <v>8271</v>
      </c>
      <c r="S3418" s="7">
        <f>E3418/D3418</f>
        <v>1.196</v>
      </c>
      <c r="T3418" s="8">
        <f>E3418/P3418</f>
        <v>159.46666666666667</v>
      </c>
      <c r="U3418" t="str">
        <f t="shared" si="322"/>
        <v>theater</v>
      </c>
      <c r="V3418" t="str">
        <f t="shared" si="323"/>
        <v>plays</v>
      </c>
    </row>
    <row r="3419" spans="1:22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5">
        <f t="shared" si="318"/>
        <v>41894.91375</v>
      </c>
      <c r="L3419" s="15">
        <f t="shared" si="319"/>
        <v>41938.029861111114</v>
      </c>
      <c r="M3419" s="13" t="str">
        <f t="shared" si="320"/>
        <v>Sep</v>
      </c>
      <c r="N3419" s="11">
        <f t="shared" si="321"/>
        <v>2014</v>
      </c>
      <c r="O3419" t="b">
        <v>0</v>
      </c>
      <c r="P3419">
        <v>45</v>
      </c>
      <c r="Q3419" t="b">
        <v>1</v>
      </c>
      <c r="R3419" t="s">
        <v>8271</v>
      </c>
      <c r="S3419" s="7">
        <f>E3419/D3419</f>
        <v>1.0000058823529412</v>
      </c>
      <c r="T3419" s="8">
        <f>E3419/P3419</f>
        <v>37.777999999999999</v>
      </c>
      <c r="U3419" t="str">
        <f t="shared" si="322"/>
        <v>theater</v>
      </c>
      <c r="V3419" t="str">
        <f t="shared" si="323"/>
        <v>plays</v>
      </c>
    </row>
    <row r="3420" spans="1:22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5">
        <f t="shared" si="318"/>
        <v>41752.83457175926</v>
      </c>
      <c r="L3420" s="15">
        <f t="shared" si="319"/>
        <v>41782.83457175926</v>
      </c>
      <c r="M3420" s="13" t="str">
        <f t="shared" si="320"/>
        <v>Apr</v>
      </c>
      <c r="N3420" s="11">
        <f t="shared" si="321"/>
        <v>2014</v>
      </c>
      <c r="O3420" t="b">
        <v>0</v>
      </c>
      <c r="P3420">
        <v>56</v>
      </c>
      <c r="Q3420" t="b">
        <v>1</v>
      </c>
      <c r="R3420" t="s">
        <v>8271</v>
      </c>
      <c r="S3420" s="7">
        <f>E3420/D3420</f>
        <v>1.00875</v>
      </c>
      <c r="T3420" s="8">
        <f>E3420/P3420</f>
        <v>72.053571428571431</v>
      </c>
      <c r="U3420" t="str">
        <f t="shared" si="322"/>
        <v>theater</v>
      </c>
      <c r="V3420" t="str">
        <f t="shared" si="323"/>
        <v>plays</v>
      </c>
    </row>
    <row r="3421" spans="1:22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5">
        <f t="shared" si="318"/>
        <v>42448.821585648147</v>
      </c>
      <c r="L3421" s="15">
        <f t="shared" si="319"/>
        <v>42466.895833333328</v>
      </c>
      <c r="M3421" s="13" t="str">
        <f t="shared" si="320"/>
        <v>Mar</v>
      </c>
      <c r="N3421" s="11">
        <f t="shared" si="321"/>
        <v>2016</v>
      </c>
      <c r="O3421" t="b">
        <v>0</v>
      </c>
      <c r="P3421">
        <v>46</v>
      </c>
      <c r="Q3421" t="b">
        <v>1</v>
      </c>
      <c r="R3421" t="s">
        <v>8271</v>
      </c>
      <c r="S3421" s="7">
        <f>E3421/D3421</f>
        <v>1.0654545454545454</v>
      </c>
      <c r="T3421" s="8">
        <f>E3421/P3421</f>
        <v>63.695652173913047</v>
      </c>
      <c r="U3421" t="str">
        <f t="shared" si="322"/>
        <v>theater</v>
      </c>
      <c r="V3421" t="str">
        <f t="shared" si="323"/>
        <v>plays</v>
      </c>
    </row>
    <row r="3422" spans="1:22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5">
        <f t="shared" si="318"/>
        <v>42405.090300925927</v>
      </c>
      <c r="L3422" s="15">
        <f t="shared" si="319"/>
        <v>42414</v>
      </c>
      <c r="M3422" s="13" t="str">
        <f t="shared" si="320"/>
        <v>Feb</v>
      </c>
      <c r="N3422" s="11">
        <f t="shared" si="321"/>
        <v>2016</v>
      </c>
      <c r="O3422" t="b">
        <v>0</v>
      </c>
      <c r="P3422">
        <v>34</v>
      </c>
      <c r="Q3422" t="b">
        <v>1</v>
      </c>
      <c r="R3422" t="s">
        <v>8271</v>
      </c>
      <c r="S3422" s="7">
        <f>E3422/D3422</f>
        <v>1.38</v>
      </c>
      <c r="T3422" s="8">
        <f>E3422/P3422</f>
        <v>28.411764705882351</v>
      </c>
      <c r="U3422" t="str">
        <f t="shared" si="322"/>
        <v>theater</v>
      </c>
      <c r="V3422" t="str">
        <f t="shared" si="323"/>
        <v>plays</v>
      </c>
    </row>
    <row r="3423" spans="1:22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5">
        <f t="shared" si="318"/>
        <v>42037.791238425925</v>
      </c>
      <c r="L3423" s="15">
        <f t="shared" si="319"/>
        <v>42067.791238425925</v>
      </c>
      <c r="M3423" s="13" t="str">
        <f t="shared" si="320"/>
        <v>Feb</v>
      </c>
      <c r="N3423" s="11">
        <f t="shared" si="321"/>
        <v>2015</v>
      </c>
      <c r="O3423" t="b">
        <v>0</v>
      </c>
      <c r="P3423">
        <v>98</v>
      </c>
      <c r="Q3423" t="b">
        <v>1</v>
      </c>
      <c r="R3423" t="s">
        <v>8271</v>
      </c>
      <c r="S3423" s="7">
        <f>E3423/D3423</f>
        <v>1.0115000000000001</v>
      </c>
      <c r="T3423" s="8">
        <f>E3423/P3423</f>
        <v>103.21428571428571</v>
      </c>
      <c r="U3423" t="str">
        <f t="shared" si="322"/>
        <v>theater</v>
      </c>
      <c r="V3423" t="str">
        <f t="shared" si="323"/>
        <v>plays</v>
      </c>
    </row>
    <row r="3424" spans="1:22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5">
        <f t="shared" si="318"/>
        <v>42323.562222222223</v>
      </c>
      <c r="L3424" s="15">
        <f t="shared" si="319"/>
        <v>42352</v>
      </c>
      <c r="M3424" s="13" t="str">
        <f t="shared" si="320"/>
        <v>Nov</v>
      </c>
      <c r="N3424" s="11">
        <f t="shared" si="321"/>
        <v>2015</v>
      </c>
      <c r="O3424" t="b">
        <v>0</v>
      </c>
      <c r="P3424">
        <v>46</v>
      </c>
      <c r="Q3424" t="b">
        <v>1</v>
      </c>
      <c r="R3424" t="s">
        <v>8271</v>
      </c>
      <c r="S3424" s="7">
        <f>E3424/D3424</f>
        <v>1.091</v>
      </c>
      <c r="T3424" s="8">
        <f>E3424/P3424</f>
        <v>71.152173913043484</v>
      </c>
      <c r="U3424" t="str">
        <f t="shared" si="322"/>
        <v>theater</v>
      </c>
      <c r="V3424" t="str">
        <f t="shared" si="323"/>
        <v>plays</v>
      </c>
    </row>
    <row r="3425" spans="1:22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5">
        <f t="shared" si="318"/>
        <v>42088.911354166667</v>
      </c>
      <c r="L3425" s="15">
        <f t="shared" si="319"/>
        <v>42118.911354166667</v>
      </c>
      <c r="M3425" s="13" t="str">
        <f t="shared" si="320"/>
        <v>Mar</v>
      </c>
      <c r="N3425" s="11">
        <f t="shared" si="321"/>
        <v>2015</v>
      </c>
      <c r="O3425" t="b">
        <v>0</v>
      </c>
      <c r="P3425">
        <v>10</v>
      </c>
      <c r="Q3425" t="b">
        <v>1</v>
      </c>
      <c r="R3425" t="s">
        <v>8271</v>
      </c>
      <c r="S3425" s="7">
        <f>E3425/D3425</f>
        <v>1.4</v>
      </c>
      <c r="T3425" s="8">
        <f>E3425/P3425</f>
        <v>35</v>
      </c>
      <c r="U3425" t="str">
        <f t="shared" si="322"/>
        <v>theater</v>
      </c>
      <c r="V3425" t="str">
        <f t="shared" si="323"/>
        <v>plays</v>
      </c>
    </row>
    <row r="3426" spans="1:22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5">
        <f t="shared" si="318"/>
        <v>42018.676898148144</v>
      </c>
      <c r="L3426" s="15">
        <f t="shared" si="319"/>
        <v>42040.290972222225</v>
      </c>
      <c r="M3426" s="13" t="str">
        <f t="shared" si="320"/>
        <v>Jan</v>
      </c>
      <c r="N3426" s="11">
        <f t="shared" si="321"/>
        <v>2015</v>
      </c>
      <c r="O3426" t="b">
        <v>0</v>
      </c>
      <c r="P3426">
        <v>76</v>
      </c>
      <c r="Q3426" t="b">
        <v>1</v>
      </c>
      <c r="R3426" t="s">
        <v>8271</v>
      </c>
      <c r="S3426" s="7">
        <f>E3426/D3426</f>
        <v>1.0358333333333334</v>
      </c>
      <c r="T3426" s="8">
        <f>E3426/P3426</f>
        <v>81.776315789473685</v>
      </c>
      <c r="U3426" t="str">
        <f t="shared" si="322"/>
        <v>theater</v>
      </c>
      <c r="V3426" t="str">
        <f t="shared" si="323"/>
        <v>plays</v>
      </c>
    </row>
    <row r="3427" spans="1:22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5">
        <f t="shared" si="318"/>
        <v>41884.617314814815</v>
      </c>
      <c r="L3427" s="15">
        <f t="shared" si="319"/>
        <v>41916.617314814815</v>
      </c>
      <c r="M3427" s="13" t="str">
        <f t="shared" si="320"/>
        <v>Sep</v>
      </c>
      <c r="N3427" s="11">
        <f t="shared" si="321"/>
        <v>2014</v>
      </c>
      <c r="O3427" t="b">
        <v>0</v>
      </c>
      <c r="P3427">
        <v>104</v>
      </c>
      <c r="Q3427" t="b">
        <v>1</v>
      </c>
      <c r="R3427" t="s">
        <v>8271</v>
      </c>
      <c r="S3427" s="7">
        <f>E3427/D3427</f>
        <v>1.0297033333333332</v>
      </c>
      <c r="T3427" s="8">
        <f>E3427/P3427</f>
        <v>297.02980769230766</v>
      </c>
      <c r="U3427" t="str">
        <f t="shared" si="322"/>
        <v>theater</v>
      </c>
      <c r="V3427" t="str">
        <f t="shared" si="323"/>
        <v>plays</v>
      </c>
    </row>
    <row r="3428" spans="1:22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5">
        <f t="shared" si="318"/>
        <v>41884.056747685187</v>
      </c>
      <c r="L3428" s="15">
        <f t="shared" si="319"/>
        <v>41903.083333333336</v>
      </c>
      <c r="M3428" s="13" t="str">
        <f t="shared" si="320"/>
        <v>Sep</v>
      </c>
      <c r="N3428" s="11">
        <f t="shared" si="321"/>
        <v>2014</v>
      </c>
      <c r="O3428" t="b">
        <v>0</v>
      </c>
      <c r="P3428">
        <v>87</v>
      </c>
      <c r="Q3428" t="b">
        <v>1</v>
      </c>
      <c r="R3428" t="s">
        <v>8271</v>
      </c>
      <c r="S3428" s="7">
        <f>E3428/D3428</f>
        <v>1.0813333333333333</v>
      </c>
      <c r="T3428" s="8">
        <f>E3428/P3428</f>
        <v>46.609195402298852</v>
      </c>
      <c r="U3428" t="str">
        <f t="shared" si="322"/>
        <v>theater</v>
      </c>
      <c r="V3428" t="str">
        <f t="shared" si="323"/>
        <v>plays</v>
      </c>
    </row>
    <row r="3429" spans="1:22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5">
        <f t="shared" si="318"/>
        <v>41792.645277777774</v>
      </c>
      <c r="L3429" s="15">
        <f t="shared" si="319"/>
        <v>41822.645277777774</v>
      </c>
      <c r="M3429" s="13" t="str">
        <f t="shared" si="320"/>
        <v>Jun</v>
      </c>
      <c r="N3429" s="11">
        <f t="shared" si="321"/>
        <v>2014</v>
      </c>
      <c r="O3429" t="b">
        <v>0</v>
      </c>
      <c r="P3429">
        <v>29</v>
      </c>
      <c r="Q3429" t="b">
        <v>1</v>
      </c>
      <c r="R3429" t="s">
        <v>8271</v>
      </c>
      <c r="S3429" s="7">
        <f>E3429/D3429</f>
        <v>1</v>
      </c>
      <c r="T3429" s="8">
        <f>E3429/P3429</f>
        <v>51.724137931034484</v>
      </c>
      <c r="U3429" t="str">
        <f t="shared" si="322"/>
        <v>theater</v>
      </c>
      <c r="V3429" t="str">
        <f t="shared" si="323"/>
        <v>plays</v>
      </c>
    </row>
    <row r="3430" spans="1:22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5">
        <f t="shared" si="318"/>
        <v>42038.720451388886</v>
      </c>
      <c r="L3430" s="15">
        <f t="shared" si="319"/>
        <v>42063.708333333328</v>
      </c>
      <c r="M3430" s="13" t="str">
        <f t="shared" si="320"/>
        <v>Feb</v>
      </c>
      <c r="N3430" s="11">
        <f t="shared" si="321"/>
        <v>2015</v>
      </c>
      <c r="O3430" t="b">
        <v>0</v>
      </c>
      <c r="P3430">
        <v>51</v>
      </c>
      <c r="Q3430" t="b">
        <v>1</v>
      </c>
      <c r="R3430" t="s">
        <v>8271</v>
      </c>
      <c r="S3430" s="7">
        <f>E3430/D3430</f>
        <v>1.0275000000000001</v>
      </c>
      <c r="T3430" s="8">
        <f>E3430/P3430</f>
        <v>40.294117647058826</v>
      </c>
      <c r="U3430" t="str">
        <f t="shared" si="322"/>
        <v>theater</v>
      </c>
      <c r="V3430" t="str">
        <f t="shared" si="323"/>
        <v>plays</v>
      </c>
    </row>
    <row r="3431" spans="1:22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5">
        <f t="shared" si="318"/>
        <v>42662.021539351852</v>
      </c>
      <c r="L3431" s="15">
        <f t="shared" si="319"/>
        <v>42676.021539351852</v>
      </c>
      <c r="M3431" s="13" t="str">
        <f t="shared" si="320"/>
        <v>Oct</v>
      </c>
      <c r="N3431" s="11">
        <f t="shared" si="321"/>
        <v>2016</v>
      </c>
      <c r="O3431" t="b">
        <v>0</v>
      </c>
      <c r="P3431">
        <v>12</v>
      </c>
      <c r="Q3431" t="b">
        <v>1</v>
      </c>
      <c r="R3431" t="s">
        <v>8271</v>
      </c>
      <c r="S3431" s="7">
        <f>E3431/D3431</f>
        <v>1.3</v>
      </c>
      <c r="T3431" s="8">
        <f>E3431/P3431</f>
        <v>16.25</v>
      </c>
      <c r="U3431" t="str">
        <f t="shared" si="322"/>
        <v>theater</v>
      </c>
      <c r="V3431" t="str">
        <f t="shared" si="323"/>
        <v>plays</v>
      </c>
    </row>
    <row r="3432" spans="1:22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5">
        <f t="shared" si="318"/>
        <v>41820.945613425924</v>
      </c>
      <c r="L3432" s="15">
        <f t="shared" si="319"/>
        <v>41850.945613425924</v>
      </c>
      <c r="M3432" s="13" t="str">
        <f t="shared" si="320"/>
        <v>Jun</v>
      </c>
      <c r="N3432" s="11">
        <f t="shared" si="321"/>
        <v>2014</v>
      </c>
      <c r="O3432" t="b">
        <v>0</v>
      </c>
      <c r="P3432">
        <v>72</v>
      </c>
      <c r="Q3432" t="b">
        <v>1</v>
      </c>
      <c r="R3432" t="s">
        <v>8271</v>
      </c>
      <c r="S3432" s="7">
        <f>E3432/D3432</f>
        <v>1.0854949999999999</v>
      </c>
      <c r="T3432" s="8">
        <f>E3432/P3432</f>
        <v>30.152638888888887</v>
      </c>
      <c r="U3432" t="str">
        <f t="shared" si="322"/>
        <v>theater</v>
      </c>
      <c r="V3432" t="str">
        <f t="shared" si="323"/>
        <v>plays</v>
      </c>
    </row>
    <row r="3433" spans="1:22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5">
        <f t="shared" si="318"/>
        <v>41839.730937500004</v>
      </c>
      <c r="L3433" s="15">
        <f t="shared" si="319"/>
        <v>41869.730937500004</v>
      </c>
      <c r="M3433" s="13" t="str">
        <f t="shared" si="320"/>
        <v>Jul</v>
      </c>
      <c r="N3433" s="11">
        <f t="shared" si="321"/>
        <v>2014</v>
      </c>
      <c r="O3433" t="b">
        <v>0</v>
      </c>
      <c r="P3433">
        <v>21</v>
      </c>
      <c r="Q3433" t="b">
        <v>1</v>
      </c>
      <c r="R3433" t="s">
        <v>8271</v>
      </c>
      <c r="S3433" s="7">
        <f>E3433/D3433</f>
        <v>1</v>
      </c>
      <c r="T3433" s="8">
        <f>E3433/P3433</f>
        <v>95.238095238095241</v>
      </c>
      <c r="U3433" t="str">
        <f t="shared" si="322"/>
        <v>theater</v>
      </c>
      <c r="V3433" t="str">
        <f t="shared" si="323"/>
        <v>plays</v>
      </c>
    </row>
    <row r="3434" spans="1:22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5">
        <f t="shared" si="318"/>
        <v>42380.581180555557</v>
      </c>
      <c r="L3434" s="15">
        <f t="shared" si="319"/>
        <v>42405.916666666672</v>
      </c>
      <c r="M3434" s="13" t="str">
        <f t="shared" si="320"/>
        <v>Jan</v>
      </c>
      <c r="N3434" s="11">
        <f t="shared" si="321"/>
        <v>2016</v>
      </c>
      <c r="O3434" t="b">
        <v>0</v>
      </c>
      <c r="P3434">
        <v>42</v>
      </c>
      <c r="Q3434" t="b">
        <v>1</v>
      </c>
      <c r="R3434" t="s">
        <v>8271</v>
      </c>
      <c r="S3434" s="7">
        <f>E3434/D3434</f>
        <v>1.0965</v>
      </c>
      <c r="T3434" s="8">
        <f>E3434/P3434</f>
        <v>52.214285714285715</v>
      </c>
      <c r="U3434" t="str">
        <f t="shared" si="322"/>
        <v>theater</v>
      </c>
      <c r="V3434" t="str">
        <f t="shared" si="323"/>
        <v>plays</v>
      </c>
    </row>
    <row r="3435" spans="1:22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5">
        <f t="shared" si="318"/>
        <v>41776.063136574077</v>
      </c>
      <c r="L3435" s="15">
        <f t="shared" si="319"/>
        <v>41807.125</v>
      </c>
      <c r="M3435" s="13" t="str">
        <f t="shared" si="320"/>
        <v>May</v>
      </c>
      <c r="N3435" s="11">
        <f t="shared" si="321"/>
        <v>2014</v>
      </c>
      <c r="O3435" t="b">
        <v>0</v>
      </c>
      <c r="P3435">
        <v>71</v>
      </c>
      <c r="Q3435" t="b">
        <v>1</v>
      </c>
      <c r="R3435" t="s">
        <v>8271</v>
      </c>
      <c r="S3435" s="7">
        <f>E3435/D3435</f>
        <v>1.0026315789473683</v>
      </c>
      <c r="T3435" s="8">
        <f>E3435/P3435</f>
        <v>134.1549295774648</v>
      </c>
      <c r="U3435" t="str">
        <f t="shared" si="322"/>
        <v>theater</v>
      </c>
      <c r="V3435" t="str">
        <f t="shared" si="323"/>
        <v>plays</v>
      </c>
    </row>
    <row r="3436" spans="1:22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5">
        <f t="shared" si="318"/>
        <v>41800.380428240744</v>
      </c>
      <c r="L3436" s="15">
        <f t="shared" si="319"/>
        <v>41830.380428240744</v>
      </c>
      <c r="M3436" s="13" t="str">
        <f t="shared" si="320"/>
        <v>Jun</v>
      </c>
      <c r="N3436" s="11">
        <f t="shared" si="321"/>
        <v>2014</v>
      </c>
      <c r="O3436" t="b">
        <v>0</v>
      </c>
      <c r="P3436">
        <v>168</v>
      </c>
      <c r="Q3436" t="b">
        <v>1</v>
      </c>
      <c r="R3436" t="s">
        <v>8271</v>
      </c>
      <c r="S3436" s="7">
        <f>E3436/D3436</f>
        <v>1.0555000000000001</v>
      </c>
      <c r="T3436" s="8">
        <f>E3436/P3436</f>
        <v>62.827380952380949</v>
      </c>
      <c r="U3436" t="str">
        <f t="shared" si="322"/>
        <v>theater</v>
      </c>
      <c r="V3436" t="str">
        <f t="shared" si="323"/>
        <v>plays</v>
      </c>
    </row>
    <row r="3437" spans="1:22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5">
        <f t="shared" si="318"/>
        <v>42572.61681712963</v>
      </c>
      <c r="L3437" s="15">
        <f t="shared" si="319"/>
        <v>42589.125</v>
      </c>
      <c r="M3437" s="13" t="str">
        <f t="shared" si="320"/>
        <v>Jul</v>
      </c>
      <c r="N3437" s="11">
        <f t="shared" si="321"/>
        <v>2016</v>
      </c>
      <c r="O3437" t="b">
        <v>0</v>
      </c>
      <c r="P3437">
        <v>19</v>
      </c>
      <c r="Q3437" t="b">
        <v>1</v>
      </c>
      <c r="R3437" t="s">
        <v>8271</v>
      </c>
      <c r="S3437" s="7">
        <f>E3437/D3437</f>
        <v>1.1200000000000001</v>
      </c>
      <c r="T3437" s="8">
        <f>E3437/P3437</f>
        <v>58.94736842105263</v>
      </c>
      <c r="U3437" t="str">
        <f t="shared" si="322"/>
        <v>theater</v>
      </c>
      <c r="V3437" t="str">
        <f t="shared" si="323"/>
        <v>plays</v>
      </c>
    </row>
    <row r="3438" spans="1:22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5">
        <f t="shared" si="318"/>
        <v>41851.541585648149</v>
      </c>
      <c r="L3438" s="15">
        <f t="shared" si="319"/>
        <v>41872.686111111114</v>
      </c>
      <c r="M3438" s="13" t="str">
        <f t="shared" si="320"/>
        <v>Jul</v>
      </c>
      <c r="N3438" s="11">
        <f t="shared" si="321"/>
        <v>2014</v>
      </c>
      <c r="O3438" t="b">
        <v>0</v>
      </c>
      <c r="P3438">
        <v>37</v>
      </c>
      <c r="Q3438" t="b">
        <v>1</v>
      </c>
      <c r="R3438" t="s">
        <v>8271</v>
      </c>
      <c r="S3438" s="7">
        <f>E3438/D3438</f>
        <v>1.0589999999999999</v>
      </c>
      <c r="T3438" s="8">
        <f>E3438/P3438</f>
        <v>143.1081081081081</v>
      </c>
      <c r="U3438" t="str">
        <f t="shared" si="322"/>
        <v>theater</v>
      </c>
      <c r="V3438" t="str">
        <f t="shared" si="323"/>
        <v>plays</v>
      </c>
    </row>
    <row r="3439" spans="1:22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5">
        <f t="shared" si="318"/>
        <v>42205.710879629631</v>
      </c>
      <c r="L3439" s="15">
        <f t="shared" si="319"/>
        <v>42235.710879629631</v>
      </c>
      <c r="M3439" s="13" t="str">
        <f t="shared" si="320"/>
        <v>Jul</v>
      </c>
      <c r="N3439" s="11">
        <f t="shared" si="321"/>
        <v>2015</v>
      </c>
      <c r="O3439" t="b">
        <v>0</v>
      </c>
      <c r="P3439">
        <v>36</v>
      </c>
      <c r="Q3439" t="b">
        <v>1</v>
      </c>
      <c r="R3439" t="s">
        <v>8271</v>
      </c>
      <c r="S3439" s="7">
        <f>E3439/D3439</f>
        <v>1.01</v>
      </c>
      <c r="T3439" s="8">
        <f>E3439/P3439</f>
        <v>84.166666666666671</v>
      </c>
      <c r="U3439" t="str">
        <f t="shared" si="322"/>
        <v>theater</v>
      </c>
      <c r="V3439" t="str">
        <f t="shared" si="323"/>
        <v>plays</v>
      </c>
    </row>
    <row r="3440" spans="1:22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5">
        <f t="shared" si="318"/>
        <v>42100.927858796291</v>
      </c>
      <c r="L3440" s="15">
        <f t="shared" si="319"/>
        <v>42126.875</v>
      </c>
      <c r="M3440" s="13" t="str">
        <f t="shared" si="320"/>
        <v>Apr</v>
      </c>
      <c r="N3440" s="11">
        <f t="shared" si="321"/>
        <v>2015</v>
      </c>
      <c r="O3440" t="b">
        <v>0</v>
      </c>
      <c r="P3440">
        <v>14</v>
      </c>
      <c r="Q3440" t="b">
        <v>1</v>
      </c>
      <c r="R3440" t="s">
        <v>8271</v>
      </c>
      <c r="S3440" s="7">
        <f>E3440/D3440</f>
        <v>1.042</v>
      </c>
      <c r="T3440" s="8">
        <f>E3440/P3440</f>
        <v>186.07142857142858</v>
      </c>
      <c r="U3440" t="str">
        <f t="shared" si="322"/>
        <v>theater</v>
      </c>
      <c r="V3440" t="str">
        <f t="shared" si="323"/>
        <v>plays</v>
      </c>
    </row>
    <row r="3441" spans="1:22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5">
        <f t="shared" si="318"/>
        <v>42374.911226851851</v>
      </c>
      <c r="L3441" s="15">
        <f t="shared" si="319"/>
        <v>42388.207638888889</v>
      </c>
      <c r="M3441" s="13" t="str">
        <f t="shared" si="320"/>
        <v>Jan</v>
      </c>
      <c r="N3441" s="11">
        <f t="shared" si="321"/>
        <v>2016</v>
      </c>
      <c r="O3441" t="b">
        <v>0</v>
      </c>
      <c r="P3441">
        <v>18</v>
      </c>
      <c r="Q3441" t="b">
        <v>1</v>
      </c>
      <c r="R3441" t="s">
        <v>8271</v>
      </c>
      <c r="S3441" s="7">
        <f>E3441/D3441</f>
        <v>1.3467833333333334</v>
      </c>
      <c r="T3441" s="8">
        <f>E3441/P3441</f>
        <v>89.785555555555561</v>
      </c>
      <c r="U3441" t="str">
        <f t="shared" si="322"/>
        <v>theater</v>
      </c>
      <c r="V3441" t="str">
        <f t="shared" si="323"/>
        <v>plays</v>
      </c>
    </row>
    <row r="3442" spans="1:22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5">
        <f t="shared" si="318"/>
        <v>41809.12300925926</v>
      </c>
      <c r="L3442" s="15">
        <f t="shared" si="319"/>
        <v>41831.677083333336</v>
      </c>
      <c r="M3442" s="13" t="str">
        <f t="shared" si="320"/>
        <v>Jun</v>
      </c>
      <c r="N3442" s="11">
        <f t="shared" si="321"/>
        <v>2014</v>
      </c>
      <c r="O3442" t="b">
        <v>0</v>
      </c>
      <c r="P3442">
        <v>82</v>
      </c>
      <c r="Q3442" t="b">
        <v>1</v>
      </c>
      <c r="R3442" t="s">
        <v>8271</v>
      </c>
      <c r="S3442" s="7">
        <f>E3442/D3442</f>
        <v>1.052184</v>
      </c>
      <c r="T3442" s="8">
        <f>E3442/P3442</f>
        <v>64.157560975609755</v>
      </c>
      <c r="U3442" t="str">
        <f t="shared" si="322"/>
        <v>theater</v>
      </c>
      <c r="V3442" t="str">
        <f t="shared" si="323"/>
        <v>plays</v>
      </c>
    </row>
    <row r="3443" spans="1:22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5">
        <f t="shared" si="318"/>
        <v>42294.429641203707</v>
      </c>
      <c r="L3443" s="15">
        <f t="shared" si="319"/>
        <v>42321.845138888893</v>
      </c>
      <c r="M3443" s="13" t="str">
        <f t="shared" si="320"/>
        <v>Oct</v>
      </c>
      <c r="N3443" s="11">
        <f t="shared" si="321"/>
        <v>2015</v>
      </c>
      <c r="O3443" t="b">
        <v>0</v>
      </c>
      <c r="P3443">
        <v>43</v>
      </c>
      <c r="Q3443" t="b">
        <v>1</v>
      </c>
      <c r="R3443" t="s">
        <v>8271</v>
      </c>
      <c r="S3443" s="7">
        <f>E3443/D3443</f>
        <v>1.026</v>
      </c>
      <c r="T3443" s="8">
        <f>E3443/P3443</f>
        <v>59.651162790697676</v>
      </c>
      <c r="U3443" t="str">
        <f t="shared" si="322"/>
        <v>theater</v>
      </c>
      <c r="V3443" t="str">
        <f t="shared" si="323"/>
        <v>plays</v>
      </c>
    </row>
    <row r="3444" spans="1:22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5">
        <f t="shared" si="318"/>
        <v>42124.841111111105</v>
      </c>
      <c r="L3444" s="15">
        <f t="shared" si="319"/>
        <v>42154.841111111105</v>
      </c>
      <c r="M3444" s="13" t="str">
        <f t="shared" si="320"/>
        <v>Apr</v>
      </c>
      <c r="N3444" s="11">
        <f t="shared" si="321"/>
        <v>2015</v>
      </c>
      <c r="O3444" t="b">
        <v>0</v>
      </c>
      <c r="P3444">
        <v>8</v>
      </c>
      <c r="Q3444" t="b">
        <v>1</v>
      </c>
      <c r="R3444" t="s">
        <v>8271</v>
      </c>
      <c r="S3444" s="7">
        <f>E3444/D3444</f>
        <v>1</v>
      </c>
      <c r="T3444" s="8">
        <f>E3444/P3444</f>
        <v>31.25</v>
      </c>
      <c r="U3444" t="str">
        <f t="shared" si="322"/>
        <v>theater</v>
      </c>
      <c r="V3444" t="str">
        <f t="shared" si="323"/>
        <v>plays</v>
      </c>
    </row>
    <row r="3445" spans="1:22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5">
        <f t="shared" si="318"/>
        <v>41861.524837962963</v>
      </c>
      <c r="L3445" s="15">
        <f t="shared" si="319"/>
        <v>41891.524837962963</v>
      </c>
      <c r="M3445" s="13" t="str">
        <f t="shared" si="320"/>
        <v>Aug</v>
      </c>
      <c r="N3445" s="11">
        <f t="shared" si="321"/>
        <v>2014</v>
      </c>
      <c r="O3445" t="b">
        <v>0</v>
      </c>
      <c r="P3445">
        <v>45</v>
      </c>
      <c r="Q3445" t="b">
        <v>1</v>
      </c>
      <c r="R3445" t="s">
        <v>8271</v>
      </c>
      <c r="S3445" s="7">
        <f>E3445/D3445</f>
        <v>1.855</v>
      </c>
      <c r="T3445" s="8">
        <f>E3445/P3445</f>
        <v>41.222222222222221</v>
      </c>
      <c r="U3445" t="str">
        <f t="shared" si="322"/>
        <v>theater</v>
      </c>
      <c r="V3445" t="str">
        <f t="shared" si="323"/>
        <v>plays</v>
      </c>
    </row>
    <row r="3446" spans="1:22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5">
        <f t="shared" si="318"/>
        <v>42521.291504629626</v>
      </c>
      <c r="L3446" s="15">
        <f t="shared" si="319"/>
        <v>42529.582638888889</v>
      </c>
      <c r="M3446" s="13" t="str">
        <f t="shared" si="320"/>
        <v>May</v>
      </c>
      <c r="N3446" s="11">
        <f t="shared" si="321"/>
        <v>2016</v>
      </c>
      <c r="O3446" t="b">
        <v>0</v>
      </c>
      <c r="P3446">
        <v>20</v>
      </c>
      <c r="Q3446" t="b">
        <v>1</v>
      </c>
      <c r="R3446" t="s">
        <v>8271</v>
      </c>
      <c r="S3446" s="7">
        <f>E3446/D3446</f>
        <v>2.89</v>
      </c>
      <c r="T3446" s="8">
        <f>E3446/P3446</f>
        <v>43.35</v>
      </c>
      <c r="U3446" t="str">
        <f t="shared" si="322"/>
        <v>theater</v>
      </c>
      <c r="V3446" t="str">
        <f t="shared" si="323"/>
        <v>plays</v>
      </c>
    </row>
    <row r="3447" spans="1:22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5">
        <f t="shared" si="318"/>
        <v>42272.530509259261</v>
      </c>
      <c r="L3447" s="15">
        <f t="shared" si="319"/>
        <v>42300.530509259261</v>
      </c>
      <c r="M3447" s="13" t="str">
        <f t="shared" si="320"/>
        <v>Sep</v>
      </c>
      <c r="N3447" s="11">
        <f t="shared" si="321"/>
        <v>2015</v>
      </c>
      <c r="O3447" t="b">
        <v>0</v>
      </c>
      <c r="P3447">
        <v>31</v>
      </c>
      <c r="Q3447" t="b">
        <v>1</v>
      </c>
      <c r="R3447" t="s">
        <v>8271</v>
      </c>
      <c r="S3447" s="7">
        <f>E3447/D3447</f>
        <v>1</v>
      </c>
      <c r="T3447" s="8">
        <f>E3447/P3447</f>
        <v>64.516129032258064</v>
      </c>
      <c r="U3447" t="str">
        <f t="shared" si="322"/>
        <v>theater</v>
      </c>
      <c r="V3447" t="str">
        <f t="shared" si="323"/>
        <v>plays</v>
      </c>
    </row>
    <row r="3448" spans="1:22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5">
        <f t="shared" si="318"/>
        <v>42016.832465277781</v>
      </c>
      <c r="L3448" s="15">
        <f t="shared" si="319"/>
        <v>42040.513888888891</v>
      </c>
      <c r="M3448" s="13" t="str">
        <f t="shared" si="320"/>
        <v>Jan</v>
      </c>
      <c r="N3448" s="11">
        <f t="shared" si="321"/>
        <v>2015</v>
      </c>
      <c r="O3448" t="b">
        <v>0</v>
      </c>
      <c r="P3448">
        <v>25</v>
      </c>
      <c r="Q3448" t="b">
        <v>1</v>
      </c>
      <c r="R3448" t="s">
        <v>8271</v>
      </c>
      <c r="S3448" s="7">
        <f>E3448/D3448</f>
        <v>1.0820000000000001</v>
      </c>
      <c r="T3448" s="8">
        <f>E3448/P3448</f>
        <v>43.28</v>
      </c>
      <c r="U3448" t="str">
        <f t="shared" si="322"/>
        <v>theater</v>
      </c>
      <c r="V3448" t="str">
        <f t="shared" si="323"/>
        <v>plays</v>
      </c>
    </row>
    <row r="3449" spans="1:22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5">
        <f t="shared" si="318"/>
        <v>42402.889027777783</v>
      </c>
      <c r="L3449" s="15">
        <f t="shared" si="319"/>
        <v>42447.847361111111</v>
      </c>
      <c r="M3449" s="13" t="str">
        <f t="shared" si="320"/>
        <v>Feb</v>
      </c>
      <c r="N3449" s="11">
        <f t="shared" si="321"/>
        <v>2016</v>
      </c>
      <c r="O3449" t="b">
        <v>0</v>
      </c>
      <c r="P3449">
        <v>14</v>
      </c>
      <c r="Q3449" t="b">
        <v>1</v>
      </c>
      <c r="R3449" t="s">
        <v>8271</v>
      </c>
      <c r="S3449" s="7">
        <f>E3449/D3449</f>
        <v>1.0780000000000001</v>
      </c>
      <c r="T3449" s="8">
        <f>E3449/P3449</f>
        <v>77</v>
      </c>
      <c r="U3449" t="str">
        <f t="shared" si="322"/>
        <v>theater</v>
      </c>
      <c r="V3449" t="str">
        <f t="shared" si="323"/>
        <v>plays</v>
      </c>
    </row>
    <row r="3450" spans="1:22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5">
        <f t="shared" si="318"/>
        <v>41960.119085648148</v>
      </c>
      <c r="L3450" s="15">
        <f t="shared" si="319"/>
        <v>41990.119085648148</v>
      </c>
      <c r="M3450" s="13" t="str">
        <f t="shared" si="320"/>
        <v>Nov</v>
      </c>
      <c r="N3450" s="11">
        <f t="shared" si="321"/>
        <v>2014</v>
      </c>
      <c r="O3450" t="b">
        <v>0</v>
      </c>
      <c r="P3450">
        <v>45</v>
      </c>
      <c r="Q3450" t="b">
        <v>1</v>
      </c>
      <c r="R3450" t="s">
        <v>8271</v>
      </c>
      <c r="S3450" s="7">
        <f>E3450/D3450</f>
        <v>1.0976190476190477</v>
      </c>
      <c r="T3450" s="8">
        <f>E3450/P3450</f>
        <v>51.222222222222221</v>
      </c>
      <c r="U3450" t="str">
        <f t="shared" si="322"/>
        <v>theater</v>
      </c>
      <c r="V3450" t="str">
        <f t="shared" si="323"/>
        <v>plays</v>
      </c>
    </row>
    <row r="3451" spans="1:22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5">
        <f t="shared" si="318"/>
        <v>42532.052523148144</v>
      </c>
      <c r="L3451" s="15">
        <f t="shared" si="319"/>
        <v>42560.166666666672</v>
      </c>
      <c r="M3451" s="13" t="str">
        <f t="shared" si="320"/>
        <v>Jun</v>
      </c>
      <c r="N3451" s="11">
        <f t="shared" si="321"/>
        <v>2016</v>
      </c>
      <c r="O3451" t="b">
        <v>0</v>
      </c>
      <c r="P3451">
        <v>20</v>
      </c>
      <c r="Q3451" t="b">
        <v>1</v>
      </c>
      <c r="R3451" t="s">
        <v>8271</v>
      </c>
      <c r="S3451" s="7">
        <f>E3451/D3451</f>
        <v>1.70625</v>
      </c>
      <c r="T3451" s="8">
        <f>E3451/P3451</f>
        <v>68.25</v>
      </c>
      <c r="U3451" t="str">
        <f t="shared" si="322"/>
        <v>theater</v>
      </c>
      <c r="V3451" t="str">
        <f t="shared" si="323"/>
        <v>plays</v>
      </c>
    </row>
    <row r="3452" spans="1:22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5">
        <f t="shared" si="318"/>
        <v>42036.704525462963</v>
      </c>
      <c r="L3452" s="15">
        <f t="shared" si="319"/>
        <v>42096.662858796291</v>
      </c>
      <c r="M3452" s="13" t="str">
        <f t="shared" si="320"/>
        <v>Feb</v>
      </c>
      <c r="N3452" s="11">
        <f t="shared" si="321"/>
        <v>2015</v>
      </c>
      <c r="O3452" t="b">
        <v>0</v>
      </c>
      <c r="P3452">
        <v>39</v>
      </c>
      <c r="Q3452" t="b">
        <v>1</v>
      </c>
      <c r="R3452" t="s">
        <v>8271</v>
      </c>
      <c r="S3452" s="7">
        <f>E3452/D3452</f>
        <v>1.52</v>
      </c>
      <c r="T3452" s="8">
        <f>E3452/P3452</f>
        <v>19.487179487179485</v>
      </c>
      <c r="U3452" t="str">
        <f t="shared" si="322"/>
        <v>theater</v>
      </c>
      <c r="V3452" t="str">
        <f t="shared" si="323"/>
        <v>plays</v>
      </c>
    </row>
    <row r="3453" spans="1:22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5">
        <f t="shared" si="318"/>
        <v>42088.723692129628</v>
      </c>
      <c r="L3453" s="15">
        <f t="shared" si="319"/>
        <v>42115.723692129628</v>
      </c>
      <c r="M3453" s="13" t="str">
        <f t="shared" si="320"/>
        <v>Mar</v>
      </c>
      <c r="N3453" s="11">
        <f t="shared" si="321"/>
        <v>2015</v>
      </c>
      <c r="O3453" t="b">
        <v>0</v>
      </c>
      <c r="P3453">
        <v>16</v>
      </c>
      <c r="Q3453" t="b">
        <v>1</v>
      </c>
      <c r="R3453" t="s">
        <v>8271</v>
      </c>
      <c r="S3453" s="7">
        <f>E3453/D3453</f>
        <v>1.0123076923076924</v>
      </c>
      <c r="T3453" s="8">
        <f>E3453/P3453</f>
        <v>41.125</v>
      </c>
      <c r="U3453" t="str">
        <f t="shared" si="322"/>
        <v>theater</v>
      </c>
      <c r="V3453" t="str">
        <f t="shared" si="323"/>
        <v>plays</v>
      </c>
    </row>
    <row r="3454" spans="1:22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5">
        <f t="shared" si="318"/>
        <v>41820.639189814814</v>
      </c>
      <c r="L3454" s="15">
        <f t="shared" si="319"/>
        <v>41843.165972222225</v>
      </c>
      <c r="M3454" s="13" t="str">
        <f t="shared" si="320"/>
        <v>Jun</v>
      </c>
      <c r="N3454" s="11">
        <f t="shared" si="321"/>
        <v>2014</v>
      </c>
      <c r="O3454" t="b">
        <v>0</v>
      </c>
      <c r="P3454">
        <v>37</v>
      </c>
      <c r="Q3454" t="b">
        <v>1</v>
      </c>
      <c r="R3454" t="s">
        <v>8271</v>
      </c>
      <c r="S3454" s="7">
        <f>E3454/D3454</f>
        <v>1.532</v>
      </c>
      <c r="T3454" s="8">
        <f>E3454/P3454</f>
        <v>41.405405405405403</v>
      </c>
      <c r="U3454" t="str">
        <f t="shared" si="322"/>
        <v>theater</v>
      </c>
      <c r="V3454" t="str">
        <f t="shared" si="323"/>
        <v>plays</v>
      </c>
    </row>
    <row r="3455" spans="1:22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5">
        <f t="shared" si="318"/>
        <v>42535.97865740741</v>
      </c>
      <c r="L3455" s="15">
        <f t="shared" si="319"/>
        <v>42595.97865740741</v>
      </c>
      <c r="M3455" s="13" t="str">
        <f t="shared" si="320"/>
        <v>Jun</v>
      </c>
      <c r="N3455" s="11">
        <f t="shared" si="321"/>
        <v>2016</v>
      </c>
      <c r="O3455" t="b">
        <v>0</v>
      </c>
      <c r="P3455">
        <v>14</v>
      </c>
      <c r="Q3455" t="b">
        <v>1</v>
      </c>
      <c r="R3455" t="s">
        <v>8271</v>
      </c>
      <c r="S3455" s="7">
        <f>E3455/D3455</f>
        <v>1.2833333333333334</v>
      </c>
      <c r="T3455" s="8">
        <f>E3455/P3455</f>
        <v>27.5</v>
      </c>
      <c r="U3455" t="str">
        <f t="shared" si="322"/>
        <v>theater</v>
      </c>
      <c r="V3455" t="str">
        <f t="shared" si="323"/>
        <v>plays</v>
      </c>
    </row>
    <row r="3456" spans="1:22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5">
        <f t="shared" si="318"/>
        <v>41821.698599537034</v>
      </c>
      <c r="L3456" s="15">
        <f t="shared" si="319"/>
        <v>41851.698599537034</v>
      </c>
      <c r="M3456" s="13" t="str">
        <f t="shared" si="320"/>
        <v>Jul</v>
      </c>
      <c r="N3456" s="11">
        <f t="shared" si="321"/>
        <v>2014</v>
      </c>
      <c r="O3456" t="b">
        <v>0</v>
      </c>
      <c r="P3456">
        <v>21</v>
      </c>
      <c r="Q3456" t="b">
        <v>1</v>
      </c>
      <c r="R3456" t="s">
        <v>8271</v>
      </c>
      <c r="S3456" s="7">
        <f>E3456/D3456</f>
        <v>1.0071428571428571</v>
      </c>
      <c r="T3456" s="8">
        <f>E3456/P3456</f>
        <v>33.571428571428569</v>
      </c>
      <c r="U3456" t="str">
        <f t="shared" si="322"/>
        <v>theater</v>
      </c>
      <c r="V3456" t="str">
        <f t="shared" si="323"/>
        <v>plays</v>
      </c>
    </row>
    <row r="3457" spans="1:22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5">
        <f t="shared" si="318"/>
        <v>42626.7503125</v>
      </c>
      <c r="L3457" s="15">
        <f t="shared" si="319"/>
        <v>42656.7503125</v>
      </c>
      <c r="M3457" s="13" t="str">
        <f t="shared" si="320"/>
        <v>Sep</v>
      </c>
      <c r="N3457" s="11">
        <f t="shared" si="321"/>
        <v>2016</v>
      </c>
      <c r="O3457" t="b">
        <v>0</v>
      </c>
      <c r="P3457">
        <v>69</v>
      </c>
      <c r="Q3457" t="b">
        <v>1</v>
      </c>
      <c r="R3457" t="s">
        <v>8271</v>
      </c>
      <c r="S3457" s="7">
        <f>E3457/D3457</f>
        <v>1.0065</v>
      </c>
      <c r="T3457" s="8">
        <f>E3457/P3457</f>
        <v>145.86956521739131</v>
      </c>
      <c r="U3457" t="str">
        <f t="shared" si="322"/>
        <v>theater</v>
      </c>
      <c r="V3457" t="str">
        <f t="shared" si="323"/>
        <v>plays</v>
      </c>
    </row>
    <row r="3458" spans="1:22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5">
        <f t="shared" si="318"/>
        <v>41821.205636574072</v>
      </c>
      <c r="L3458" s="15">
        <f t="shared" si="319"/>
        <v>41852.290972222225</v>
      </c>
      <c r="M3458" s="13" t="str">
        <f t="shared" si="320"/>
        <v>Jul</v>
      </c>
      <c r="N3458" s="11">
        <f t="shared" si="321"/>
        <v>2014</v>
      </c>
      <c r="O3458" t="b">
        <v>0</v>
      </c>
      <c r="P3458">
        <v>16</v>
      </c>
      <c r="Q3458" t="b">
        <v>1</v>
      </c>
      <c r="R3458" t="s">
        <v>8271</v>
      </c>
      <c r="S3458" s="7">
        <f>E3458/D3458</f>
        <v>1.913</v>
      </c>
      <c r="T3458" s="8">
        <f>E3458/P3458</f>
        <v>358.6875</v>
      </c>
      <c r="U3458" t="str">
        <f t="shared" si="322"/>
        <v>theater</v>
      </c>
      <c r="V3458" t="str">
        <f t="shared" si="323"/>
        <v>plays</v>
      </c>
    </row>
    <row r="3459" spans="1:22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5">
        <f t="shared" ref="K3459:K3522" si="324">(((J3459/60)/60)/24+DATE(1970,1,1))</f>
        <v>42016.706678240742</v>
      </c>
      <c r="L3459" s="15">
        <f t="shared" ref="L3459:L3522" si="325">(((I3459/60)/60)/24+DATE(1970,1,1))</f>
        <v>42047.249305555553</v>
      </c>
      <c r="M3459" s="13" t="str">
        <f t="shared" ref="M3459:M3522" si="326">TEXT(K3459,"mmm")</f>
        <v>Jan</v>
      </c>
      <c r="N3459" s="11">
        <f t="shared" ref="N3459:N3522" si="327">YEAR(K3459)</f>
        <v>2015</v>
      </c>
      <c r="O3459" t="b">
        <v>0</v>
      </c>
      <c r="P3459">
        <v>55</v>
      </c>
      <c r="Q3459" t="b">
        <v>1</v>
      </c>
      <c r="R3459" t="s">
        <v>8271</v>
      </c>
      <c r="S3459" s="7">
        <f>E3459/D3459</f>
        <v>1.4019999999999999</v>
      </c>
      <c r="T3459" s="8">
        <f>E3459/P3459</f>
        <v>50.981818181818184</v>
      </c>
      <c r="U3459" t="str">
        <f t="shared" ref="U3459:U3522" si="328">LEFT(R3459,(FIND("/",R3459,1)-1))</f>
        <v>theater</v>
      </c>
      <c r="V3459" t="str">
        <f t="shared" ref="V3459:V3522" si="329">MID(R3459,FIND("/",R3459)+1,256)</f>
        <v>plays</v>
      </c>
    </row>
    <row r="3460" spans="1:22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5">
        <f t="shared" si="324"/>
        <v>42011.202581018515</v>
      </c>
      <c r="L3460" s="15">
        <f t="shared" si="325"/>
        <v>42038.185416666667</v>
      </c>
      <c r="M3460" s="13" t="str">
        <f t="shared" si="326"/>
        <v>Jan</v>
      </c>
      <c r="N3460" s="11">
        <f t="shared" si="327"/>
        <v>2015</v>
      </c>
      <c r="O3460" t="b">
        <v>0</v>
      </c>
      <c r="P3460">
        <v>27</v>
      </c>
      <c r="Q3460" t="b">
        <v>1</v>
      </c>
      <c r="R3460" t="s">
        <v>8271</v>
      </c>
      <c r="S3460" s="7">
        <f>E3460/D3460</f>
        <v>1.2433537832310839</v>
      </c>
      <c r="T3460" s="8">
        <f>E3460/P3460</f>
        <v>45.037037037037038</v>
      </c>
      <c r="U3460" t="str">
        <f t="shared" si="328"/>
        <v>theater</v>
      </c>
      <c r="V3460" t="str">
        <f t="shared" si="329"/>
        <v>plays</v>
      </c>
    </row>
    <row r="3461" spans="1:22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5">
        <f t="shared" si="324"/>
        <v>42480.479861111111</v>
      </c>
      <c r="L3461" s="15">
        <f t="shared" si="325"/>
        <v>42510.479861111111</v>
      </c>
      <c r="M3461" s="13" t="str">
        <f t="shared" si="326"/>
        <v>Apr</v>
      </c>
      <c r="N3461" s="11">
        <f t="shared" si="327"/>
        <v>2016</v>
      </c>
      <c r="O3461" t="b">
        <v>0</v>
      </c>
      <c r="P3461">
        <v>36</v>
      </c>
      <c r="Q3461" t="b">
        <v>1</v>
      </c>
      <c r="R3461" t="s">
        <v>8271</v>
      </c>
      <c r="S3461" s="7">
        <f>E3461/D3461</f>
        <v>1.262</v>
      </c>
      <c r="T3461" s="8">
        <f>E3461/P3461</f>
        <v>17.527777777777779</v>
      </c>
      <c r="U3461" t="str">
        <f t="shared" si="328"/>
        <v>theater</v>
      </c>
      <c r="V3461" t="str">
        <f t="shared" si="329"/>
        <v>plays</v>
      </c>
    </row>
    <row r="3462" spans="1:22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5">
        <f t="shared" si="324"/>
        <v>41852.527222222219</v>
      </c>
      <c r="L3462" s="15">
        <f t="shared" si="325"/>
        <v>41866.527222222219</v>
      </c>
      <c r="M3462" s="13" t="str">
        <f t="shared" si="326"/>
        <v>Aug</v>
      </c>
      <c r="N3462" s="11">
        <f t="shared" si="327"/>
        <v>2014</v>
      </c>
      <c r="O3462" t="b">
        <v>0</v>
      </c>
      <c r="P3462">
        <v>19</v>
      </c>
      <c r="Q3462" t="b">
        <v>1</v>
      </c>
      <c r="R3462" t="s">
        <v>8271</v>
      </c>
      <c r="S3462" s="7">
        <f>E3462/D3462</f>
        <v>1.9</v>
      </c>
      <c r="T3462" s="8">
        <f>E3462/P3462</f>
        <v>50</v>
      </c>
      <c r="U3462" t="str">
        <f t="shared" si="328"/>
        <v>theater</v>
      </c>
      <c r="V3462" t="str">
        <f t="shared" si="329"/>
        <v>plays</v>
      </c>
    </row>
    <row r="3463" spans="1:22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5">
        <f t="shared" si="324"/>
        <v>42643.632858796293</v>
      </c>
      <c r="L3463" s="15">
        <f t="shared" si="325"/>
        <v>42672.125</v>
      </c>
      <c r="M3463" s="13" t="str">
        <f t="shared" si="326"/>
        <v>Sep</v>
      </c>
      <c r="N3463" s="11">
        <f t="shared" si="327"/>
        <v>2016</v>
      </c>
      <c r="O3463" t="b">
        <v>0</v>
      </c>
      <c r="P3463">
        <v>12</v>
      </c>
      <c r="Q3463" t="b">
        <v>1</v>
      </c>
      <c r="R3463" t="s">
        <v>8271</v>
      </c>
      <c r="S3463" s="7">
        <f>E3463/D3463</f>
        <v>1.39</v>
      </c>
      <c r="T3463" s="8">
        <f>E3463/P3463</f>
        <v>57.916666666666664</v>
      </c>
      <c r="U3463" t="str">
        <f t="shared" si="328"/>
        <v>theater</v>
      </c>
      <c r="V3463" t="str">
        <f t="shared" si="329"/>
        <v>plays</v>
      </c>
    </row>
    <row r="3464" spans="1:22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5">
        <f t="shared" si="324"/>
        <v>42179.898472222223</v>
      </c>
      <c r="L3464" s="15">
        <f t="shared" si="325"/>
        <v>42195.75</v>
      </c>
      <c r="M3464" s="13" t="str">
        <f t="shared" si="326"/>
        <v>Jun</v>
      </c>
      <c r="N3464" s="11">
        <f t="shared" si="327"/>
        <v>2015</v>
      </c>
      <c r="O3464" t="b">
        <v>0</v>
      </c>
      <c r="P3464">
        <v>17</v>
      </c>
      <c r="Q3464" t="b">
        <v>1</v>
      </c>
      <c r="R3464" t="s">
        <v>8271</v>
      </c>
      <c r="S3464" s="7">
        <f>E3464/D3464</f>
        <v>2.02</v>
      </c>
      <c r="T3464" s="8">
        <f>E3464/P3464</f>
        <v>29.705882352941178</v>
      </c>
      <c r="U3464" t="str">
        <f t="shared" si="328"/>
        <v>theater</v>
      </c>
      <c r="V3464" t="str">
        <f t="shared" si="329"/>
        <v>plays</v>
      </c>
    </row>
    <row r="3465" spans="1:22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5">
        <f t="shared" si="324"/>
        <v>42612.918807870374</v>
      </c>
      <c r="L3465" s="15">
        <f t="shared" si="325"/>
        <v>42654.165972222225</v>
      </c>
      <c r="M3465" s="13" t="str">
        <f t="shared" si="326"/>
        <v>Aug</v>
      </c>
      <c r="N3465" s="11">
        <f t="shared" si="327"/>
        <v>2016</v>
      </c>
      <c r="O3465" t="b">
        <v>0</v>
      </c>
      <c r="P3465">
        <v>114</v>
      </c>
      <c r="Q3465" t="b">
        <v>1</v>
      </c>
      <c r="R3465" t="s">
        <v>8271</v>
      </c>
      <c r="S3465" s="7">
        <f>E3465/D3465</f>
        <v>1.0338000000000001</v>
      </c>
      <c r="T3465" s="8">
        <f>E3465/P3465</f>
        <v>90.684210526315795</v>
      </c>
      <c r="U3465" t="str">
        <f t="shared" si="328"/>
        <v>theater</v>
      </c>
      <c r="V3465" t="str">
        <f t="shared" si="329"/>
        <v>plays</v>
      </c>
    </row>
    <row r="3466" spans="1:22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5">
        <f t="shared" si="324"/>
        <v>42575.130057870367</v>
      </c>
      <c r="L3466" s="15">
        <f t="shared" si="325"/>
        <v>42605.130057870367</v>
      </c>
      <c r="M3466" s="13" t="str">
        <f t="shared" si="326"/>
        <v>Jul</v>
      </c>
      <c r="N3466" s="11">
        <f t="shared" si="327"/>
        <v>2016</v>
      </c>
      <c r="O3466" t="b">
        <v>0</v>
      </c>
      <c r="P3466">
        <v>93</v>
      </c>
      <c r="Q3466" t="b">
        <v>1</v>
      </c>
      <c r="R3466" t="s">
        <v>8271</v>
      </c>
      <c r="S3466" s="7">
        <f>E3466/D3466</f>
        <v>1.023236</v>
      </c>
      <c r="T3466" s="8">
        <f>E3466/P3466</f>
        <v>55.012688172043013</v>
      </c>
      <c r="U3466" t="str">
        <f t="shared" si="328"/>
        <v>theater</v>
      </c>
      <c r="V3466" t="str">
        <f t="shared" si="329"/>
        <v>plays</v>
      </c>
    </row>
    <row r="3467" spans="1:22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5">
        <f t="shared" si="324"/>
        <v>42200.625833333332</v>
      </c>
      <c r="L3467" s="15">
        <f t="shared" si="325"/>
        <v>42225.666666666672</v>
      </c>
      <c r="M3467" s="13" t="str">
        <f t="shared" si="326"/>
        <v>Jul</v>
      </c>
      <c r="N3467" s="11">
        <f t="shared" si="327"/>
        <v>2015</v>
      </c>
      <c r="O3467" t="b">
        <v>0</v>
      </c>
      <c r="P3467">
        <v>36</v>
      </c>
      <c r="Q3467" t="b">
        <v>1</v>
      </c>
      <c r="R3467" t="s">
        <v>8271</v>
      </c>
      <c r="S3467" s="7">
        <f>E3467/D3467</f>
        <v>1.03</v>
      </c>
      <c r="T3467" s="8">
        <f>E3467/P3467</f>
        <v>57.222222222222221</v>
      </c>
      <c r="U3467" t="str">
        <f t="shared" si="328"/>
        <v>theater</v>
      </c>
      <c r="V3467" t="str">
        <f t="shared" si="329"/>
        <v>plays</v>
      </c>
    </row>
    <row r="3468" spans="1:22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5">
        <f t="shared" si="324"/>
        <v>42420.019097222219</v>
      </c>
      <c r="L3468" s="15">
        <f t="shared" si="325"/>
        <v>42479.977430555555</v>
      </c>
      <c r="M3468" s="13" t="str">
        <f t="shared" si="326"/>
        <v>Feb</v>
      </c>
      <c r="N3468" s="11">
        <f t="shared" si="327"/>
        <v>2016</v>
      </c>
      <c r="O3468" t="b">
        <v>0</v>
      </c>
      <c r="P3468">
        <v>61</v>
      </c>
      <c r="Q3468" t="b">
        <v>1</v>
      </c>
      <c r="R3468" t="s">
        <v>8271</v>
      </c>
      <c r="S3468" s="7">
        <f>E3468/D3468</f>
        <v>1.2714285714285714</v>
      </c>
      <c r="T3468" s="8">
        <f>E3468/P3468</f>
        <v>72.950819672131146</v>
      </c>
      <c r="U3468" t="str">
        <f t="shared" si="328"/>
        <v>theater</v>
      </c>
      <c r="V3468" t="str">
        <f t="shared" si="329"/>
        <v>plays</v>
      </c>
    </row>
    <row r="3469" spans="1:2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5">
        <f t="shared" si="324"/>
        <v>42053.671666666662</v>
      </c>
      <c r="L3469" s="15">
        <f t="shared" si="325"/>
        <v>42083.630000000005</v>
      </c>
      <c r="M3469" s="13" t="str">
        <f t="shared" si="326"/>
        <v>Feb</v>
      </c>
      <c r="N3469" s="11">
        <f t="shared" si="327"/>
        <v>2015</v>
      </c>
      <c r="O3469" t="b">
        <v>0</v>
      </c>
      <c r="P3469">
        <v>47</v>
      </c>
      <c r="Q3469" t="b">
        <v>1</v>
      </c>
      <c r="R3469" t="s">
        <v>8271</v>
      </c>
      <c r="S3469" s="7">
        <f>E3469/D3469</f>
        <v>1.01</v>
      </c>
      <c r="T3469" s="8">
        <f>E3469/P3469</f>
        <v>64.468085106382972</v>
      </c>
      <c r="U3469" t="str">
        <f t="shared" si="328"/>
        <v>theater</v>
      </c>
      <c r="V3469" t="str">
        <f t="shared" si="329"/>
        <v>plays</v>
      </c>
    </row>
    <row r="3470" spans="1:22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5">
        <f t="shared" si="324"/>
        <v>42605.765381944439</v>
      </c>
      <c r="L3470" s="15">
        <f t="shared" si="325"/>
        <v>42634.125</v>
      </c>
      <c r="M3470" s="13" t="str">
        <f t="shared" si="326"/>
        <v>Aug</v>
      </c>
      <c r="N3470" s="11">
        <f t="shared" si="327"/>
        <v>2016</v>
      </c>
      <c r="O3470" t="b">
        <v>0</v>
      </c>
      <c r="P3470">
        <v>17</v>
      </c>
      <c r="Q3470" t="b">
        <v>1</v>
      </c>
      <c r="R3470" t="s">
        <v>8271</v>
      </c>
      <c r="S3470" s="7">
        <f>E3470/D3470</f>
        <v>1.2178</v>
      </c>
      <c r="T3470" s="8">
        <f>E3470/P3470</f>
        <v>716.35294117647061</v>
      </c>
      <c r="U3470" t="str">
        <f t="shared" si="328"/>
        <v>theater</v>
      </c>
      <c r="V3470" t="str">
        <f t="shared" si="329"/>
        <v>plays</v>
      </c>
    </row>
    <row r="3471" spans="1:22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5">
        <f t="shared" si="324"/>
        <v>42458.641724537039</v>
      </c>
      <c r="L3471" s="15">
        <f t="shared" si="325"/>
        <v>42488.641724537039</v>
      </c>
      <c r="M3471" s="13" t="str">
        <f t="shared" si="326"/>
        <v>Mar</v>
      </c>
      <c r="N3471" s="11">
        <f t="shared" si="327"/>
        <v>2016</v>
      </c>
      <c r="O3471" t="b">
        <v>0</v>
      </c>
      <c r="P3471">
        <v>63</v>
      </c>
      <c r="Q3471" t="b">
        <v>1</v>
      </c>
      <c r="R3471" t="s">
        <v>8271</v>
      </c>
      <c r="S3471" s="7">
        <f>E3471/D3471</f>
        <v>1.1339285714285714</v>
      </c>
      <c r="T3471" s="8">
        <f>E3471/P3471</f>
        <v>50.396825396825399</v>
      </c>
      <c r="U3471" t="str">
        <f t="shared" si="328"/>
        <v>theater</v>
      </c>
      <c r="V3471" t="str">
        <f t="shared" si="329"/>
        <v>plays</v>
      </c>
    </row>
    <row r="3472" spans="1:22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5">
        <f t="shared" si="324"/>
        <v>42529.022013888884</v>
      </c>
      <c r="L3472" s="15">
        <f t="shared" si="325"/>
        <v>42566.901388888888</v>
      </c>
      <c r="M3472" s="13" t="str">
        <f t="shared" si="326"/>
        <v>Jun</v>
      </c>
      <c r="N3472" s="11">
        <f t="shared" si="327"/>
        <v>2016</v>
      </c>
      <c r="O3472" t="b">
        <v>0</v>
      </c>
      <c r="P3472">
        <v>9</v>
      </c>
      <c r="Q3472" t="b">
        <v>1</v>
      </c>
      <c r="R3472" t="s">
        <v>8271</v>
      </c>
      <c r="S3472" s="7">
        <f>E3472/D3472</f>
        <v>1.5</v>
      </c>
      <c r="T3472" s="8">
        <f>E3472/P3472</f>
        <v>41.666666666666664</v>
      </c>
      <c r="U3472" t="str">
        <f t="shared" si="328"/>
        <v>theater</v>
      </c>
      <c r="V3472" t="str">
        <f t="shared" si="329"/>
        <v>plays</v>
      </c>
    </row>
    <row r="3473" spans="1:22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5">
        <f t="shared" si="324"/>
        <v>41841.820486111108</v>
      </c>
      <c r="L3473" s="15">
        <f t="shared" si="325"/>
        <v>41882.833333333336</v>
      </c>
      <c r="M3473" s="13" t="str">
        <f t="shared" si="326"/>
        <v>Jul</v>
      </c>
      <c r="N3473" s="11">
        <f t="shared" si="327"/>
        <v>2014</v>
      </c>
      <c r="O3473" t="b">
        <v>0</v>
      </c>
      <c r="P3473">
        <v>30</v>
      </c>
      <c r="Q3473" t="b">
        <v>1</v>
      </c>
      <c r="R3473" t="s">
        <v>8271</v>
      </c>
      <c r="S3473" s="7">
        <f>E3473/D3473</f>
        <v>2.1459999999999999</v>
      </c>
      <c r="T3473" s="8">
        <f>E3473/P3473</f>
        <v>35.766666666666666</v>
      </c>
      <c r="U3473" t="str">
        <f t="shared" si="328"/>
        <v>theater</v>
      </c>
      <c r="V3473" t="str">
        <f t="shared" si="329"/>
        <v>plays</v>
      </c>
    </row>
    <row r="3474" spans="1:22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5">
        <f t="shared" si="324"/>
        <v>41928.170497685183</v>
      </c>
      <c r="L3474" s="15">
        <f t="shared" si="325"/>
        <v>41949.249305555553</v>
      </c>
      <c r="M3474" s="13" t="str">
        <f t="shared" si="326"/>
        <v>Oct</v>
      </c>
      <c r="N3474" s="11">
        <f t="shared" si="327"/>
        <v>2014</v>
      </c>
      <c r="O3474" t="b">
        <v>0</v>
      </c>
      <c r="P3474">
        <v>23</v>
      </c>
      <c r="Q3474" t="b">
        <v>1</v>
      </c>
      <c r="R3474" t="s">
        <v>8271</v>
      </c>
      <c r="S3474" s="7">
        <f>E3474/D3474</f>
        <v>1.0205</v>
      </c>
      <c r="T3474" s="8">
        <f>E3474/P3474</f>
        <v>88.739130434782609</v>
      </c>
      <c r="U3474" t="str">
        <f t="shared" si="328"/>
        <v>theater</v>
      </c>
      <c r="V3474" t="str">
        <f t="shared" si="329"/>
        <v>plays</v>
      </c>
    </row>
    <row r="3475" spans="1:22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5">
        <f t="shared" si="324"/>
        <v>42062.834444444445</v>
      </c>
      <c r="L3475" s="15">
        <f t="shared" si="325"/>
        <v>42083.852083333331</v>
      </c>
      <c r="M3475" s="13" t="str">
        <f t="shared" si="326"/>
        <v>Feb</v>
      </c>
      <c r="N3475" s="11">
        <f t="shared" si="327"/>
        <v>2015</v>
      </c>
      <c r="O3475" t="b">
        <v>0</v>
      </c>
      <c r="P3475">
        <v>33</v>
      </c>
      <c r="Q3475" t="b">
        <v>1</v>
      </c>
      <c r="R3475" t="s">
        <v>8271</v>
      </c>
      <c r="S3475" s="7">
        <f>E3475/D3475</f>
        <v>1</v>
      </c>
      <c r="T3475" s="8">
        <f>E3475/P3475</f>
        <v>148.4848484848485</v>
      </c>
      <c r="U3475" t="str">
        <f t="shared" si="328"/>
        <v>theater</v>
      </c>
      <c r="V3475" t="str">
        <f t="shared" si="329"/>
        <v>plays</v>
      </c>
    </row>
    <row r="3476" spans="1:22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5">
        <f t="shared" si="324"/>
        <v>42541.501516203702</v>
      </c>
      <c r="L3476" s="15">
        <f t="shared" si="325"/>
        <v>42571.501516203702</v>
      </c>
      <c r="M3476" s="13" t="str">
        <f t="shared" si="326"/>
        <v>Jun</v>
      </c>
      <c r="N3476" s="11">
        <f t="shared" si="327"/>
        <v>2016</v>
      </c>
      <c r="O3476" t="b">
        <v>0</v>
      </c>
      <c r="P3476">
        <v>39</v>
      </c>
      <c r="Q3476" t="b">
        <v>1</v>
      </c>
      <c r="R3476" t="s">
        <v>8271</v>
      </c>
      <c r="S3476" s="7">
        <f>E3476/D3476</f>
        <v>1.01</v>
      </c>
      <c r="T3476" s="8">
        <f>E3476/P3476</f>
        <v>51.794871794871796</v>
      </c>
      <c r="U3476" t="str">
        <f t="shared" si="328"/>
        <v>theater</v>
      </c>
      <c r="V3476" t="str">
        <f t="shared" si="329"/>
        <v>plays</v>
      </c>
    </row>
    <row r="3477" spans="1:22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5">
        <f t="shared" si="324"/>
        <v>41918.880833333329</v>
      </c>
      <c r="L3477" s="15">
        <f t="shared" si="325"/>
        <v>41946</v>
      </c>
      <c r="M3477" s="13" t="str">
        <f t="shared" si="326"/>
        <v>Oct</v>
      </c>
      <c r="N3477" s="11">
        <f t="shared" si="327"/>
        <v>2014</v>
      </c>
      <c r="O3477" t="b">
        <v>0</v>
      </c>
      <c r="P3477">
        <v>17</v>
      </c>
      <c r="Q3477" t="b">
        <v>1</v>
      </c>
      <c r="R3477" t="s">
        <v>8271</v>
      </c>
      <c r="S3477" s="7">
        <f>E3477/D3477</f>
        <v>1.1333333333333333</v>
      </c>
      <c r="T3477" s="8">
        <f>E3477/P3477</f>
        <v>20</v>
      </c>
      <c r="U3477" t="str">
        <f t="shared" si="328"/>
        <v>theater</v>
      </c>
      <c r="V3477" t="str">
        <f t="shared" si="329"/>
        <v>plays</v>
      </c>
    </row>
    <row r="3478" spans="1:22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5">
        <f t="shared" si="324"/>
        <v>41921.279976851853</v>
      </c>
      <c r="L3478" s="15">
        <f t="shared" si="325"/>
        <v>41939.125</v>
      </c>
      <c r="M3478" s="13" t="str">
        <f t="shared" si="326"/>
        <v>Oct</v>
      </c>
      <c r="N3478" s="11">
        <f t="shared" si="327"/>
        <v>2014</v>
      </c>
      <c r="O3478" t="b">
        <v>0</v>
      </c>
      <c r="P3478">
        <v>6</v>
      </c>
      <c r="Q3478" t="b">
        <v>1</v>
      </c>
      <c r="R3478" t="s">
        <v>8271</v>
      </c>
      <c r="S3478" s="7">
        <f>E3478/D3478</f>
        <v>1.04</v>
      </c>
      <c r="T3478" s="8">
        <f>E3478/P3478</f>
        <v>52</v>
      </c>
      <c r="U3478" t="str">
        <f t="shared" si="328"/>
        <v>theater</v>
      </c>
      <c r="V3478" t="str">
        <f t="shared" si="329"/>
        <v>plays</v>
      </c>
    </row>
    <row r="3479" spans="1:22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5">
        <f t="shared" si="324"/>
        <v>42128.736608796295</v>
      </c>
      <c r="L3479" s="15">
        <f t="shared" si="325"/>
        <v>42141.125</v>
      </c>
      <c r="M3479" s="13" t="str">
        <f t="shared" si="326"/>
        <v>May</v>
      </c>
      <c r="N3479" s="11">
        <f t="shared" si="327"/>
        <v>2015</v>
      </c>
      <c r="O3479" t="b">
        <v>0</v>
      </c>
      <c r="P3479">
        <v>39</v>
      </c>
      <c r="Q3479" t="b">
        <v>1</v>
      </c>
      <c r="R3479" t="s">
        <v>8271</v>
      </c>
      <c r="S3479" s="7">
        <f>E3479/D3479</f>
        <v>1.1533333333333333</v>
      </c>
      <c r="T3479" s="8">
        <f>E3479/P3479</f>
        <v>53.230769230769234</v>
      </c>
      <c r="U3479" t="str">
        <f t="shared" si="328"/>
        <v>theater</v>
      </c>
      <c r="V3479" t="str">
        <f t="shared" si="329"/>
        <v>plays</v>
      </c>
    </row>
    <row r="3480" spans="1:22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5">
        <f t="shared" si="324"/>
        <v>42053.916921296302</v>
      </c>
      <c r="L3480" s="15">
        <f t="shared" si="325"/>
        <v>42079.875</v>
      </c>
      <c r="M3480" s="13" t="str">
        <f t="shared" si="326"/>
        <v>Feb</v>
      </c>
      <c r="N3480" s="11">
        <f t="shared" si="327"/>
        <v>2015</v>
      </c>
      <c r="O3480" t="b">
        <v>0</v>
      </c>
      <c r="P3480">
        <v>57</v>
      </c>
      <c r="Q3480" t="b">
        <v>1</v>
      </c>
      <c r="R3480" t="s">
        <v>8271</v>
      </c>
      <c r="S3480" s="7">
        <f>E3480/D3480</f>
        <v>1.1285000000000001</v>
      </c>
      <c r="T3480" s="8">
        <f>E3480/P3480</f>
        <v>39.596491228070178</v>
      </c>
      <c r="U3480" t="str">
        <f t="shared" si="328"/>
        <v>theater</v>
      </c>
      <c r="V3480" t="str">
        <f t="shared" si="329"/>
        <v>plays</v>
      </c>
    </row>
    <row r="3481" spans="1:22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5">
        <f t="shared" si="324"/>
        <v>41781.855092592588</v>
      </c>
      <c r="L3481" s="15">
        <f t="shared" si="325"/>
        <v>41811.855092592588</v>
      </c>
      <c r="M3481" s="13" t="str">
        <f t="shared" si="326"/>
        <v>May</v>
      </c>
      <c r="N3481" s="11">
        <f t="shared" si="327"/>
        <v>2014</v>
      </c>
      <c r="O3481" t="b">
        <v>0</v>
      </c>
      <c r="P3481">
        <v>56</v>
      </c>
      <c r="Q3481" t="b">
        <v>1</v>
      </c>
      <c r="R3481" t="s">
        <v>8271</v>
      </c>
      <c r="S3481" s="7">
        <f>E3481/D3481</f>
        <v>1.2786666666666666</v>
      </c>
      <c r="T3481" s="8">
        <f>E3481/P3481</f>
        <v>34.25</v>
      </c>
      <c r="U3481" t="str">
        <f t="shared" si="328"/>
        <v>theater</v>
      </c>
      <c r="V3481" t="str">
        <f t="shared" si="329"/>
        <v>plays</v>
      </c>
    </row>
    <row r="3482" spans="1:22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5">
        <f t="shared" si="324"/>
        <v>42171.317442129628</v>
      </c>
      <c r="L3482" s="15">
        <f t="shared" si="325"/>
        <v>42195.875</v>
      </c>
      <c r="M3482" s="13" t="str">
        <f t="shared" si="326"/>
        <v>Jun</v>
      </c>
      <c r="N3482" s="11">
        <f t="shared" si="327"/>
        <v>2015</v>
      </c>
      <c r="O3482" t="b">
        <v>0</v>
      </c>
      <c r="P3482">
        <v>13</v>
      </c>
      <c r="Q3482" t="b">
        <v>1</v>
      </c>
      <c r="R3482" t="s">
        <v>8271</v>
      </c>
      <c r="S3482" s="7">
        <f>E3482/D3482</f>
        <v>1.4266666666666667</v>
      </c>
      <c r="T3482" s="8">
        <f>E3482/P3482</f>
        <v>164.61538461538461</v>
      </c>
      <c r="U3482" t="str">
        <f t="shared" si="328"/>
        <v>theater</v>
      </c>
      <c r="V3482" t="str">
        <f t="shared" si="329"/>
        <v>plays</v>
      </c>
    </row>
    <row r="3483" spans="1:22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5">
        <f t="shared" si="324"/>
        <v>41989.24754629629</v>
      </c>
      <c r="L3483" s="15">
        <f t="shared" si="325"/>
        <v>42006.24754629629</v>
      </c>
      <c r="M3483" s="13" t="str">
        <f t="shared" si="326"/>
        <v>Dec</v>
      </c>
      <c r="N3483" s="11">
        <f t="shared" si="327"/>
        <v>2014</v>
      </c>
      <c r="O3483" t="b">
        <v>0</v>
      </c>
      <c r="P3483">
        <v>95</v>
      </c>
      <c r="Q3483" t="b">
        <v>1</v>
      </c>
      <c r="R3483" t="s">
        <v>8271</v>
      </c>
      <c r="S3483" s="7">
        <f>E3483/D3483</f>
        <v>1.1879999999999999</v>
      </c>
      <c r="T3483" s="8">
        <f>E3483/P3483</f>
        <v>125.05263157894737</v>
      </c>
      <c r="U3483" t="str">
        <f t="shared" si="328"/>
        <v>theater</v>
      </c>
      <c r="V3483" t="str">
        <f t="shared" si="329"/>
        <v>plays</v>
      </c>
    </row>
    <row r="3484" spans="1:22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5">
        <f t="shared" si="324"/>
        <v>41796.771597222221</v>
      </c>
      <c r="L3484" s="15">
        <f t="shared" si="325"/>
        <v>41826.771597222221</v>
      </c>
      <c r="M3484" s="13" t="str">
        <f t="shared" si="326"/>
        <v>Jun</v>
      </c>
      <c r="N3484" s="11">
        <f t="shared" si="327"/>
        <v>2014</v>
      </c>
      <c r="O3484" t="b">
        <v>0</v>
      </c>
      <c r="P3484">
        <v>80</v>
      </c>
      <c r="Q3484" t="b">
        <v>1</v>
      </c>
      <c r="R3484" t="s">
        <v>8271</v>
      </c>
      <c r="S3484" s="7">
        <f>E3484/D3484</f>
        <v>1.3833333333333333</v>
      </c>
      <c r="T3484" s="8">
        <f>E3484/P3484</f>
        <v>51.875</v>
      </c>
      <c r="U3484" t="str">
        <f t="shared" si="328"/>
        <v>theater</v>
      </c>
      <c r="V3484" t="str">
        <f t="shared" si="329"/>
        <v>plays</v>
      </c>
    </row>
    <row r="3485" spans="1:22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5">
        <f t="shared" si="324"/>
        <v>41793.668761574074</v>
      </c>
      <c r="L3485" s="15">
        <f t="shared" si="325"/>
        <v>41823.668761574074</v>
      </c>
      <c r="M3485" s="13" t="str">
        <f t="shared" si="326"/>
        <v>Jun</v>
      </c>
      <c r="N3485" s="11">
        <f t="shared" si="327"/>
        <v>2014</v>
      </c>
      <c r="O3485" t="b">
        <v>0</v>
      </c>
      <c r="P3485">
        <v>133</v>
      </c>
      <c r="Q3485" t="b">
        <v>1</v>
      </c>
      <c r="R3485" t="s">
        <v>8271</v>
      </c>
      <c r="S3485" s="7">
        <f>E3485/D3485</f>
        <v>1.599402985074627</v>
      </c>
      <c r="T3485" s="8">
        <f>E3485/P3485</f>
        <v>40.285714285714285</v>
      </c>
      <c r="U3485" t="str">
        <f t="shared" si="328"/>
        <v>theater</v>
      </c>
      <c r="V3485" t="str">
        <f t="shared" si="329"/>
        <v>plays</v>
      </c>
    </row>
    <row r="3486" spans="1:22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5">
        <f t="shared" si="324"/>
        <v>42506.760405092587</v>
      </c>
      <c r="L3486" s="15">
        <f t="shared" si="325"/>
        <v>42536.760405092587</v>
      </c>
      <c r="M3486" s="13" t="str">
        <f t="shared" si="326"/>
        <v>May</v>
      </c>
      <c r="N3486" s="11">
        <f t="shared" si="327"/>
        <v>2016</v>
      </c>
      <c r="O3486" t="b">
        <v>0</v>
      </c>
      <c r="P3486">
        <v>44</v>
      </c>
      <c r="Q3486" t="b">
        <v>1</v>
      </c>
      <c r="R3486" t="s">
        <v>8271</v>
      </c>
      <c r="S3486" s="7">
        <f>E3486/D3486</f>
        <v>1.1424000000000001</v>
      </c>
      <c r="T3486" s="8">
        <f>E3486/P3486</f>
        <v>64.909090909090907</v>
      </c>
      <c r="U3486" t="str">
        <f t="shared" si="328"/>
        <v>theater</v>
      </c>
      <c r="V3486" t="str">
        <f t="shared" si="329"/>
        <v>plays</v>
      </c>
    </row>
    <row r="3487" spans="1:22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5">
        <f t="shared" si="324"/>
        <v>42372.693055555559</v>
      </c>
      <c r="L3487" s="15">
        <f t="shared" si="325"/>
        <v>42402.693055555559</v>
      </c>
      <c r="M3487" s="13" t="str">
        <f t="shared" si="326"/>
        <v>Jan</v>
      </c>
      <c r="N3487" s="11">
        <f t="shared" si="327"/>
        <v>2016</v>
      </c>
      <c r="O3487" t="b">
        <v>0</v>
      </c>
      <c r="P3487">
        <v>30</v>
      </c>
      <c r="Q3487" t="b">
        <v>1</v>
      </c>
      <c r="R3487" t="s">
        <v>8271</v>
      </c>
      <c r="S3487" s="7">
        <f>E3487/D3487</f>
        <v>1.0060606060606061</v>
      </c>
      <c r="T3487" s="8">
        <f>E3487/P3487</f>
        <v>55.333333333333336</v>
      </c>
      <c r="U3487" t="str">
        <f t="shared" si="328"/>
        <v>theater</v>
      </c>
      <c r="V3487" t="str">
        <f t="shared" si="329"/>
        <v>plays</v>
      </c>
    </row>
    <row r="3488" spans="1:22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5">
        <f t="shared" si="324"/>
        <v>42126.87501157407</v>
      </c>
      <c r="L3488" s="15">
        <f t="shared" si="325"/>
        <v>42158.290972222225</v>
      </c>
      <c r="M3488" s="13" t="str">
        <f t="shared" si="326"/>
        <v>May</v>
      </c>
      <c r="N3488" s="11">
        <f t="shared" si="327"/>
        <v>2015</v>
      </c>
      <c r="O3488" t="b">
        <v>0</v>
      </c>
      <c r="P3488">
        <v>56</v>
      </c>
      <c r="Q3488" t="b">
        <v>1</v>
      </c>
      <c r="R3488" t="s">
        <v>8271</v>
      </c>
      <c r="S3488" s="7">
        <f>E3488/D3488</f>
        <v>1.552</v>
      </c>
      <c r="T3488" s="8">
        <f>E3488/P3488</f>
        <v>83.142857142857139</v>
      </c>
      <c r="U3488" t="str">
        <f t="shared" si="328"/>
        <v>theater</v>
      </c>
      <c r="V3488" t="str">
        <f t="shared" si="329"/>
        <v>plays</v>
      </c>
    </row>
    <row r="3489" spans="1:22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5">
        <f t="shared" si="324"/>
        <v>42149.940416666665</v>
      </c>
      <c r="L3489" s="15">
        <f t="shared" si="325"/>
        <v>42179.940416666665</v>
      </c>
      <c r="M3489" s="13" t="str">
        <f t="shared" si="326"/>
        <v>May</v>
      </c>
      <c r="N3489" s="11">
        <f t="shared" si="327"/>
        <v>2015</v>
      </c>
      <c r="O3489" t="b">
        <v>0</v>
      </c>
      <c r="P3489">
        <v>66</v>
      </c>
      <c r="Q3489" t="b">
        <v>1</v>
      </c>
      <c r="R3489" t="s">
        <v>8271</v>
      </c>
      <c r="S3489" s="7">
        <f>E3489/D3489</f>
        <v>1.2775000000000001</v>
      </c>
      <c r="T3489" s="8">
        <f>E3489/P3489</f>
        <v>38.712121212121211</v>
      </c>
      <c r="U3489" t="str">
        <f t="shared" si="328"/>
        <v>theater</v>
      </c>
      <c r="V3489" t="str">
        <f t="shared" si="329"/>
        <v>plays</v>
      </c>
    </row>
    <row r="3490" spans="1:22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5">
        <f t="shared" si="324"/>
        <v>42087.768055555556</v>
      </c>
      <c r="L3490" s="15">
        <f t="shared" si="325"/>
        <v>42111.666666666672</v>
      </c>
      <c r="M3490" s="13" t="str">
        <f t="shared" si="326"/>
        <v>Mar</v>
      </c>
      <c r="N3490" s="11">
        <f t="shared" si="327"/>
        <v>2015</v>
      </c>
      <c r="O3490" t="b">
        <v>0</v>
      </c>
      <c r="P3490">
        <v>29</v>
      </c>
      <c r="Q3490" t="b">
        <v>1</v>
      </c>
      <c r="R3490" t="s">
        <v>8271</v>
      </c>
      <c r="S3490" s="7">
        <f>E3490/D3490</f>
        <v>1.212</v>
      </c>
      <c r="T3490" s="8">
        <f>E3490/P3490</f>
        <v>125.37931034482759</v>
      </c>
      <c r="U3490" t="str">
        <f t="shared" si="328"/>
        <v>theater</v>
      </c>
      <c r="V3490" t="str">
        <f t="shared" si="329"/>
        <v>plays</v>
      </c>
    </row>
    <row r="3491" spans="1:22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5">
        <f t="shared" si="324"/>
        <v>41753.635775462964</v>
      </c>
      <c r="L3491" s="15">
        <f t="shared" si="325"/>
        <v>41783.875</v>
      </c>
      <c r="M3491" s="13" t="str">
        <f t="shared" si="326"/>
        <v>Apr</v>
      </c>
      <c r="N3491" s="11">
        <f t="shared" si="327"/>
        <v>2014</v>
      </c>
      <c r="O3491" t="b">
        <v>0</v>
      </c>
      <c r="P3491">
        <v>72</v>
      </c>
      <c r="Q3491" t="b">
        <v>1</v>
      </c>
      <c r="R3491" t="s">
        <v>8271</v>
      </c>
      <c r="S3491" s="7">
        <f>E3491/D3491</f>
        <v>1.127</v>
      </c>
      <c r="T3491" s="8">
        <f>E3491/P3491</f>
        <v>78.263888888888886</v>
      </c>
      <c r="U3491" t="str">
        <f t="shared" si="328"/>
        <v>theater</v>
      </c>
      <c r="V3491" t="str">
        <f t="shared" si="329"/>
        <v>plays</v>
      </c>
    </row>
    <row r="3492" spans="1:22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5">
        <f t="shared" si="324"/>
        <v>42443.802361111113</v>
      </c>
      <c r="L3492" s="15">
        <f t="shared" si="325"/>
        <v>42473.802361111113</v>
      </c>
      <c r="M3492" s="13" t="str">
        <f t="shared" si="326"/>
        <v>Mar</v>
      </c>
      <c r="N3492" s="11">
        <f t="shared" si="327"/>
        <v>2016</v>
      </c>
      <c r="O3492" t="b">
        <v>0</v>
      </c>
      <c r="P3492">
        <v>27</v>
      </c>
      <c r="Q3492" t="b">
        <v>1</v>
      </c>
      <c r="R3492" t="s">
        <v>8271</v>
      </c>
      <c r="S3492" s="7">
        <f>E3492/D3492</f>
        <v>1.2749999999999999</v>
      </c>
      <c r="T3492" s="8">
        <f>E3492/P3492</f>
        <v>47.222222222222221</v>
      </c>
      <c r="U3492" t="str">
        <f t="shared" si="328"/>
        <v>theater</v>
      </c>
      <c r="V3492" t="str">
        <f t="shared" si="329"/>
        <v>plays</v>
      </c>
    </row>
    <row r="3493" spans="1:22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5">
        <f t="shared" si="324"/>
        <v>42121.249814814815</v>
      </c>
      <c r="L3493" s="15">
        <f t="shared" si="325"/>
        <v>42142.249814814815</v>
      </c>
      <c r="M3493" s="13" t="str">
        <f t="shared" si="326"/>
        <v>Apr</v>
      </c>
      <c r="N3493" s="11">
        <f t="shared" si="327"/>
        <v>2015</v>
      </c>
      <c r="O3493" t="b">
        <v>0</v>
      </c>
      <c r="P3493">
        <v>10</v>
      </c>
      <c r="Q3493" t="b">
        <v>1</v>
      </c>
      <c r="R3493" t="s">
        <v>8271</v>
      </c>
      <c r="S3493" s="7">
        <f>E3493/D3493</f>
        <v>1.5820000000000001</v>
      </c>
      <c r="T3493" s="8">
        <f>E3493/P3493</f>
        <v>79.099999999999994</v>
      </c>
      <c r="U3493" t="str">
        <f t="shared" si="328"/>
        <v>theater</v>
      </c>
      <c r="V3493" t="str">
        <f t="shared" si="329"/>
        <v>plays</v>
      </c>
    </row>
    <row r="3494" spans="1:22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5">
        <f t="shared" si="324"/>
        <v>42268.009224537032</v>
      </c>
      <c r="L3494" s="15">
        <f t="shared" si="325"/>
        <v>42303.009224537032</v>
      </c>
      <c r="M3494" s="13" t="str">
        <f t="shared" si="326"/>
        <v>Sep</v>
      </c>
      <c r="N3494" s="11">
        <f t="shared" si="327"/>
        <v>2015</v>
      </c>
      <c r="O3494" t="b">
        <v>0</v>
      </c>
      <c r="P3494">
        <v>35</v>
      </c>
      <c r="Q3494" t="b">
        <v>1</v>
      </c>
      <c r="R3494" t="s">
        <v>8271</v>
      </c>
      <c r="S3494" s="7">
        <f>E3494/D3494</f>
        <v>1.0526894736842105</v>
      </c>
      <c r="T3494" s="8">
        <f>E3494/P3494</f>
        <v>114.29199999999999</v>
      </c>
      <c r="U3494" t="str">
        <f t="shared" si="328"/>
        <v>theater</v>
      </c>
      <c r="V3494" t="str">
        <f t="shared" si="329"/>
        <v>plays</v>
      </c>
    </row>
    <row r="3495" spans="1:22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5">
        <f t="shared" si="324"/>
        <v>41848.866157407407</v>
      </c>
      <c r="L3495" s="15">
        <f t="shared" si="325"/>
        <v>41868.21597222222</v>
      </c>
      <c r="M3495" s="13" t="str">
        <f t="shared" si="326"/>
        <v>Jul</v>
      </c>
      <c r="N3495" s="11">
        <f t="shared" si="327"/>
        <v>2014</v>
      </c>
      <c r="O3495" t="b">
        <v>0</v>
      </c>
      <c r="P3495">
        <v>29</v>
      </c>
      <c r="Q3495" t="b">
        <v>1</v>
      </c>
      <c r="R3495" t="s">
        <v>8271</v>
      </c>
      <c r="S3495" s="7">
        <f>E3495/D3495</f>
        <v>1</v>
      </c>
      <c r="T3495" s="8">
        <f>E3495/P3495</f>
        <v>51.724137931034484</v>
      </c>
      <c r="U3495" t="str">
        <f t="shared" si="328"/>
        <v>theater</v>
      </c>
      <c r="V3495" t="str">
        <f t="shared" si="329"/>
        <v>plays</v>
      </c>
    </row>
    <row r="3496" spans="1:22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5">
        <f t="shared" si="324"/>
        <v>42689.214988425927</v>
      </c>
      <c r="L3496" s="15">
        <f t="shared" si="325"/>
        <v>42700.25</v>
      </c>
      <c r="M3496" s="13" t="str">
        <f t="shared" si="326"/>
        <v>Nov</v>
      </c>
      <c r="N3496" s="11">
        <f t="shared" si="327"/>
        <v>2016</v>
      </c>
      <c r="O3496" t="b">
        <v>0</v>
      </c>
      <c r="P3496">
        <v>13</v>
      </c>
      <c r="Q3496" t="b">
        <v>1</v>
      </c>
      <c r="R3496" t="s">
        <v>8271</v>
      </c>
      <c r="S3496" s="7">
        <f>E3496/D3496</f>
        <v>1</v>
      </c>
      <c r="T3496" s="8">
        <f>E3496/P3496</f>
        <v>30.76923076923077</v>
      </c>
      <c r="U3496" t="str">
        <f t="shared" si="328"/>
        <v>theater</v>
      </c>
      <c r="V3496" t="str">
        <f t="shared" si="329"/>
        <v>plays</v>
      </c>
    </row>
    <row r="3497" spans="1:22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5">
        <f t="shared" si="324"/>
        <v>41915.762835648151</v>
      </c>
      <c r="L3497" s="15">
        <f t="shared" si="325"/>
        <v>41944.720833333333</v>
      </c>
      <c r="M3497" s="13" t="str">
        <f t="shared" si="326"/>
        <v>Oct</v>
      </c>
      <c r="N3497" s="11">
        <f t="shared" si="327"/>
        <v>2014</v>
      </c>
      <c r="O3497" t="b">
        <v>0</v>
      </c>
      <c r="P3497">
        <v>72</v>
      </c>
      <c r="Q3497" t="b">
        <v>1</v>
      </c>
      <c r="R3497" t="s">
        <v>8271</v>
      </c>
      <c r="S3497" s="7">
        <f>E3497/D3497</f>
        <v>1.0686</v>
      </c>
      <c r="T3497" s="8">
        <f>E3497/P3497</f>
        <v>74.208333333333329</v>
      </c>
      <c r="U3497" t="str">
        <f t="shared" si="328"/>
        <v>theater</v>
      </c>
      <c r="V3497" t="str">
        <f t="shared" si="329"/>
        <v>plays</v>
      </c>
    </row>
    <row r="3498" spans="1:22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5">
        <f t="shared" si="324"/>
        <v>42584.846828703703</v>
      </c>
      <c r="L3498" s="15">
        <f t="shared" si="325"/>
        <v>42624.846828703703</v>
      </c>
      <c r="M3498" s="13" t="str">
        <f t="shared" si="326"/>
        <v>Aug</v>
      </c>
      <c r="N3498" s="11">
        <f t="shared" si="327"/>
        <v>2016</v>
      </c>
      <c r="O3498" t="b">
        <v>0</v>
      </c>
      <c r="P3498">
        <v>78</v>
      </c>
      <c r="Q3498" t="b">
        <v>1</v>
      </c>
      <c r="R3498" t="s">
        <v>8271</v>
      </c>
      <c r="S3498" s="7">
        <f>E3498/D3498</f>
        <v>1.244</v>
      </c>
      <c r="T3498" s="8">
        <f>E3498/P3498</f>
        <v>47.846153846153847</v>
      </c>
      <c r="U3498" t="str">
        <f t="shared" si="328"/>
        <v>theater</v>
      </c>
      <c r="V3498" t="str">
        <f t="shared" si="329"/>
        <v>plays</v>
      </c>
    </row>
    <row r="3499" spans="1:22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5">
        <f t="shared" si="324"/>
        <v>42511.741944444439</v>
      </c>
      <c r="L3499" s="15">
        <f t="shared" si="325"/>
        <v>42523.916666666672</v>
      </c>
      <c r="M3499" s="13" t="str">
        <f t="shared" si="326"/>
        <v>May</v>
      </c>
      <c r="N3499" s="11">
        <f t="shared" si="327"/>
        <v>2016</v>
      </c>
      <c r="O3499" t="b">
        <v>0</v>
      </c>
      <c r="P3499">
        <v>49</v>
      </c>
      <c r="Q3499" t="b">
        <v>1</v>
      </c>
      <c r="R3499" t="s">
        <v>8271</v>
      </c>
      <c r="S3499" s="7">
        <f>E3499/D3499</f>
        <v>1.0870406189555126</v>
      </c>
      <c r="T3499" s="8">
        <f>E3499/P3499</f>
        <v>34.408163265306122</v>
      </c>
      <c r="U3499" t="str">
        <f t="shared" si="328"/>
        <v>theater</v>
      </c>
      <c r="V3499" t="str">
        <f t="shared" si="329"/>
        <v>plays</v>
      </c>
    </row>
    <row r="3500" spans="1:22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5">
        <f t="shared" si="324"/>
        <v>42459.15861111111</v>
      </c>
      <c r="L3500" s="15">
        <f t="shared" si="325"/>
        <v>42518.905555555553</v>
      </c>
      <c r="M3500" s="13" t="str">
        <f t="shared" si="326"/>
        <v>Mar</v>
      </c>
      <c r="N3500" s="11">
        <f t="shared" si="327"/>
        <v>2016</v>
      </c>
      <c r="O3500" t="b">
        <v>0</v>
      </c>
      <c r="P3500">
        <v>42</v>
      </c>
      <c r="Q3500" t="b">
        <v>1</v>
      </c>
      <c r="R3500" t="s">
        <v>8271</v>
      </c>
      <c r="S3500" s="7">
        <f>E3500/D3500</f>
        <v>1.0242424242424242</v>
      </c>
      <c r="T3500" s="8">
        <f>E3500/P3500</f>
        <v>40.238095238095241</v>
      </c>
      <c r="U3500" t="str">
        <f t="shared" si="328"/>
        <v>theater</v>
      </c>
      <c r="V3500" t="str">
        <f t="shared" si="329"/>
        <v>plays</v>
      </c>
    </row>
    <row r="3501" spans="1:22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5">
        <f t="shared" si="324"/>
        <v>42132.036168981482</v>
      </c>
      <c r="L3501" s="15">
        <f t="shared" si="325"/>
        <v>42186.290972222225</v>
      </c>
      <c r="M3501" s="13" t="str">
        <f t="shared" si="326"/>
        <v>May</v>
      </c>
      <c r="N3501" s="11">
        <f t="shared" si="327"/>
        <v>2015</v>
      </c>
      <c r="O3501" t="b">
        <v>0</v>
      </c>
      <c r="P3501">
        <v>35</v>
      </c>
      <c r="Q3501" t="b">
        <v>1</v>
      </c>
      <c r="R3501" t="s">
        <v>8271</v>
      </c>
      <c r="S3501" s="7">
        <f>E3501/D3501</f>
        <v>1.0549999999999999</v>
      </c>
      <c r="T3501" s="8">
        <f>E3501/P3501</f>
        <v>60.285714285714285</v>
      </c>
      <c r="U3501" t="str">
        <f t="shared" si="328"/>
        <v>theater</v>
      </c>
      <c r="V3501" t="str">
        <f t="shared" si="329"/>
        <v>plays</v>
      </c>
    </row>
    <row r="3502" spans="1:22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5">
        <f t="shared" si="324"/>
        <v>42419.91942129629</v>
      </c>
      <c r="L3502" s="15">
        <f t="shared" si="325"/>
        <v>42436.207638888889</v>
      </c>
      <c r="M3502" s="13" t="str">
        <f t="shared" si="326"/>
        <v>Feb</v>
      </c>
      <c r="N3502" s="11">
        <f t="shared" si="327"/>
        <v>2016</v>
      </c>
      <c r="O3502" t="b">
        <v>0</v>
      </c>
      <c r="P3502">
        <v>42</v>
      </c>
      <c r="Q3502" t="b">
        <v>1</v>
      </c>
      <c r="R3502" t="s">
        <v>8271</v>
      </c>
      <c r="S3502" s="7">
        <f>E3502/D3502</f>
        <v>1.0629999999999999</v>
      </c>
      <c r="T3502" s="8">
        <f>E3502/P3502</f>
        <v>25.30952380952381</v>
      </c>
      <c r="U3502" t="str">
        <f t="shared" si="328"/>
        <v>theater</v>
      </c>
      <c r="V3502" t="str">
        <f t="shared" si="329"/>
        <v>plays</v>
      </c>
    </row>
    <row r="3503" spans="1:22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5">
        <f t="shared" si="324"/>
        <v>42233.763831018514</v>
      </c>
      <c r="L3503" s="15">
        <f t="shared" si="325"/>
        <v>42258.763831018514</v>
      </c>
      <c r="M3503" s="13" t="str">
        <f t="shared" si="326"/>
        <v>Aug</v>
      </c>
      <c r="N3503" s="11">
        <f t="shared" si="327"/>
        <v>2015</v>
      </c>
      <c r="O3503" t="b">
        <v>0</v>
      </c>
      <c r="P3503">
        <v>42</v>
      </c>
      <c r="Q3503" t="b">
        <v>1</v>
      </c>
      <c r="R3503" t="s">
        <v>8271</v>
      </c>
      <c r="S3503" s="7">
        <f>E3503/D3503</f>
        <v>1.0066666666666666</v>
      </c>
      <c r="T3503" s="8">
        <f>E3503/P3503</f>
        <v>35.952380952380949</v>
      </c>
      <c r="U3503" t="str">
        <f t="shared" si="328"/>
        <v>theater</v>
      </c>
      <c r="V3503" t="str">
        <f t="shared" si="329"/>
        <v>plays</v>
      </c>
    </row>
    <row r="3504" spans="1:22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5">
        <f t="shared" si="324"/>
        <v>42430.839398148149</v>
      </c>
      <c r="L3504" s="15">
        <f t="shared" si="325"/>
        <v>42445.165972222225</v>
      </c>
      <c r="M3504" s="13" t="str">
        <f t="shared" si="326"/>
        <v>Mar</v>
      </c>
      <c r="N3504" s="11">
        <f t="shared" si="327"/>
        <v>2016</v>
      </c>
      <c r="O3504" t="b">
        <v>0</v>
      </c>
      <c r="P3504">
        <v>31</v>
      </c>
      <c r="Q3504" t="b">
        <v>1</v>
      </c>
      <c r="R3504" t="s">
        <v>8271</v>
      </c>
      <c r="S3504" s="7">
        <f>E3504/D3504</f>
        <v>1.054</v>
      </c>
      <c r="T3504" s="8">
        <f>E3504/P3504</f>
        <v>136</v>
      </c>
      <c r="U3504" t="str">
        <f t="shared" si="328"/>
        <v>theater</v>
      </c>
      <c r="V3504" t="str">
        <f t="shared" si="329"/>
        <v>plays</v>
      </c>
    </row>
    <row r="3505" spans="1:22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5">
        <f t="shared" si="324"/>
        <v>42545.478333333333</v>
      </c>
      <c r="L3505" s="15">
        <f t="shared" si="325"/>
        <v>42575.478333333333</v>
      </c>
      <c r="M3505" s="13" t="str">
        <f t="shared" si="326"/>
        <v>Jun</v>
      </c>
      <c r="N3505" s="11">
        <f t="shared" si="327"/>
        <v>2016</v>
      </c>
      <c r="O3505" t="b">
        <v>0</v>
      </c>
      <c r="P3505">
        <v>38</v>
      </c>
      <c r="Q3505" t="b">
        <v>1</v>
      </c>
      <c r="R3505" t="s">
        <v>8271</v>
      </c>
      <c r="S3505" s="7">
        <f>E3505/D3505</f>
        <v>1.0755999999999999</v>
      </c>
      <c r="T3505" s="8">
        <f>E3505/P3505</f>
        <v>70.763157894736835</v>
      </c>
      <c r="U3505" t="str">
        <f t="shared" si="328"/>
        <v>theater</v>
      </c>
      <c r="V3505" t="str">
        <f t="shared" si="329"/>
        <v>plays</v>
      </c>
    </row>
    <row r="3506" spans="1:22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5">
        <f t="shared" si="324"/>
        <v>42297.748738425929</v>
      </c>
      <c r="L3506" s="15">
        <f t="shared" si="325"/>
        <v>42327.790405092594</v>
      </c>
      <c r="M3506" s="13" t="str">
        <f t="shared" si="326"/>
        <v>Oct</v>
      </c>
      <c r="N3506" s="11">
        <f t="shared" si="327"/>
        <v>2015</v>
      </c>
      <c r="O3506" t="b">
        <v>0</v>
      </c>
      <c r="P3506">
        <v>8</v>
      </c>
      <c r="Q3506" t="b">
        <v>1</v>
      </c>
      <c r="R3506" t="s">
        <v>8271</v>
      </c>
      <c r="S3506" s="7">
        <f>E3506/D3506</f>
        <v>1</v>
      </c>
      <c r="T3506" s="8">
        <f>E3506/P3506</f>
        <v>125</v>
      </c>
      <c r="U3506" t="str">
        <f t="shared" si="328"/>
        <v>theater</v>
      </c>
      <c r="V3506" t="str">
        <f t="shared" si="329"/>
        <v>plays</v>
      </c>
    </row>
    <row r="3507" spans="1:22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5">
        <f t="shared" si="324"/>
        <v>41760.935706018521</v>
      </c>
      <c r="L3507" s="15">
        <f t="shared" si="325"/>
        <v>41772.166666666664</v>
      </c>
      <c r="M3507" s="13" t="str">
        <f t="shared" si="326"/>
        <v>May</v>
      </c>
      <c r="N3507" s="11">
        <f t="shared" si="327"/>
        <v>2014</v>
      </c>
      <c r="O3507" t="b">
        <v>0</v>
      </c>
      <c r="P3507">
        <v>39</v>
      </c>
      <c r="Q3507" t="b">
        <v>1</v>
      </c>
      <c r="R3507" t="s">
        <v>8271</v>
      </c>
      <c r="S3507" s="7">
        <f>E3507/D3507</f>
        <v>1.0376000000000001</v>
      </c>
      <c r="T3507" s="8">
        <f>E3507/P3507</f>
        <v>66.512820512820511</v>
      </c>
      <c r="U3507" t="str">
        <f t="shared" si="328"/>
        <v>theater</v>
      </c>
      <c r="V3507" t="str">
        <f t="shared" si="329"/>
        <v>plays</v>
      </c>
    </row>
    <row r="3508" spans="1:22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5">
        <f t="shared" si="324"/>
        <v>41829.734259259261</v>
      </c>
      <c r="L3508" s="15">
        <f t="shared" si="325"/>
        <v>41874.734259259261</v>
      </c>
      <c r="M3508" s="13" t="str">
        <f t="shared" si="326"/>
        <v>Jul</v>
      </c>
      <c r="N3508" s="11">
        <f t="shared" si="327"/>
        <v>2014</v>
      </c>
      <c r="O3508" t="b">
        <v>0</v>
      </c>
      <c r="P3508">
        <v>29</v>
      </c>
      <c r="Q3508" t="b">
        <v>1</v>
      </c>
      <c r="R3508" t="s">
        <v>8271</v>
      </c>
      <c r="S3508" s="7">
        <f>E3508/D3508</f>
        <v>1.0149999999999999</v>
      </c>
      <c r="T3508" s="8">
        <f>E3508/P3508</f>
        <v>105</v>
      </c>
      <c r="U3508" t="str">
        <f t="shared" si="328"/>
        <v>theater</v>
      </c>
      <c r="V3508" t="str">
        <f t="shared" si="329"/>
        <v>plays</v>
      </c>
    </row>
    <row r="3509" spans="1:22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5">
        <f t="shared" si="324"/>
        <v>42491.92288194444</v>
      </c>
      <c r="L3509" s="15">
        <f t="shared" si="325"/>
        <v>42521.92288194444</v>
      </c>
      <c r="M3509" s="13" t="str">
        <f t="shared" si="326"/>
        <v>May</v>
      </c>
      <c r="N3509" s="11">
        <f t="shared" si="327"/>
        <v>2016</v>
      </c>
      <c r="O3509" t="b">
        <v>0</v>
      </c>
      <c r="P3509">
        <v>72</v>
      </c>
      <c r="Q3509" t="b">
        <v>1</v>
      </c>
      <c r="R3509" t="s">
        <v>8271</v>
      </c>
      <c r="S3509" s="7">
        <f>E3509/D3509</f>
        <v>1.044</v>
      </c>
      <c r="T3509" s="8">
        <f>E3509/P3509</f>
        <v>145</v>
      </c>
      <c r="U3509" t="str">
        <f t="shared" si="328"/>
        <v>theater</v>
      </c>
      <c r="V3509" t="str">
        <f t="shared" si="329"/>
        <v>plays</v>
      </c>
    </row>
    <row r="3510" spans="1:22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5">
        <f t="shared" si="324"/>
        <v>42477.729780092588</v>
      </c>
      <c r="L3510" s="15">
        <f t="shared" si="325"/>
        <v>42500.875</v>
      </c>
      <c r="M3510" s="13" t="str">
        <f t="shared" si="326"/>
        <v>Apr</v>
      </c>
      <c r="N3510" s="11">
        <f t="shared" si="327"/>
        <v>2016</v>
      </c>
      <c r="O3510" t="b">
        <v>0</v>
      </c>
      <c r="P3510">
        <v>15</v>
      </c>
      <c r="Q3510" t="b">
        <v>1</v>
      </c>
      <c r="R3510" t="s">
        <v>8271</v>
      </c>
      <c r="S3510" s="7">
        <f>E3510/D3510</f>
        <v>1.8</v>
      </c>
      <c r="T3510" s="8">
        <f>E3510/P3510</f>
        <v>12</v>
      </c>
      <c r="U3510" t="str">
        <f t="shared" si="328"/>
        <v>theater</v>
      </c>
      <c r="V3510" t="str">
        <f t="shared" si="329"/>
        <v>plays</v>
      </c>
    </row>
    <row r="3511" spans="1:22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5">
        <f t="shared" si="324"/>
        <v>41950.859560185185</v>
      </c>
      <c r="L3511" s="15">
        <f t="shared" si="325"/>
        <v>41964.204861111109</v>
      </c>
      <c r="M3511" s="13" t="str">
        <f t="shared" si="326"/>
        <v>Nov</v>
      </c>
      <c r="N3511" s="11">
        <f t="shared" si="327"/>
        <v>2014</v>
      </c>
      <c r="O3511" t="b">
        <v>0</v>
      </c>
      <c r="P3511">
        <v>33</v>
      </c>
      <c r="Q3511" t="b">
        <v>1</v>
      </c>
      <c r="R3511" t="s">
        <v>8271</v>
      </c>
      <c r="S3511" s="7">
        <f>E3511/D3511</f>
        <v>1.0633333333333332</v>
      </c>
      <c r="T3511" s="8">
        <f>E3511/P3511</f>
        <v>96.666666666666671</v>
      </c>
      <c r="U3511" t="str">
        <f t="shared" si="328"/>
        <v>theater</v>
      </c>
      <c r="V3511" t="str">
        <f t="shared" si="329"/>
        <v>plays</v>
      </c>
    </row>
    <row r="3512" spans="1:22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5">
        <f t="shared" si="324"/>
        <v>41802.62090277778</v>
      </c>
      <c r="L3512" s="15">
        <f t="shared" si="325"/>
        <v>41822.62090277778</v>
      </c>
      <c r="M3512" s="13" t="str">
        <f t="shared" si="326"/>
        <v>Jun</v>
      </c>
      <c r="N3512" s="11">
        <f t="shared" si="327"/>
        <v>2014</v>
      </c>
      <c r="O3512" t="b">
        <v>0</v>
      </c>
      <c r="P3512">
        <v>15</v>
      </c>
      <c r="Q3512" t="b">
        <v>1</v>
      </c>
      <c r="R3512" t="s">
        <v>8271</v>
      </c>
      <c r="S3512" s="7">
        <f>E3512/D3512</f>
        <v>1.0055555555555555</v>
      </c>
      <c r="T3512" s="8">
        <f>E3512/P3512</f>
        <v>60.333333333333336</v>
      </c>
      <c r="U3512" t="str">
        <f t="shared" si="328"/>
        <v>theater</v>
      </c>
      <c r="V3512" t="str">
        <f t="shared" si="329"/>
        <v>plays</v>
      </c>
    </row>
    <row r="3513" spans="1:22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5">
        <f t="shared" si="324"/>
        <v>41927.873784722222</v>
      </c>
      <c r="L3513" s="15">
        <f t="shared" si="325"/>
        <v>41950.770833333336</v>
      </c>
      <c r="M3513" s="13" t="str">
        <f t="shared" si="326"/>
        <v>Oct</v>
      </c>
      <c r="N3513" s="11">
        <f t="shared" si="327"/>
        <v>2014</v>
      </c>
      <c r="O3513" t="b">
        <v>0</v>
      </c>
      <c r="P3513">
        <v>19</v>
      </c>
      <c r="Q3513" t="b">
        <v>1</v>
      </c>
      <c r="R3513" t="s">
        <v>8271</v>
      </c>
      <c r="S3513" s="7">
        <f>E3513/D3513</f>
        <v>1.012</v>
      </c>
      <c r="T3513" s="8">
        <f>E3513/P3513</f>
        <v>79.89473684210526</v>
      </c>
      <c r="U3513" t="str">
        <f t="shared" si="328"/>
        <v>theater</v>
      </c>
      <c r="V3513" t="str">
        <f t="shared" si="329"/>
        <v>plays</v>
      </c>
    </row>
    <row r="3514" spans="1:22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5">
        <f t="shared" si="324"/>
        <v>42057.536944444444</v>
      </c>
      <c r="L3514" s="15">
        <f t="shared" si="325"/>
        <v>42117.49527777778</v>
      </c>
      <c r="M3514" s="13" t="str">
        <f t="shared" si="326"/>
        <v>Feb</v>
      </c>
      <c r="N3514" s="11">
        <f t="shared" si="327"/>
        <v>2015</v>
      </c>
      <c r="O3514" t="b">
        <v>0</v>
      </c>
      <c r="P3514">
        <v>17</v>
      </c>
      <c r="Q3514" t="b">
        <v>1</v>
      </c>
      <c r="R3514" t="s">
        <v>8271</v>
      </c>
      <c r="S3514" s="7">
        <f>E3514/D3514</f>
        <v>1</v>
      </c>
      <c r="T3514" s="8">
        <f>E3514/P3514</f>
        <v>58.823529411764703</v>
      </c>
      <c r="U3514" t="str">
        <f t="shared" si="328"/>
        <v>theater</v>
      </c>
      <c r="V3514" t="str">
        <f t="shared" si="329"/>
        <v>plays</v>
      </c>
    </row>
    <row r="3515" spans="1:22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5">
        <f t="shared" si="324"/>
        <v>41781.096203703702</v>
      </c>
      <c r="L3515" s="15">
        <f t="shared" si="325"/>
        <v>41794.207638888889</v>
      </c>
      <c r="M3515" s="13" t="str">
        <f t="shared" si="326"/>
        <v>May</v>
      </c>
      <c r="N3515" s="11">
        <f t="shared" si="327"/>
        <v>2014</v>
      </c>
      <c r="O3515" t="b">
        <v>0</v>
      </c>
      <c r="P3515">
        <v>44</v>
      </c>
      <c r="Q3515" t="b">
        <v>1</v>
      </c>
      <c r="R3515" t="s">
        <v>8271</v>
      </c>
      <c r="S3515" s="7">
        <f>E3515/D3515</f>
        <v>1.1839285714285714</v>
      </c>
      <c r="T3515" s="8">
        <f>E3515/P3515</f>
        <v>75.340909090909093</v>
      </c>
      <c r="U3515" t="str">
        <f t="shared" si="328"/>
        <v>theater</v>
      </c>
      <c r="V3515" t="str">
        <f t="shared" si="329"/>
        <v>plays</v>
      </c>
    </row>
    <row r="3516" spans="1:22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5">
        <f t="shared" si="324"/>
        <v>42020.846666666665</v>
      </c>
      <c r="L3516" s="15">
        <f t="shared" si="325"/>
        <v>42037.207638888889</v>
      </c>
      <c r="M3516" s="13" t="str">
        <f t="shared" si="326"/>
        <v>Jan</v>
      </c>
      <c r="N3516" s="11">
        <f t="shared" si="327"/>
        <v>2015</v>
      </c>
      <c r="O3516" t="b">
        <v>0</v>
      </c>
      <c r="P3516">
        <v>10</v>
      </c>
      <c r="Q3516" t="b">
        <v>1</v>
      </c>
      <c r="R3516" t="s">
        <v>8271</v>
      </c>
      <c r="S3516" s="7">
        <f>E3516/D3516</f>
        <v>1.1000000000000001</v>
      </c>
      <c r="T3516" s="8">
        <f>E3516/P3516</f>
        <v>55</v>
      </c>
      <c r="U3516" t="str">
        <f t="shared" si="328"/>
        <v>theater</v>
      </c>
      <c r="V3516" t="str">
        <f t="shared" si="329"/>
        <v>plays</v>
      </c>
    </row>
    <row r="3517" spans="1:22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5">
        <f t="shared" si="324"/>
        <v>42125.772812499999</v>
      </c>
      <c r="L3517" s="15">
        <f t="shared" si="325"/>
        <v>42155.772812499999</v>
      </c>
      <c r="M3517" s="13" t="str">
        <f t="shared" si="326"/>
        <v>May</v>
      </c>
      <c r="N3517" s="11">
        <f t="shared" si="327"/>
        <v>2015</v>
      </c>
      <c r="O3517" t="b">
        <v>0</v>
      </c>
      <c r="P3517">
        <v>46</v>
      </c>
      <c r="Q3517" t="b">
        <v>1</v>
      </c>
      <c r="R3517" t="s">
        <v>8271</v>
      </c>
      <c r="S3517" s="7">
        <f>E3517/D3517</f>
        <v>1.0266666666666666</v>
      </c>
      <c r="T3517" s="8">
        <f>E3517/P3517</f>
        <v>66.956521739130437</v>
      </c>
      <c r="U3517" t="str">
        <f t="shared" si="328"/>
        <v>theater</v>
      </c>
      <c r="V3517" t="str">
        <f t="shared" si="329"/>
        <v>plays</v>
      </c>
    </row>
    <row r="3518" spans="1:22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5">
        <f t="shared" si="324"/>
        <v>41856.010069444441</v>
      </c>
      <c r="L3518" s="15">
        <f t="shared" si="325"/>
        <v>41890.125</v>
      </c>
      <c r="M3518" s="13" t="str">
        <f t="shared" si="326"/>
        <v>Aug</v>
      </c>
      <c r="N3518" s="11">
        <f t="shared" si="327"/>
        <v>2014</v>
      </c>
      <c r="O3518" t="b">
        <v>0</v>
      </c>
      <c r="P3518">
        <v>11</v>
      </c>
      <c r="Q3518" t="b">
        <v>1</v>
      </c>
      <c r="R3518" t="s">
        <v>8271</v>
      </c>
      <c r="S3518" s="7">
        <f>E3518/D3518</f>
        <v>1</v>
      </c>
      <c r="T3518" s="8">
        <f>E3518/P3518</f>
        <v>227.27272727272728</v>
      </c>
      <c r="U3518" t="str">
        <f t="shared" si="328"/>
        <v>theater</v>
      </c>
      <c r="V3518" t="str">
        <f t="shared" si="329"/>
        <v>plays</v>
      </c>
    </row>
    <row r="3519" spans="1:22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5">
        <f t="shared" si="324"/>
        <v>41794.817523148151</v>
      </c>
      <c r="L3519" s="15">
        <f t="shared" si="325"/>
        <v>41824.458333333336</v>
      </c>
      <c r="M3519" s="13" t="str">
        <f t="shared" si="326"/>
        <v>Jun</v>
      </c>
      <c r="N3519" s="11">
        <f t="shared" si="327"/>
        <v>2014</v>
      </c>
      <c r="O3519" t="b">
        <v>0</v>
      </c>
      <c r="P3519">
        <v>13</v>
      </c>
      <c r="Q3519" t="b">
        <v>1</v>
      </c>
      <c r="R3519" t="s">
        <v>8271</v>
      </c>
      <c r="S3519" s="7">
        <f>E3519/D3519</f>
        <v>1</v>
      </c>
      <c r="T3519" s="8">
        <f>E3519/P3519</f>
        <v>307.69230769230768</v>
      </c>
      <c r="U3519" t="str">
        <f t="shared" si="328"/>
        <v>theater</v>
      </c>
      <c r="V3519" t="str">
        <f t="shared" si="329"/>
        <v>plays</v>
      </c>
    </row>
    <row r="3520" spans="1:22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5">
        <f t="shared" si="324"/>
        <v>41893.783553240741</v>
      </c>
      <c r="L3520" s="15">
        <f t="shared" si="325"/>
        <v>41914.597916666666</v>
      </c>
      <c r="M3520" s="13" t="str">
        <f t="shared" si="326"/>
        <v>Sep</v>
      </c>
      <c r="N3520" s="11">
        <f t="shared" si="327"/>
        <v>2014</v>
      </c>
      <c r="O3520" t="b">
        <v>0</v>
      </c>
      <c r="P3520">
        <v>33</v>
      </c>
      <c r="Q3520" t="b">
        <v>1</v>
      </c>
      <c r="R3520" t="s">
        <v>8271</v>
      </c>
      <c r="S3520" s="7">
        <f>E3520/D3520</f>
        <v>1.10046</v>
      </c>
      <c r="T3520" s="8">
        <f>E3520/P3520</f>
        <v>50.020909090909093</v>
      </c>
      <c r="U3520" t="str">
        <f t="shared" si="328"/>
        <v>theater</v>
      </c>
      <c r="V3520" t="str">
        <f t="shared" si="329"/>
        <v>plays</v>
      </c>
    </row>
    <row r="3521" spans="1:22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5">
        <f t="shared" si="324"/>
        <v>42037.598958333328</v>
      </c>
      <c r="L3521" s="15">
        <f t="shared" si="325"/>
        <v>42067.598958333328</v>
      </c>
      <c r="M3521" s="13" t="str">
        <f t="shared" si="326"/>
        <v>Feb</v>
      </c>
      <c r="N3521" s="11">
        <f t="shared" si="327"/>
        <v>2015</v>
      </c>
      <c r="O3521" t="b">
        <v>0</v>
      </c>
      <c r="P3521">
        <v>28</v>
      </c>
      <c r="Q3521" t="b">
        <v>1</v>
      </c>
      <c r="R3521" t="s">
        <v>8271</v>
      </c>
      <c r="S3521" s="7">
        <f>E3521/D3521</f>
        <v>1.0135000000000001</v>
      </c>
      <c r="T3521" s="8">
        <f>E3521/P3521</f>
        <v>72.392857142857139</v>
      </c>
      <c r="U3521" t="str">
        <f t="shared" si="328"/>
        <v>theater</v>
      </c>
      <c r="V3521" t="str">
        <f t="shared" si="329"/>
        <v>plays</v>
      </c>
    </row>
    <row r="3522" spans="1:22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5">
        <f t="shared" si="324"/>
        <v>42227.824212962965</v>
      </c>
      <c r="L3522" s="15">
        <f t="shared" si="325"/>
        <v>42253.57430555555</v>
      </c>
      <c r="M3522" s="13" t="str">
        <f t="shared" si="326"/>
        <v>Aug</v>
      </c>
      <c r="N3522" s="11">
        <f t="shared" si="327"/>
        <v>2015</v>
      </c>
      <c r="O3522" t="b">
        <v>0</v>
      </c>
      <c r="P3522">
        <v>21</v>
      </c>
      <c r="Q3522" t="b">
        <v>1</v>
      </c>
      <c r="R3522" t="s">
        <v>8271</v>
      </c>
      <c r="S3522" s="7">
        <f>E3522/D3522</f>
        <v>1.0075000000000001</v>
      </c>
      <c r="T3522" s="8">
        <f>E3522/P3522</f>
        <v>95.952380952380949</v>
      </c>
      <c r="U3522" t="str">
        <f t="shared" si="328"/>
        <v>theater</v>
      </c>
      <c r="V3522" t="str">
        <f t="shared" si="329"/>
        <v>plays</v>
      </c>
    </row>
    <row r="3523" spans="1:22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5">
        <f t="shared" ref="K3523:K3586" si="330">(((J3523/60)/60)/24+DATE(1970,1,1))</f>
        <v>41881.361342592594</v>
      </c>
      <c r="L3523" s="15">
        <f t="shared" ref="L3523:L3586" si="331">(((I3523/60)/60)/24+DATE(1970,1,1))</f>
        <v>41911.361342592594</v>
      </c>
      <c r="M3523" s="13" t="str">
        <f t="shared" ref="M3523:M3586" si="332">TEXT(K3523,"mmm")</f>
        <v>Aug</v>
      </c>
      <c r="N3523" s="11">
        <f t="shared" ref="N3523:N3586" si="333">YEAR(K3523)</f>
        <v>2014</v>
      </c>
      <c r="O3523" t="b">
        <v>0</v>
      </c>
      <c r="P3523">
        <v>13</v>
      </c>
      <c r="Q3523" t="b">
        <v>1</v>
      </c>
      <c r="R3523" t="s">
        <v>8271</v>
      </c>
      <c r="S3523" s="7">
        <f>E3523/D3523</f>
        <v>1.6942857142857144</v>
      </c>
      <c r="T3523" s="8">
        <f>E3523/P3523</f>
        <v>45.615384615384613</v>
      </c>
      <c r="U3523" t="str">
        <f t="shared" ref="U3523:U3586" si="334">LEFT(R3523,(FIND("/",R3523,1)-1))</f>
        <v>theater</v>
      </c>
      <c r="V3523" t="str">
        <f t="shared" ref="V3523:V3586" si="335">MID(R3523,FIND("/",R3523)+1,256)</f>
        <v>plays</v>
      </c>
    </row>
    <row r="3524" spans="1:22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5">
        <f t="shared" si="330"/>
        <v>42234.789884259255</v>
      </c>
      <c r="L3524" s="15">
        <f t="shared" si="331"/>
        <v>42262.420833333337</v>
      </c>
      <c r="M3524" s="13" t="str">
        <f t="shared" si="332"/>
        <v>Aug</v>
      </c>
      <c r="N3524" s="11">
        <f t="shared" si="333"/>
        <v>2015</v>
      </c>
      <c r="O3524" t="b">
        <v>0</v>
      </c>
      <c r="P3524">
        <v>34</v>
      </c>
      <c r="Q3524" t="b">
        <v>1</v>
      </c>
      <c r="R3524" t="s">
        <v>8271</v>
      </c>
      <c r="S3524" s="7">
        <f>E3524/D3524</f>
        <v>1</v>
      </c>
      <c r="T3524" s="8">
        <f>E3524/P3524</f>
        <v>41.029411764705884</v>
      </c>
      <c r="U3524" t="str">
        <f t="shared" si="334"/>
        <v>theater</v>
      </c>
      <c r="V3524" t="str">
        <f t="shared" si="335"/>
        <v>plays</v>
      </c>
    </row>
    <row r="3525" spans="1:22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5">
        <f t="shared" si="330"/>
        <v>42581.397546296299</v>
      </c>
      <c r="L3525" s="15">
        <f t="shared" si="331"/>
        <v>42638.958333333328</v>
      </c>
      <c r="M3525" s="13" t="str">
        <f t="shared" si="332"/>
        <v>Jul</v>
      </c>
      <c r="N3525" s="11">
        <f t="shared" si="333"/>
        <v>2016</v>
      </c>
      <c r="O3525" t="b">
        <v>0</v>
      </c>
      <c r="P3525">
        <v>80</v>
      </c>
      <c r="Q3525" t="b">
        <v>1</v>
      </c>
      <c r="R3525" t="s">
        <v>8271</v>
      </c>
      <c r="S3525" s="7">
        <f>E3525/D3525</f>
        <v>1.1365000000000001</v>
      </c>
      <c r="T3525" s="8">
        <f>E3525/P3525</f>
        <v>56.825000000000003</v>
      </c>
      <c r="U3525" t="str">
        <f t="shared" si="334"/>
        <v>theater</v>
      </c>
      <c r="V3525" t="str">
        <f t="shared" si="335"/>
        <v>plays</v>
      </c>
    </row>
    <row r="3526" spans="1:22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5">
        <f t="shared" si="330"/>
        <v>41880.76357638889</v>
      </c>
      <c r="L3526" s="15">
        <f t="shared" si="331"/>
        <v>41895.166666666664</v>
      </c>
      <c r="M3526" s="13" t="str">
        <f t="shared" si="332"/>
        <v>Aug</v>
      </c>
      <c r="N3526" s="11">
        <f t="shared" si="333"/>
        <v>2014</v>
      </c>
      <c r="O3526" t="b">
        <v>0</v>
      </c>
      <c r="P3526">
        <v>74</v>
      </c>
      <c r="Q3526" t="b">
        <v>1</v>
      </c>
      <c r="R3526" t="s">
        <v>8271</v>
      </c>
      <c r="S3526" s="7">
        <f>E3526/D3526</f>
        <v>1.0156000000000001</v>
      </c>
      <c r="T3526" s="8">
        <f>E3526/P3526</f>
        <v>137.24324324324326</v>
      </c>
      <c r="U3526" t="str">
        <f t="shared" si="334"/>
        <v>theater</v>
      </c>
      <c r="V3526" t="str">
        <f t="shared" si="335"/>
        <v>plays</v>
      </c>
    </row>
    <row r="3527" spans="1:22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5">
        <f t="shared" si="330"/>
        <v>42214.6956712963</v>
      </c>
      <c r="L3527" s="15">
        <f t="shared" si="331"/>
        <v>42225.666666666672</v>
      </c>
      <c r="M3527" s="13" t="str">
        <f t="shared" si="332"/>
        <v>Jul</v>
      </c>
      <c r="N3527" s="11">
        <f t="shared" si="333"/>
        <v>2015</v>
      </c>
      <c r="O3527" t="b">
        <v>0</v>
      </c>
      <c r="P3527">
        <v>7</v>
      </c>
      <c r="Q3527" t="b">
        <v>1</v>
      </c>
      <c r="R3527" t="s">
        <v>8271</v>
      </c>
      <c r="S3527" s="7">
        <f>E3527/D3527</f>
        <v>1.06</v>
      </c>
      <c r="T3527" s="8">
        <f>E3527/P3527</f>
        <v>75.714285714285708</v>
      </c>
      <c r="U3527" t="str">
        <f t="shared" si="334"/>
        <v>theater</v>
      </c>
      <c r="V3527" t="str">
        <f t="shared" si="335"/>
        <v>plays</v>
      </c>
    </row>
    <row r="3528" spans="1:22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5">
        <f t="shared" si="330"/>
        <v>42460.335312499999</v>
      </c>
      <c r="L3528" s="15">
        <f t="shared" si="331"/>
        <v>42488.249305555553</v>
      </c>
      <c r="M3528" s="13" t="str">
        <f t="shared" si="332"/>
        <v>Mar</v>
      </c>
      <c r="N3528" s="11">
        <f t="shared" si="333"/>
        <v>2016</v>
      </c>
      <c r="O3528" t="b">
        <v>0</v>
      </c>
      <c r="P3528">
        <v>34</v>
      </c>
      <c r="Q3528" t="b">
        <v>1</v>
      </c>
      <c r="R3528" t="s">
        <v>8271</v>
      </c>
      <c r="S3528" s="7">
        <f>E3528/D3528</f>
        <v>1.02</v>
      </c>
      <c r="T3528" s="8">
        <f>E3528/P3528</f>
        <v>99</v>
      </c>
      <c r="U3528" t="str">
        <f t="shared" si="334"/>
        <v>theater</v>
      </c>
      <c r="V3528" t="str">
        <f t="shared" si="335"/>
        <v>plays</v>
      </c>
    </row>
    <row r="3529" spans="1:22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5">
        <f t="shared" si="330"/>
        <v>42167.023206018523</v>
      </c>
      <c r="L3529" s="15">
        <f t="shared" si="331"/>
        <v>42196.165972222225</v>
      </c>
      <c r="M3529" s="13" t="str">
        <f t="shared" si="332"/>
        <v>Jun</v>
      </c>
      <c r="N3529" s="11">
        <f t="shared" si="333"/>
        <v>2015</v>
      </c>
      <c r="O3529" t="b">
        <v>0</v>
      </c>
      <c r="P3529">
        <v>86</v>
      </c>
      <c r="Q3529" t="b">
        <v>1</v>
      </c>
      <c r="R3529" t="s">
        <v>8271</v>
      </c>
      <c r="S3529" s="7">
        <f>E3529/D3529</f>
        <v>1.1691666666666667</v>
      </c>
      <c r="T3529" s="8">
        <f>E3529/P3529</f>
        <v>81.569767441860463</v>
      </c>
      <c r="U3529" t="str">
        <f t="shared" si="334"/>
        <v>theater</v>
      </c>
      <c r="V3529" t="str">
        <f t="shared" si="335"/>
        <v>plays</v>
      </c>
    </row>
    <row r="3530" spans="1:22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5">
        <f t="shared" si="330"/>
        <v>42733.50136574074</v>
      </c>
      <c r="L3530" s="15">
        <f t="shared" si="331"/>
        <v>42753.50136574074</v>
      </c>
      <c r="M3530" s="13" t="str">
        <f t="shared" si="332"/>
        <v>Dec</v>
      </c>
      <c r="N3530" s="11">
        <f t="shared" si="333"/>
        <v>2016</v>
      </c>
      <c r="O3530" t="b">
        <v>0</v>
      </c>
      <c r="P3530">
        <v>37</v>
      </c>
      <c r="Q3530" t="b">
        <v>1</v>
      </c>
      <c r="R3530" t="s">
        <v>8271</v>
      </c>
      <c r="S3530" s="7">
        <f>E3530/D3530</f>
        <v>1.0115151515151515</v>
      </c>
      <c r="T3530" s="8">
        <f>E3530/P3530</f>
        <v>45.108108108108105</v>
      </c>
      <c r="U3530" t="str">
        <f t="shared" si="334"/>
        <v>theater</v>
      </c>
      <c r="V3530" t="str">
        <f t="shared" si="335"/>
        <v>plays</v>
      </c>
    </row>
    <row r="3531" spans="1:22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5">
        <f t="shared" si="330"/>
        <v>42177.761782407411</v>
      </c>
      <c r="L3531" s="15">
        <f t="shared" si="331"/>
        <v>42198.041666666672</v>
      </c>
      <c r="M3531" s="13" t="str">
        <f t="shared" si="332"/>
        <v>Jun</v>
      </c>
      <c r="N3531" s="11">
        <f t="shared" si="333"/>
        <v>2015</v>
      </c>
      <c r="O3531" t="b">
        <v>0</v>
      </c>
      <c r="P3531">
        <v>18</v>
      </c>
      <c r="Q3531" t="b">
        <v>1</v>
      </c>
      <c r="R3531" t="s">
        <v>8271</v>
      </c>
      <c r="S3531" s="7">
        <f>E3531/D3531</f>
        <v>1.32</v>
      </c>
      <c r="T3531" s="8">
        <f>E3531/P3531</f>
        <v>36.666666666666664</v>
      </c>
      <c r="U3531" t="str">
        <f t="shared" si="334"/>
        <v>theater</v>
      </c>
      <c r="V3531" t="str">
        <f t="shared" si="335"/>
        <v>plays</v>
      </c>
    </row>
    <row r="3532" spans="1:22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5">
        <f t="shared" si="330"/>
        <v>42442.623344907406</v>
      </c>
      <c r="L3532" s="15">
        <f t="shared" si="331"/>
        <v>42470.833333333328</v>
      </c>
      <c r="M3532" s="13" t="str">
        <f t="shared" si="332"/>
        <v>Mar</v>
      </c>
      <c r="N3532" s="11">
        <f t="shared" si="333"/>
        <v>2016</v>
      </c>
      <c r="O3532" t="b">
        <v>0</v>
      </c>
      <c r="P3532">
        <v>22</v>
      </c>
      <c r="Q3532" t="b">
        <v>1</v>
      </c>
      <c r="R3532" t="s">
        <v>8271</v>
      </c>
      <c r="S3532" s="7">
        <f>E3532/D3532</f>
        <v>1</v>
      </c>
      <c r="T3532" s="8">
        <f>E3532/P3532</f>
        <v>125</v>
      </c>
      <c r="U3532" t="str">
        <f t="shared" si="334"/>
        <v>theater</v>
      </c>
      <c r="V3532" t="str">
        <f t="shared" si="335"/>
        <v>plays</v>
      </c>
    </row>
    <row r="3533" spans="1:2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5">
        <f t="shared" si="330"/>
        <v>42521.654328703706</v>
      </c>
      <c r="L3533" s="15">
        <f t="shared" si="331"/>
        <v>42551.654328703706</v>
      </c>
      <c r="M3533" s="13" t="str">
        <f t="shared" si="332"/>
        <v>May</v>
      </c>
      <c r="N3533" s="11">
        <f t="shared" si="333"/>
        <v>2016</v>
      </c>
      <c r="O3533" t="b">
        <v>0</v>
      </c>
      <c r="P3533">
        <v>26</v>
      </c>
      <c r="Q3533" t="b">
        <v>1</v>
      </c>
      <c r="R3533" t="s">
        <v>8271</v>
      </c>
      <c r="S3533" s="7">
        <f>E3533/D3533</f>
        <v>1.28</v>
      </c>
      <c r="T3533" s="8">
        <f>E3533/P3533</f>
        <v>49.230769230769234</v>
      </c>
      <c r="U3533" t="str">
        <f t="shared" si="334"/>
        <v>theater</v>
      </c>
      <c r="V3533" t="str">
        <f t="shared" si="335"/>
        <v>plays</v>
      </c>
    </row>
    <row r="3534" spans="1:22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5">
        <f t="shared" si="330"/>
        <v>41884.599849537037</v>
      </c>
      <c r="L3534" s="15">
        <f t="shared" si="331"/>
        <v>41900.165972222225</v>
      </c>
      <c r="M3534" s="13" t="str">
        <f t="shared" si="332"/>
        <v>Sep</v>
      </c>
      <c r="N3534" s="11">
        <f t="shared" si="333"/>
        <v>2014</v>
      </c>
      <c r="O3534" t="b">
        <v>0</v>
      </c>
      <c r="P3534">
        <v>27</v>
      </c>
      <c r="Q3534" t="b">
        <v>1</v>
      </c>
      <c r="R3534" t="s">
        <v>8271</v>
      </c>
      <c r="S3534" s="7">
        <f>E3534/D3534</f>
        <v>1.1895833333333334</v>
      </c>
      <c r="T3534" s="8">
        <f>E3534/P3534</f>
        <v>42.296296296296298</v>
      </c>
      <c r="U3534" t="str">
        <f t="shared" si="334"/>
        <v>theater</v>
      </c>
      <c r="V3534" t="str">
        <f t="shared" si="335"/>
        <v>plays</v>
      </c>
    </row>
    <row r="3535" spans="1:22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5">
        <f t="shared" si="330"/>
        <v>42289.761192129634</v>
      </c>
      <c r="L3535" s="15">
        <f t="shared" si="331"/>
        <v>42319.802858796291</v>
      </c>
      <c r="M3535" s="13" t="str">
        <f t="shared" si="332"/>
        <v>Oct</v>
      </c>
      <c r="N3535" s="11">
        <f t="shared" si="333"/>
        <v>2015</v>
      </c>
      <c r="O3535" t="b">
        <v>0</v>
      </c>
      <c r="P3535">
        <v>8</v>
      </c>
      <c r="Q3535" t="b">
        <v>1</v>
      </c>
      <c r="R3535" t="s">
        <v>8271</v>
      </c>
      <c r="S3535" s="7">
        <f>E3535/D3535</f>
        <v>1.262</v>
      </c>
      <c r="T3535" s="8">
        <f>E3535/P3535</f>
        <v>78.875</v>
      </c>
      <c r="U3535" t="str">
        <f t="shared" si="334"/>
        <v>theater</v>
      </c>
      <c r="V3535" t="str">
        <f t="shared" si="335"/>
        <v>plays</v>
      </c>
    </row>
    <row r="3536" spans="1:22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5">
        <f t="shared" si="330"/>
        <v>42243.6252662037</v>
      </c>
      <c r="L3536" s="15">
        <f t="shared" si="331"/>
        <v>42278.6252662037</v>
      </c>
      <c r="M3536" s="13" t="str">
        <f t="shared" si="332"/>
        <v>Aug</v>
      </c>
      <c r="N3536" s="11">
        <f t="shared" si="333"/>
        <v>2015</v>
      </c>
      <c r="O3536" t="b">
        <v>0</v>
      </c>
      <c r="P3536">
        <v>204</v>
      </c>
      <c r="Q3536" t="b">
        <v>1</v>
      </c>
      <c r="R3536" t="s">
        <v>8271</v>
      </c>
      <c r="S3536" s="7">
        <f>E3536/D3536</f>
        <v>1.5620000000000001</v>
      </c>
      <c r="T3536" s="8">
        <f>E3536/P3536</f>
        <v>38.284313725490193</v>
      </c>
      <c r="U3536" t="str">
        <f t="shared" si="334"/>
        <v>theater</v>
      </c>
      <c r="V3536" t="str">
        <f t="shared" si="335"/>
        <v>plays</v>
      </c>
    </row>
    <row r="3537" spans="1:22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5">
        <f t="shared" si="330"/>
        <v>42248.640162037031</v>
      </c>
      <c r="L3537" s="15">
        <f t="shared" si="331"/>
        <v>42279.75</v>
      </c>
      <c r="M3537" s="13" t="str">
        <f t="shared" si="332"/>
        <v>Sep</v>
      </c>
      <c r="N3537" s="11">
        <f t="shared" si="333"/>
        <v>2015</v>
      </c>
      <c r="O3537" t="b">
        <v>0</v>
      </c>
      <c r="P3537">
        <v>46</v>
      </c>
      <c r="Q3537" t="b">
        <v>1</v>
      </c>
      <c r="R3537" t="s">
        <v>8271</v>
      </c>
      <c r="S3537" s="7">
        <f>E3537/D3537</f>
        <v>1.0315000000000001</v>
      </c>
      <c r="T3537" s="8">
        <f>E3537/P3537</f>
        <v>44.847826086956523</v>
      </c>
      <c r="U3537" t="str">
        <f t="shared" si="334"/>
        <v>theater</v>
      </c>
      <c r="V3537" t="str">
        <f t="shared" si="335"/>
        <v>plays</v>
      </c>
    </row>
    <row r="3538" spans="1:22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5">
        <f t="shared" si="330"/>
        <v>42328.727141203708</v>
      </c>
      <c r="L3538" s="15">
        <f t="shared" si="331"/>
        <v>42358.499305555553</v>
      </c>
      <c r="M3538" s="13" t="str">
        <f t="shared" si="332"/>
        <v>Nov</v>
      </c>
      <c r="N3538" s="11">
        <f t="shared" si="333"/>
        <v>2015</v>
      </c>
      <c r="O3538" t="b">
        <v>0</v>
      </c>
      <c r="P3538">
        <v>17</v>
      </c>
      <c r="Q3538" t="b">
        <v>1</v>
      </c>
      <c r="R3538" t="s">
        <v>8271</v>
      </c>
      <c r="S3538" s="7">
        <f>E3538/D3538</f>
        <v>1.5333333333333334</v>
      </c>
      <c r="T3538" s="8">
        <f>E3538/P3538</f>
        <v>13.529411764705882</v>
      </c>
      <c r="U3538" t="str">
        <f t="shared" si="334"/>
        <v>theater</v>
      </c>
      <c r="V3538" t="str">
        <f t="shared" si="335"/>
        <v>plays</v>
      </c>
    </row>
    <row r="3539" spans="1:22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5">
        <f t="shared" si="330"/>
        <v>41923.354351851849</v>
      </c>
      <c r="L3539" s="15">
        <f t="shared" si="331"/>
        <v>41960.332638888889</v>
      </c>
      <c r="M3539" s="13" t="str">
        <f t="shared" si="332"/>
        <v>Oct</v>
      </c>
      <c r="N3539" s="11">
        <f t="shared" si="333"/>
        <v>2014</v>
      </c>
      <c r="O3539" t="b">
        <v>0</v>
      </c>
      <c r="P3539">
        <v>28</v>
      </c>
      <c r="Q3539" t="b">
        <v>1</v>
      </c>
      <c r="R3539" t="s">
        <v>8271</v>
      </c>
      <c r="S3539" s="7">
        <f>E3539/D3539</f>
        <v>1.8044444444444445</v>
      </c>
      <c r="T3539" s="8">
        <f>E3539/P3539</f>
        <v>43.5</v>
      </c>
      <c r="U3539" t="str">
        <f t="shared" si="334"/>
        <v>theater</v>
      </c>
      <c r="V3539" t="str">
        <f t="shared" si="335"/>
        <v>plays</v>
      </c>
    </row>
    <row r="3540" spans="1:22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5">
        <f t="shared" si="330"/>
        <v>42571.420601851853</v>
      </c>
      <c r="L3540" s="15">
        <f t="shared" si="331"/>
        <v>42599.420601851853</v>
      </c>
      <c r="M3540" s="13" t="str">
        <f t="shared" si="332"/>
        <v>Jul</v>
      </c>
      <c r="N3540" s="11">
        <f t="shared" si="333"/>
        <v>2016</v>
      </c>
      <c r="O3540" t="b">
        <v>0</v>
      </c>
      <c r="P3540">
        <v>83</v>
      </c>
      <c r="Q3540" t="b">
        <v>1</v>
      </c>
      <c r="R3540" t="s">
        <v>8271</v>
      </c>
      <c r="S3540" s="7">
        <f>E3540/D3540</f>
        <v>1.2845</v>
      </c>
      <c r="T3540" s="8">
        <f>E3540/P3540</f>
        <v>30.951807228915662</v>
      </c>
      <c r="U3540" t="str">
        <f t="shared" si="334"/>
        <v>theater</v>
      </c>
      <c r="V3540" t="str">
        <f t="shared" si="335"/>
        <v>plays</v>
      </c>
    </row>
    <row r="3541" spans="1:22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5">
        <f t="shared" si="330"/>
        <v>42600.756041666667</v>
      </c>
      <c r="L3541" s="15">
        <f t="shared" si="331"/>
        <v>42621.756041666667</v>
      </c>
      <c r="M3541" s="13" t="str">
        <f t="shared" si="332"/>
        <v>Aug</v>
      </c>
      <c r="N3541" s="11">
        <f t="shared" si="333"/>
        <v>2016</v>
      </c>
      <c r="O3541" t="b">
        <v>0</v>
      </c>
      <c r="P3541">
        <v>13</v>
      </c>
      <c r="Q3541" t="b">
        <v>1</v>
      </c>
      <c r="R3541" t="s">
        <v>8271</v>
      </c>
      <c r="S3541" s="7">
        <f>E3541/D3541</f>
        <v>1.1966666666666668</v>
      </c>
      <c r="T3541" s="8">
        <f>E3541/P3541</f>
        <v>55.230769230769234</v>
      </c>
      <c r="U3541" t="str">
        <f t="shared" si="334"/>
        <v>theater</v>
      </c>
      <c r="V3541" t="str">
        <f t="shared" si="335"/>
        <v>plays</v>
      </c>
    </row>
    <row r="3542" spans="1:22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5">
        <f t="shared" si="330"/>
        <v>42517.003368055557</v>
      </c>
      <c r="L3542" s="15">
        <f t="shared" si="331"/>
        <v>42547.003368055557</v>
      </c>
      <c r="M3542" s="13" t="str">
        <f t="shared" si="332"/>
        <v>May</v>
      </c>
      <c r="N3542" s="11">
        <f t="shared" si="333"/>
        <v>2016</v>
      </c>
      <c r="O3542" t="b">
        <v>0</v>
      </c>
      <c r="P3542">
        <v>8</v>
      </c>
      <c r="Q3542" t="b">
        <v>1</v>
      </c>
      <c r="R3542" t="s">
        <v>8271</v>
      </c>
      <c r="S3542" s="7">
        <f>E3542/D3542</f>
        <v>1.23</v>
      </c>
      <c r="T3542" s="8">
        <f>E3542/P3542</f>
        <v>46.125</v>
      </c>
      <c r="U3542" t="str">
        <f t="shared" si="334"/>
        <v>theater</v>
      </c>
      <c r="V3542" t="str">
        <f t="shared" si="335"/>
        <v>plays</v>
      </c>
    </row>
    <row r="3543" spans="1:22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5">
        <f t="shared" si="330"/>
        <v>42222.730034722219</v>
      </c>
      <c r="L3543" s="15">
        <f t="shared" si="331"/>
        <v>42247.730034722219</v>
      </c>
      <c r="M3543" s="13" t="str">
        <f t="shared" si="332"/>
        <v>Aug</v>
      </c>
      <c r="N3543" s="11">
        <f t="shared" si="333"/>
        <v>2015</v>
      </c>
      <c r="O3543" t="b">
        <v>0</v>
      </c>
      <c r="P3543">
        <v>32</v>
      </c>
      <c r="Q3543" t="b">
        <v>1</v>
      </c>
      <c r="R3543" t="s">
        <v>8271</v>
      </c>
      <c r="S3543" s="7">
        <f>E3543/D3543</f>
        <v>1.05</v>
      </c>
      <c r="T3543" s="8">
        <f>E3543/P3543</f>
        <v>39.375</v>
      </c>
      <c r="U3543" t="str">
        <f t="shared" si="334"/>
        <v>theater</v>
      </c>
      <c r="V3543" t="str">
        <f t="shared" si="335"/>
        <v>plays</v>
      </c>
    </row>
    <row r="3544" spans="1:22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5">
        <f t="shared" si="330"/>
        <v>41829.599791666667</v>
      </c>
      <c r="L3544" s="15">
        <f t="shared" si="331"/>
        <v>41889.599791666667</v>
      </c>
      <c r="M3544" s="13" t="str">
        <f t="shared" si="332"/>
        <v>Jul</v>
      </c>
      <c r="N3544" s="11">
        <f t="shared" si="333"/>
        <v>2014</v>
      </c>
      <c r="O3544" t="b">
        <v>0</v>
      </c>
      <c r="P3544">
        <v>85</v>
      </c>
      <c r="Q3544" t="b">
        <v>1</v>
      </c>
      <c r="R3544" t="s">
        <v>8271</v>
      </c>
      <c r="S3544" s="7">
        <f>E3544/D3544</f>
        <v>1.0223636363636364</v>
      </c>
      <c r="T3544" s="8">
        <f>E3544/P3544</f>
        <v>66.152941176470591</v>
      </c>
      <c r="U3544" t="str">
        <f t="shared" si="334"/>
        <v>theater</v>
      </c>
      <c r="V3544" t="str">
        <f t="shared" si="335"/>
        <v>plays</v>
      </c>
    </row>
    <row r="3545" spans="1:22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5">
        <f t="shared" si="330"/>
        <v>42150.755312499998</v>
      </c>
      <c r="L3545" s="15">
        <f t="shared" si="331"/>
        <v>42180.755312499998</v>
      </c>
      <c r="M3545" s="13" t="str">
        <f t="shared" si="332"/>
        <v>May</v>
      </c>
      <c r="N3545" s="11">
        <f t="shared" si="333"/>
        <v>2015</v>
      </c>
      <c r="O3545" t="b">
        <v>0</v>
      </c>
      <c r="P3545">
        <v>29</v>
      </c>
      <c r="Q3545" t="b">
        <v>1</v>
      </c>
      <c r="R3545" t="s">
        <v>8271</v>
      </c>
      <c r="S3545" s="7">
        <f>E3545/D3545</f>
        <v>1.0466666666666666</v>
      </c>
      <c r="T3545" s="8">
        <f>E3545/P3545</f>
        <v>54.137931034482762</v>
      </c>
      <c r="U3545" t="str">
        <f t="shared" si="334"/>
        <v>theater</v>
      </c>
      <c r="V3545" t="str">
        <f t="shared" si="335"/>
        <v>plays</v>
      </c>
    </row>
    <row r="3546" spans="1:22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5">
        <f t="shared" si="330"/>
        <v>42040.831678240742</v>
      </c>
      <c r="L3546" s="15">
        <f t="shared" si="331"/>
        <v>42070.831678240742</v>
      </c>
      <c r="M3546" s="13" t="str">
        <f t="shared" si="332"/>
        <v>Feb</v>
      </c>
      <c r="N3546" s="11">
        <f t="shared" si="333"/>
        <v>2015</v>
      </c>
      <c r="O3546" t="b">
        <v>0</v>
      </c>
      <c r="P3546">
        <v>24</v>
      </c>
      <c r="Q3546" t="b">
        <v>1</v>
      </c>
      <c r="R3546" t="s">
        <v>8271</v>
      </c>
      <c r="S3546" s="7">
        <f>E3546/D3546</f>
        <v>1</v>
      </c>
      <c r="T3546" s="8">
        <f>E3546/P3546</f>
        <v>104.16666666666667</v>
      </c>
      <c r="U3546" t="str">
        <f t="shared" si="334"/>
        <v>theater</v>
      </c>
      <c r="V3546" t="str">
        <f t="shared" si="335"/>
        <v>plays</v>
      </c>
    </row>
    <row r="3547" spans="1:22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5">
        <f t="shared" si="330"/>
        <v>42075.807395833333</v>
      </c>
      <c r="L3547" s="15">
        <f t="shared" si="331"/>
        <v>42105.807395833333</v>
      </c>
      <c r="M3547" s="13" t="str">
        <f t="shared" si="332"/>
        <v>Mar</v>
      </c>
      <c r="N3547" s="11">
        <f t="shared" si="333"/>
        <v>2015</v>
      </c>
      <c r="O3547" t="b">
        <v>0</v>
      </c>
      <c r="P3547">
        <v>8</v>
      </c>
      <c r="Q3547" t="b">
        <v>1</v>
      </c>
      <c r="R3547" t="s">
        <v>8271</v>
      </c>
      <c r="S3547" s="7">
        <f>E3547/D3547</f>
        <v>1.004</v>
      </c>
      <c r="T3547" s="8">
        <f>E3547/P3547</f>
        <v>31.375</v>
      </c>
      <c r="U3547" t="str">
        <f t="shared" si="334"/>
        <v>theater</v>
      </c>
      <c r="V3547" t="str">
        <f t="shared" si="335"/>
        <v>plays</v>
      </c>
    </row>
    <row r="3548" spans="1:22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5">
        <f t="shared" si="330"/>
        <v>42073.660694444443</v>
      </c>
      <c r="L3548" s="15">
        <f t="shared" si="331"/>
        <v>42095.165972222225</v>
      </c>
      <c r="M3548" s="13" t="str">
        <f t="shared" si="332"/>
        <v>Mar</v>
      </c>
      <c r="N3548" s="11">
        <f t="shared" si="333"/>
        <v>2015</v>
      </c>
      <c r="O3548" t="b">
        <v>0</v>
      </c>
      <c r="P3548">
        <v>19</v>
      </c>
      <c r="Q3548" t="b">
        <v>1</v>
      </c>
      <c r="R3548" t="s">
        <v>8271</v>
      </c>
      <c r="S3548" s="7">
        <f>E3548/D3548</f>
        <v>1.0227272727272727</v>
      </c>
      <c r="T3548" s="8">
        <f>E3548/P3548</f>
        <v>59.210526315789473</v>
      </c>
      <c r="U3548" t="str">
        <f t="shared" si="334"/>
        <v>theater</v>
      </c>
      <c r="V3548" t="str">
        <f t="shared" si="335"/>
        <v>plays</v>
      </c>
    </row>
    <row r="3549" spans="1:22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5">
        <f t="shared" si="330"/>
        <v>42480.078715277778</v>
      </c>
      <c r="L3549" s="15">
        <f t="shared" si="331"/>
        <v>42504.165972222225</v>
      </c>
      <c r="M3549" s="13" t="str">
        <f t="shared" si="332"/>
        <v>Apr</v>
      </c>
      <c r="N3549" s="11">
        <f t="shared" si="333"/>
        <v>2016</v>
      </c>
      <c r="O3549" t="b">
        <v>0</v>
      </c>
      <c r="P3549">
        <v>336</v>
      </c>
      <c r="Q3549" t="b">
        <v>1</v>
      </c>
      <c r="R3549" t="s">
        <v>8271</v>
      </c>
      <c r="S3549" s="7">
        <f>E3549/D3549</f>
        <v>1.1440928571428572</v>
      </c>
      <c r="T3549" s="8">
        <f>E3549/P3549</f>
        <v>119.17633928571429</v>
      </c>
      <c r="U3549" t="str">
        <f t="shared" si="334"/>
        <v>theater</v>
      </c>
      <c r="V3549" t="str">
        <f t="shared" si="335"/>
        <v>plays</v>
      </c>
    </row>
    <row r="3550" spans="1:22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5">
        <f t="shared" si="330"/>
        <v>42411.942291666666</v>
      </c>
      <c r="L3550" s="15">
        <f t="shared" si="331"/>
        <v>42434.041666666672</v>
      </c>
      <c r="M3550" s="13" t="str">
        <f t="shared" si="332"/>
        <v>Feb</v>
      </c>
      <c r="N3550" s="11">
        <f t="shared" si="333"/>
        <v>2016</v>
      </c>
      <c r="O3550" t="b">
        <v>0</v>
      </c>
      <c r="P3550">
        <v>13</v>
      </c>
      <c r="Q3550" t="b">
        <v>1</v>
      </c>
      <c r="R3550" t="s">
        <v>8271</v>
      </c>
      <c r="S3550" s="7">
        <f>E3550/D3550</f>
        <v>1.019047619047619</v>
      </c>
      <c r="T3550" s="8">
        <f>E3550/P3550</f>
        <v>164.61538461538461</v>
      </c>
      <c r="U3550" t="str">
        <f t="shared" si="334"/>
        <v>theater</v>
      </c>
      <c r="V3550" t="str">
        <f t="shared" si="335"/>
        <v>plays</v>
      </c>
    </row>
    <row r="3551" spans="1:22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5">
        <f t="shared" si="330"/>
        <v>42223.394363425927</v>
      </c>
      <c r="L3551" s="15">
        <f t="shared" si="331"/>
        <v>42251.394363425927</v>
      </c>
      <c r="M3551" s="13" t="str">
        <f t="shared" si="332"/>
        <v>Aug</v>
      </c>
      <c r="N3551" s="11">
        <f t="shared" si="333"/>
        <v>2015</v>
      </c>
      <c r="O3551" t="b">
        <v>0</v>
      </c>
      <c r="P3551">
        <v>42</v>
      </c>
      <c r="Q3551" t="b">
        <v>1</v>
      </c>
      <c r="R3551" t="s">
        <v>8271</v>
      </c>
      <c r="S3551" s="7">
        <f>E3551/D3551</f>
        <v>1.02</v>
      </c>
      <c r="T3551" s="8">
        <f>E3551/P3551</f>
        <v>24.285714285714285</v>
      </c>
      <c r="U3551" t="str">
        <f t="shared" si="334"/>
        <v>theater</v>
      </c>
      <c r="V3551" t="str">
        <f t="shared" si="335"/>
        <v>plays</v>
      </c>
    </row>
    <row r="3552" spans="1:22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5">
        <f t="shared" si="330"/>
        <v>42462.893495370372</v>
      </c>
      <c r="L3552" s="15">
        <f t="shared" si="331"/>
        <v>42492.893495370372</v>
      </c>
      <c r="M3552" s="13" t="str">
        <f t="shared" si="332"/>
        <v>Apr</v>
      </c>
      <c r="N3552" s="11">
        <f t="shared" si="333"/>
        <v>2016</v>
      </c>
      <c r="O3552" t="b">
        <v>0</v>
      </c>
      <c r="P3552">
        <v>64</v>
      </c>
      <c r="Q3552" t="b">
        <v>1</v>
      </c>
      <c r="R3552" t="s">
        <v>8271</v>
      </c>
      <c r="S3552" s="7">
        <f>E3552/D3552</f>
        <v>1.048</v>
      </c>
      <c r="T3552" s="8">
        <f>E3552/P3552</f>
        <v>40.9375</v>
      </c>
      <c r="U3552" t="str">
        <f t="shared" si="334"/>
        <v>theater</v>
      </c>
      <c r="V3552" t="str">
        <f t="shared" si="335"/>
        <v>plays</v>
      </c>
    </row>
    <row r="3553" spans="1:22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5">
        <f t="shared" si="330"/>
        <v>41753.515856481477</v>
      </c>
      <c r="L3553" s="15">
        <f t="shared" si="331"/>
        <v>41781.921527777777</v>
      </c>
      <c r="M3553" s="13" t="str">
        <f t="shared" si="332"/>
        <v>Apr</v>
      </c>
      <c r="N3553" s="11">
        <f t="shared" si="333"/>
        <v>2014</v>
      </c>
      <c r="O3553" t="b">
        <v>0</v>
      </c>
      <c r="P3553">
        <v>25</v>
      </c>
      <c r="Q3553" t="b">
        <v>1</v>
      </c>
      <c r="R3553" t="s">
        <v>8271</v>
      </c>
      <c r="S3553" s="7">
        <f>E3553/D3553</f>
        <v>1.0183333333333333</v>
      </c>
      <c r="T3553" s="8">
        <f>E3553/P3553</f>
        <v>61.1</v>
      </c>
      <c r="U3553" t="str">
        <f t="shared" si="334"/>
        <v>theater</v>
      </c>
      <c r="V3553" t="str">
        <f t="shared" si="335"/>
        <v>plays</v>
      </c>
    </row>
    <row r="3554" spans="1:22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5">
        <f t="shared" si="330"/>
        <v>41788.587083333332</v>
      </c>
      <c r="L3554" s="15">
        <f t="shared" si="331"/>
        <v>41818.587083333332</v>
      </c>
      <c r="M3554" s="13" t="str">
        <f t="shared" si="332"/>
        <v>May</v>
      </c>
      <c r="N3554" s="11">
        <f t="shared" si="333"/>
        <v>2014</v>
      </c>
      <c r="O3554" t="b">
        <v>0</v>
      </c>
      <c r="P3554">
        <v>20</v>
      </c>
      <c r="Q3554" t="b">
        <v>1</v>
      </c>
      <c r="R3554" t="s">
        <v>8271</v>
      </c>
      <c r="S3554" s="7">
        <f>E3554/D3554</f>
        <v>1</v>
      </c>
      <c r="T3554" s="8">
        <f>E3554/P3554</f>
        <v>38.65</v>
      </c>
      <c r="U3554" t="str">
        <f t="shared" si="334"/>
        <v>theater</v>
      </c>
      <c r="V3554" t="str">
        <f t="shared" si="335"/>
        <v>plays</v>
      </c>
    </row>
    <row r="3555" spans="1:22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5">
        <f t="shared" si="330"/>
        <v>42196.028703703705</v>
      </c>
      <c r="L3555" s="15">
        <f t="shared" si="331"/>
        <v>42228</v>
      </c>
      <c r="M3555" s="13" t="str">
        <f t="shared" si="332"/>
        <v>Jul</v>
      </c>
      <c r="N3555" s="11">
        <f t="shared" si="333"/>
        <v>2015</v>
      </c>
      <c r="O3555" t="b">
        <v>0</v>
      </c>
      <c r="P3555">
        <v>104</v>
      </c>
      <c r="Q3555" t="b">
        <v>1</v>
      </c>
      <c r="R3555" t="s">
        <v>8271</v>
      </c>
      <c r="S3555" s="7">
        <f>E3555/D3555</f>
        <v>1.0627272727272727</v>
      </c>
      <c r="T3555" s="8">
        <f>E3555/P3555</f>
        <v>56.20192307692308</v>
      </c>
      <c r="U3555" t="str">
        <f t="shared" si="334"/>
        <v>theater</v>
      </c>
      <c r="V3555" t="str">
        <f t="shared" si="335"/>
        <v>plays</v>
      </c>
    </row>
    <row r="3556" spans="1:22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5">
        <f t="shared" si="330"/>
        <v>42016.050451388888</v>
      </c>
      <c r="L3556" s="15">
        <f t="shared" si="331"/>
        <v>42046.708333333328</v>
      </c>
      <c r="M3556" s="13" t="str">
        <f t="shared" si="332"/>
        <v>Jan</v>
      </c>
      <c r="N3556" s="11">
        <f t="shared" si="333"/>
        <v>2015</v>
      </c>
      <c r="O3556" t="b">
        <v>0</v>
      </c>
      <c r="P3556">
        <v>53</v>
      </c>
      <c r="Q3556" t="b">
        <v>1</v>
      </c>
      <c r="R3556" t="s">
        <v>8271</v>
      </c>
      <c r="S3556" s="7">
        <f>E3556/D3556</f>
        <v>1.1342219999999998</v>
      </c>
      <c r="T3556" s="8">
        <f>E3556/P3556</f>
        <v>107.00207547169811</v>
      </c>
      <c r="U3556" t="str">
        <f t="shared" si="334"/>
        <v>theater</v>
      </c>
      <c r="V3556" t="str">
        <f t="shared" si="335"/>
        <v>plays</v>
      </c>
    </row>
    <row r="3557" spans="1:22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5">
        <f t="shared" si="330"/>
        <v>42661.442060185189</v>
      </c>
      <c r="L3557" s="15">
        <f t="shared" si="331"/>
        <v>42691.483726851846</v>
      </c>
      <c r="M3557" s="13" t="str">
        <f t="shared" si="332"/>
        <v>Oct</v>
      </c>
      <c r="N3557" s="11">
        <f t="shared" si="333"/>
        <v>2016</v>
      </c>
      <c r="O3557" t="b">
        <v>0</v>
      </c>
      <c r="P3557">
        <v>14</v>
      </c>
      <c r="Q3557" t="b">
        <v>1</v>
      </c>
      <c r="R3557" t="s">
        <v>8271</v>
      </c>
      <c r="S3557" s="7">
        <f>E3557/D3557</f>
        <v>1</v>
      </c>
      <c r="T3557" s="8">
        <f>E3557/P3557</f>
        <v>171.42857142857142</v>
      </c>
      <c r="U3557" t="str">
        <f t="shared" si="334"/>
        <v>theater</v>
      </c>
      <c r="V3557" t="str">
        <f t="shared" si="335"/>
        <v>plays</v>
      </c>
    </row>
    <row r="3558" spans="1:22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5">
        <f t="shared" si="330"/>
        <v>41808.649583333332</v>
      </c>
      <c r="L3558" s="15">
        <f t="shared" si="331"/>
        <v>41868.649583333332</v>
      </c>
      <c r="M3558" s="13" t="str">
        <f t="shared" si="332"/>
        <v>Jun</v>
      </c>
      <c r="N3558" s="11">
        <f t="shared" si="333"/>
        <v>2014</v>
      </c>
      <c r="O3558" t="b">
        <v>0</v>
      </c>
      <c r="P3558">
        <v>20</v>
      </c>
      <c r="Q3558" t="b">
        <v>1</v>
      </c>
      <c r="R3558" t="s">
        <v>8271</v>
      </c>
      <c r="S3558" s="7">
        <f>E3558/D3558</f>
        <v>1.0045454545454546</v>
      </c>
      <c r="T3558" s="8">
        <f>E3558/P3558</f>
        <v>110.5</v>
      </c>
      <c r="U3558" t="str">
        <f t="shared" si="334"/>
        <v>theater</v>
      </c>
      <c r="V3558" t="str">
        <f t="shared" si="335"/>
        <v>plays</v>
      </c>
    </row>
    <row r="3559" spans="1:22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5">
        <f t="shared" si="330"/>
        <v>41730.276747685188</v>
      </c>
      <c r="L3559" s="15">
        <f t="shared" si="331"/>
        <v>41764.276747685188</v>
      </c>
      <c r="M3559" s="13" t="str">
        <f t="shared" si="332"/>
        <v>Apr</v>
      </c>
      <c r="N3559" s="11">
        <f t="shared" si="333"/>
        <v>2014</v>
      </c>
      <c r="O3559" t="b">
        <v>0</v>
      </c>
      <c r="P3559">
        <v>558</v>
      </c>
      <c r="Q3559" t="b">
        <v>1</v>
      </c>
      <c r="R3559" t="s">
        <v>8271</v>
      </c>
      <c r="S3559" s="7">
        <f>E3559/D3559</f>
        <v>1.0003599999999999</v>
      </c>
      <c r="T3559" s="8">
        <f>E3559/P3559</f>
        <v>179.27598566308242</v>
      </c>
      <c r="U3559" t="str">
        <f t="shared" si="334"/>
        <v>theater</v>
      </c>
      <c r="V3559" t="str">
        <f t="shared" si="335"/>
        <v>plays</v>
      </c>
    </row>
    <row r="3560" spans="1:22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5">
        <f t="shared" si="330"/>
        <v>42139.816840277781</v>
      </c>
      <c r="L3560" s="15">
        <f t="shared" si="331"/>
        <v>42181.875</v>
      </c>
      <c r="M3560" s="13" t="str">
        <f t="shared" si="332"/>
        <v>May</v>
      </c>
      <c r="N3560" s="11">
        <f t="shared" si="333"/>
        <v>2015</v>
      </c>
      <c r="O3560" t="b">
        <v>0</v>
      </c>
      <c r="P3560">
        <v>22</v>
      </c>
      <c r="Q3560" t="b">
        <v>1</v>
      </c>
      <c r="R3560" t="s">
        <v>8271</v>
      </c>
      <c r="S3560" s="7">
        <f>E3560/D3560</f>
        <v>1.44</v>
      </c>
      <c r="T3560" s="8">
        <f>E3560/P3560</f>
        <v>22.90909090909091</v>
      </c>
      <c r="U3560" t="str">
        <f t="shared" si="334"/>
        <v>theater</v>
      </c>
      <c r="V3560" t="str">
        <f t="shared" si="335"/>
        <v>plays</v>
      </c>
    </row>
    <row r="3561" spans="1:22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5">
        <f t="shared" si="330"/>
        <v>42194.096157407403</v>
      </c>
      <c r="L3561" s="15">
        <f t="shared" si="331"/>
        <v>42216.373611111107</v>
      </c>
      <c r="M3561" s="13" t="str">
        <f t="shared" si="332"/>
        <v>Jul</v>
      </c>
      <c r="N3561" s="11">
        <f t="shared" si="333"/>
        <v>2015</v>
      </c>
      <c r="O3561" t="b">
        <v>0</v>
      </c>
      <c r="P3561">
        <v>24</v>
      </c>
      <c r="Q3561" t="b">
        <v>1</v>
      </c>
      <c r="R3561" t="s">
        <v>8271</v>
      </c>
      <c r="S3561" s="7">
        <f>E3561/D3561</f>
        <v>1.0349999999999999</v>
      </c>
      <c r="T3561" s="8">
        <f>E3561/P3561</f>
        <v>43.125</v>
      </c>
      <c r="U3561" t="str">
        <f t="shared" si="334"/>
        <v>theater</v>
      </c>
      <c r="V3561" t="str">
        <f t="shared" si="335"/>
        <v>plays</v>
      </c>
    </row>
    <row r="3562" spans="1:22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5">
        <f t="shared" si="330"/>
        <v>42115.889652777783</v>
      </c>
      <c r="L3562" s="15">
        <f t="shared" si="331"/>
        <v>42151.114583333328</v>
      </c>
      <c r="M3562" s="13" t="str">
        <f t="shared" si="332"/>
        <v>Apr</v>
      </c>
      <c r="N3562" s="11">
        <f t="shared" si="333"/>
        <v>2015</v>
      </c>
      <c r="O3562" t="b">
        <v>0</v>
      </c>
      <c r="P3562">
        <v>74</v>
      </c>
      <c r="Q3562" t="b">
        <v>1</v>
      </c>
      <c r="R3562" t="s">
        <v>8271</v>
      </c>
      <c r="S3562" s="7">
        <f>E3562/D3562</f>
        <v>1.0843750000000001</v>
      </c>
      <c r="T3562" s="8">
        <f>E3562/P3562</f>
        <v>46.891891891891895</v>
      </c>
      <c r="U3562" t="str">
        <f t="shared" si="334"/>
        <v>theater</v>
      </c>
      <c r="V3562" t="str">
        <f t="shared" si="335"/>
        <v>plays</v>
      </c>
    </row>
    <row r="3563" spans="1:22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5">
        <f t="shared" si="330"/>
        <v>42203.680300925931</v>
      </c>
      <c r="L3563" s="15">
        <f t="shared" si="331"/>
        <v>42221.774999999994</v>
      </c>
      <c r="M3563" s="13" t="str">
        <f t="shared" si="332"/>
        <v>Jul</v>
      </c>
      <c r="N3563" s="11">
        <f t="shared" si="333"/>
        <v>2015</v>
      </c>
      <c r="O3563" t="b">
        <v>0</v>
      </c>
      <c r="P3563">
        <v>54</v>
      </c>
      <c r="Q3563" t="b">
        <v>1</v>
      </c>
      <c r="R3563" t="s">
        <v>8271</v>
      </c>
      <c r="S3563" s="7">
        <f>E3563/D3563</f>
        <v>1.024</v>
      </c>
      <c r="T3563" s="8">
        <f>E3563/P3563</f>
        <v>47.407407407407405</v>
      </c>
      <c r="U3563" t="str">
        <f t="shared" si="334"/>
        <v>theater</v>
      </c>
      <c r="V3563" t="str">
        <f t="shared" si="335"/>
        <v>plays</v>
      </c>
    </row>
    <row r="3564" spans="1:22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5">
        <f t="shared" si="330"/>
        <v>42433.761886574073</v>
      </c>
      <c r="L3564" s="15">
        <f t="shared" si="331"/>
        <v>42442.916666666672</v>
      </c>
      <c r="M3564" s="13" t="str">
        <f t="shared" si="332"/>
        <v>Mar</v>
      </c>
      <c r="N3564" s="11">
        <f t="shared" si="333"/>
        <v>2016</v>
      </c>
      <c r="O3564" t="b">
        <v>0</v>
      </c>
      <c r="P3564">
        <v>31</v>
      </c>
      <c r="Q3564" t="b">
        <v>1</v>
      </c>
      <c r="R3564" t="s">
        <v>8271</v>
      </c>
      <c r="S3564" s="7">
        <f>E3564/D3564</f>
        <v>1.4888888888888889</v>
      </c>
      <c r="T3564" s="8">
        <f>E3564/P3564</f>
        <v>15.129032258064516</v>
      </c>
      <c r="U3564" t="str">
        <f t="shared" si="334"/>
        <v>theater</v>
      </c>
      <c r="V3564" t="str">
        <f t="shared" si="335"/>
        <v>plays</v>
      </c>
    </row>
    <row r="3565" spans="1:22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5">
        <f t="shared" si="330"/>
        <v>42555.671944444446</v>
      </c>
      <c r="L3565" s="15">
        <f t="shared" si="331"/>
        <v>42583.791666666672</v>
      </c>
      <c r="M3565" s="13" t="str">
        <f t="shared" si="332"/>
        <v>Jul</v>
      </c>
      <c r="N3565" s="11">
        <f t="shared" si="333"/>
        <v>2016</v>
      </c>
      <c r="O3565" t="b">
        <v>0</v>
      </c>
      <c r="P3565">
        <v>25</v>
      </c>
      <c r="Q3565" t="b">
        <v>1</v>
      </c>
      <c r="R3565" t="s">
        <v>8271</v>
      </c>
      <c r="S3565" s="7">
        <f>E3565/D3565</f>
        <v>1.0549000000000002</v>
      </c>
      <c r="T3565" s="8">
        <f>E3565/P3565</f>
        <v>21.098000000000003</v>
      </c>
      <c r="U3565" t="str">
        <f t="shared" si="334"/>
        <v>theater</v>
      </c>
      <c r="V3565" t="str">
        <f t="shared" si="335"/>
        <v>plays</v>
      </c>
    </row>
    <row r="3566" spans="1:22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5">
        <f t="shared" si="330"/>
        <v>42236.623252314821</v>
      </c>
      <c r="L3566" s="15">
        <f t="shared" si="331"/>
        <v>42282.666666666672</v>
      </c>
      <c r="M3566" s="13" t="str">
        <f t="shared" si="332"/>
        <v>Aug</v>
      </c>
      <c r="N3566" s="11">
        <f t="shared" si="333"/>
        <v>2015</v>
      </c>
      <c r="O3566" t="b">
        <v>0</v>
      </c>
      <c r="P3566">
        <v>17</v>
      </c>
      <c r="Q3566" t="b">
        <v>1</v>
      </c>
      <c r="R3566" t="s">
        <v>8271</v>
      </c>
      <c r="S3566" s="7">
        <f>E3566/D3566</f>
        <v>1.0049999999999999</v>
      </c>
      <c r="T3566" s="8">
        <f>E3566/P3566</f>
        <v>59.117647058823529</v>
      </c>
      <c r="U3566" t="str">
        <f t="shared" si="334"/>
        <v>theater</v>
      </c>
      <c r="V3566" t="str">
        <f t="shared" si="335"/>
        <v>plays</v>
      </c>
    </row>
    <row r="3567" spans="1:22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5">
        <f t="shared" si="330"/>
        <v>41974.743148148147</v>
      </c>
      <c r="L3567" s="15">
        <f t="shared" si="331"/>
        <v>42004.743148148147</v>
      </c>
      <c r="M3567" s="13" t="str">
        <f t="shared" si="332"/>
        <v>Dec</v>
      </c>
      <c r="N3567" s="11">
        <f t="shared" si="333"/>
        <v>2014</v>
      </c>
      <c r="O3567" t="b">
        <v>0</v>
      </c>
      <c r="P3567">
        <v>12</v>
      </c>
      <c r="Q3567" t="b">
        <v>1</v>
      </c>
      <c r="R3567" t="s">
        <v>8271</v>
      </c>
      <c r="S3567" s="7">
        <f>E3567/D3567</f>
        <v>1.3055555555555556</v>
      </c>
      <c r="T3567" s="8">
        <f>E3567/P3567</f>
        <v>97.916666666666671</v>
      </c>
      <c r="U3567" t="str">
        <f t="shared" si="334"/>
        <v>theater</v>
      </c>
      <c r="V3567" t="str">
        <f t="shared" si="335"/>
        <v>plays</v>
      </c>
    </row>
    <row r="3568" spans="1:22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5">
        <f t="shared" si="330"/>
        <v>41997.507905092592</v>
      </c>
      <c r="L3568" s="15">
        <f t="shared" si="331"/>
        <v>42027.507905092592</v>
      </c>
      <c r="M3568" s="13" t="str">
        <f t="shared" si="332"/>
        <v>Dec</v>
      </c>
      <c r="N3568" s="11">
        <f t="shared" si="333"/>
        <v>2014</v>
      </c>
      <c r="O3568" t="b">
        <v>0</v>
      </c>
      <c r="P3568">
        <v>38</v>
      </c>
      <c r="Q3568" t="b">
        <v>1</v>
      </c>
      <c r="R3568" t="s">
        <v>8271</v>
      </c>
      <c r="S3568" s="7">
        <f>E3568/D3568</f>
        <v>1.0475000000000001</v>
      </c>
      <c r="T3568" s="8">
        <f>E3568/P3568</f>
        <v>55.131578947368418</v>
      </c>
      <c r="U3568" t="str">
        <f t="shared" si="334"/>
        <v>theater</v>
      </c>
      <c r="V3568" t="str">
        <f t="shared" si="335"/>
        <v>plays</v>
      </c>
    </row>
    <row r="3569" spans="1:22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5">
        <f t="shared" si="330"/>
        <v>42135.810694444444</v>
      </c>
      <c r="L3569" s="15">
        <f t="shared" si="331"/>
        <v>42165.810694444444</v>
      </c>
      <c r="M3569" s="13" t="str">
        <f t="shared" si="332"/>
        <v>May</v>
      </c>
      <c r="N3569" s="11">
        <f t="shared" si="333"/>
        <v>2015</v>
      </c>
      <c r="O3569" t="b">
        <v>0</v>
      </c>
      <c r="P3569">
        <v>41</v>
      </c>
      <c r="Q3569" t="b">
        <v>1</v>
      </c>
      <c r="R3569" t="s">
        <v>8271</v>
      </c>
      <c r="S3569" s="7">
        <f>E3569/D3569</f>
        <v>1.0880000000000001</v>
      </c>
      <c r="T3569" s="8">
        <f>E3569/P3569</f>
        <v>26.536585365853657</v>
      </c>
      <c r="U3569" t="str">
        <f t="shared" si="334"/>
        <v>theater</v>
      </c>
      <c r="V3569" t="str">
        <f t="shared" si="335"/>
        <v>plays</v>
      </c>
    </row>
    <row r="3570" spans="1:22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5">
        <f t="shared" si="330"/>
        <v>41869.740671296298</v>
      </c>
      <c r="L3570" s="15">
        <f t="shared" si="331"/>
        <v>41899.740671296298</v>
      </c>
      <c r="M3570" s="13" t="str">
        <f t="shared" si="332"/>
        <v>Aug</v>
      </c>
      <c r="N3570" s="11">
        <f t="shared" si="333"/>
        <v>2014</v>
      </c>
      <c r="O3570" t="b">
        <v>0</v>
      </c>
      <c r="P3570">
        <v>19</v>
      </c>
      <c r="Q3570" t="b">
        <v>1</v>
      </c>
      <c r="R3570" t="s">
        <v>8271</v>
      </c>
      <c r="S3570" s="7">
        <f>E3570/D3570</f>
        <v>1.1100000000000001</v>
      </c>
      <c r="T3570" s="8">
        <f>E3570/P3570</f>
        <v>58.421052631578945</v>
      </c>
      <c r="U3570" t="str">
        <f t="shared" si="334"/>
        <v>theater</v>
      </c>
      <c r="V3570" t="str">
        <f t="shared" si="335"/>
        <v>plays</v>
      </c>
    </row>
    <row r="3571" spans="1:22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5">
        <f t="shared" si="330"/>
        <v>41982.688611111109</v>
      </c>
      <c r="L3571" s="15">
        <f t="shared" si="331"/>
        <v>42012.688611111109</v>
      </c>
      <c r="M3571" s="13" t="str">
        <f t="shared" si="332"/>
        <v>Dec</v>
      </c>
      <c r="N3571" s="11">
        <f t="shared" si="333"/>
        <v>2014</v>
      </c>
      <c r="O3571" t="b">
        <v>0</v>
      </c>
      <c r="P3571">
        <v>41</v>
      </c>
      <c r="Q3571" t="b">
        <v>1</v>
      </c>
      <c r="R3571" t="s">
        <v>8271</v>
      </c>
      <c r="S3571" s="7">
        <f>E3571/D3571</f>
        <v>1.0047999999999999</v>
      </c>
      <c r="T3571" s="8">
        <f>E3571/P3571</f>
        <v>122.53658536585365</v>
      </c>
      <c r="U3571" t="str">
        <f t="shared" si="334"/>
        <v>theater</v>
      </c>
      <c r="V3571" t="str">
        <f t="shared" si="335"/>
        <v>plays</v>
      </c>
    </row>
    <row r="3572" spans="1:22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5">
        <f t="shared" si="330"/>
        <v>41976.331979166673</v>
      </c>
      <c r="L3572" s="15">
        <f t="shared" si="331"/>
        <v>42004.291666666672</v>
      </c>
      <c r="M3572" s="13" t="str">
        <f t="shared" si="332"/>
        <v>Dec</v>
      </c>
      <c r="N3572" s="11">
        <f t="shared" si="333"/>
        <v>2014</v>
      </c>
      <c r="O3572" t="b">
        <v>0</v>
      </c>
      <c r="P3572">
        <v>26</v>
      </c>
      <c r="Q3572" t="b">
        <v>1</v>
      </c>
      <c r="R3572" t="s">
        <v>8271</v>
      </c>
      <c r="S3572" s="7">
        <f>E3572/D3572</f>
        <v>1.1435</v>
      </c>
      <c r="T3572" s="8">
        <f>E3572/P3572</f>
        <v>87.961538461538467</v>
      </c>
      <c r="U3572" t="str">
        <f t="shared" si="334"/>
        <v>theater</v>
      </c>
      <c r="V3572" t="str">
        <f t="shared" si="335"/>
        <v>plays</v>
      </c>
    </row>
    <row r="3573" spans="1:22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5">
        <f t="shared" si="330"/>
        <v>41912.858946759261</v>
      </c>
      <c r="L3573" s="15">
        <f t="shared" si="331"/>
        <v>41942.858946759261</v>
      </c>
      <c r="M3573" s="13" t="str">
        <f t="shared" si="332"/>
        <v>Sep</v>
      </c>
      <c r="N3573" s="11">
        <f t="shared" si="333"/>
        <v>2014</v>
      </c>
      <c r="O3573" t="b">
        <v>0</v>
      </c>
      <c r="P3573">
        <v>25</v>
      </c>
      <c r="Q3573" t="b">
        <v>1</v>
      </c>
      <c r="R3573" t="s">
        <v>8271</v>
      </c>
      <c r="S3573" s="7">
        <f>E3573/D3573</f>
        <v>1.2206666666666666</v>
      </c>
      <c r="T3573" s="8">
        <f>E3573/P3573</f>
        <v>73.239999999999995</v>
      </c>
      <c r="U3573" t="str">
        <f t="shared" si="334"/>
        <v>theater</v>
      </c>
      <c r="V3573" t="str">
        <f t="shared" si="335"/>
        <v>plays</v>
      </c>
    </row>
    <row r="3574" spans="1:22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5">
        <f t="shared" si="330"/>
        <v>42146.570393518516</v>
      </c>
      <c r="L3574" s="15">
        <f t="shared" si="331"/>
        <v>42176.570393518516</v>
      </c>
      <c r="M3574" s="13" t="str">
        <f t="shared" si="332"/>
        <v>May</v>
      </c>
      <c r="N3574" s="11">
        <f t="shared" si="333"/>
        <v>2015</v>
      </c>
      <c r="O3574" t="b">
        <v>0</v>
      </c>
      <c r="P3574">
        <v>9</v>
      </c>
      <c r="Q3574" t="b">
        <v>1</v>
      </c>
      <c r="R3574" t="s">
        <v>8271</v>
      </c>
      <c r="S3574" s="7">
        <f>E3574/D3574</f>
        <v>1</v>
      </c>
      <c r="T3574" s="8">
        <f>E3574/P3574</f>
        <v>55.555555555555557</v>
      </c>
      <c r="U3574" t="str">
        <f t="shared" si="334"/>
        <v>theater</v>
      </c>
      <c r="V3574" t="str">
        <f t="shared" si="335"/>
        <v>plays</v>
      </c>
    </row>
    <row r="3575" spans="1:22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5">
        <f t="shared" si="330"/>
        <v>41921.375532407408</v>
      </c>
      <c r="L3575" s="15">
        <f t="shared" si="331"/>
        <v>41951.417199074072</v>
      </c>
      <c r="M3575" s="13" t="str">
        <f t="shared" si="332"/>
        <v>Oct</v>
      </c>
      <c r="N3575" s="11">
        <f t="shared" si="333"/>
        <v>2014</v>
      </c>
      <c r="O3575" t="b">
        <v>0</v>
      </c>
      <c r="P3575">
        <v>78</v>
      </c>
      <c r="Q3575" t="b">
        <v>1</v>
      </c>
      <c r="R3575" t="s">
        <v>8271</v>
      </c>
      <c r="S3575" s="7">
        <f>E3575/D3575</f>
        <v>1.028</v>
      </c>
      <c r="T3575" s="8">
        <f>E3575/P3575</f>
        <v>39.53846153846154</v>
      </c>
      <c r="U3575" t="str">
        <f t="shared" si="334"/>
        <v>theater</v>
      </c>
      <c r="V3575" t="str">
        <f t="shared" si="335"/>
        <v>plays</v>
      </c>
    </row>
    <row r="3576" spans="1:22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5">
        <f t="shared" si="330"/>
        <v>41926.942685185182</v>
      </c>
      <c r="L3576" s="15">
        <f t="shared" si="331"/>
        <v>41956.984351851846</v>
      </c>
      <c r="M3576" s="13" t="str">
        <f t="shared" si="332"/>
        <v>Oct</v>
      </c>
      <c r="N3576" s="11">
        <f t="shared" si="333"/>
        <v>2014</v>
      </c>
      <c r="O3576" t="b">
        <v>0</v>
      </c>
      <c r="P3576">
        <v>45</v>
      </c>
      <c r="Q3576" t="b">
        <v>1</v>
      </c>
      <c r="R3576" t="s">
        <v>8271</v>
      </c>
      <c r="S3576" s="7">
        <f>E3576/D3576</f>
        <v>1.0612068965517241</v>
      </c>
      <c r="T3576" s="8">
        <f>E3576/P3576</f>
        <v>136.77777777777777</v>
      </c>
      <c r="U3576" t="str">
        <f t="shared" si="334"/>
        <v>theater</v>
      </c>
      <c r="V3576" t="str">
        <f t="shared" si="335"/>
        <v>plays</v>
      </c>
    </row>
    <row r="3577" spans="1:22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5">
        <f t="shared" si="330"/>
        <v>42561.783877314811</v>
      </c>
      <c r="L3577" s="15">
        <f t="shared" si="331"/>
        <v>42593.165972222225</v>
      </c>
      <c r="M3577" s="13" t="str">
        <f t="shared" si="332"/>
        <v>Jul</v>
      </c>
      <c r="N3577" s="11">
        <f t="shared" si="333"/>
        <v>2016</v>
      </c>
      <c r="O3577" t="b">
        <v>0</v>
      </c>
      <c r="P3577">
        <v>102</v>
      </c>
      <c r="Q3577" t="b">
        <v>1</v>
      </c>
      <c r="R3577" t="s">
        <v>8271</v>
      </c>
      <c r="S3577" s="7">
        <f>E3577/D3577</f>
        <v>1.0133000000000001</v>
      </c>
      <c r="T3577" s="8">
        <f>E3577/P3577</f>
        <v>99.343137254901961</v>
      </c>
      <c r="U3577" t="str">
        <f t="shared" si="334"/>
        <v>theater</v>
      </c>
      <c r="V3577" t="str">
        <f t="shared" si="335"/>
        <v>plays</v>
      </c>
    </row>
    <row r="3578" spans="1:22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5">
        <f t="shared" si="330"/>
        <v>42649.54923611111</v>
      </c>
      <c r="L3578" s="15">
        <f t="shared" si="331"/>
        <v>42709.590902777782</v>
      </c>
      <c r="M3578" s="13" t="str">
        <f t="shared" si="332"/>
        <v>Oct</v>
      </c>
      <c r="N3578" s="11">
        <f t="shared" si="333"/>
        <v>2016</v>
      </c>
      <c r="O3578" t="b">
        <v>0</v>
      </c>
      <c r="P3578">
        <v>5</v>
      </c>
      <c r="Q3578" t="b">
        <v>1</v>
      </c>
      <c r="R3578" t="s">
        <v>8271</v>
      </c>
      <c r="S3578" s="7">
        <f>E3578/D3578</f>
        <v>1</v>
      </c>
      <c r="T3578" s="8">
        <f>E3578/P3578</f>
        <v>20</v>
      </c>
      <c r="U3578" t="str">
        <f t="shared" si="334"/>
        <v>theater</v>
      </c>
      <c r="V3578" t="str">
        <f t="shared" si="335"/>
        <v>plays</v>
      </c>
    </row>
    <row r="3579" spans="1:22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5">
        <f t="shared" si="330"/>
        <v>42093.786840277782</v>
      </c>
      <c r="L3579" s="15">
        <f t="shared" si="331"/>
        <v>42120.26944444445</v>
      </c>
      <c r="M3579" s="13" t="str">
        <f t="shared" si="332"/>
        <v>Mar</v>
      </c>
      <c r="N3579" s="11">
        <f t="shared" si="333"/>
        <v>2015</v>
      </c>
      <c r="O3579" t="b">
        <v>0</v>
      </c>
      <c r="P3579">
        <v>27</v>
      </c>
      <c r="Q3579" t="b">
        <v>1</v>
      </c>
      <c r="R3579" t="s">
        <v>8271</v>
      </c>
      <c r="S3579" s="7">
        <f>E3579/D3579</f>
        <v>1.3</v>
      </c>
      <c r="T3579" s="8">
        <f>E3579/P3579</f>
        <v>28.888888888888889</v>
      </c>
      <c r="U3579" t="str">
        <f t="shared" si="334"/>
        <v>theater</v>
      </c>
      <c r="V3579" t="str">
        <f t="shared" si="335"/>
        <v>plays</v>
      </c>
    </row>
    <row r="3580" spans="1:22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5">
        <f t="shared" si="330"/>
        <v>42460.733530092592</v>
      </c>
      <c r="L3580" s="15">
        <f t="shared" si="331"/>
        <v>42490.733530092592</v>
      </c>
      <c r="M3580" s="13" t="str">
        <f t="shared" si="332"/>
        <v>Mar</v>
      </c>
      <c r="N3580" s="11">
        <f t="shared" si="333"/>
        <v>2016</v>
      </c>
      <c r="O3580" t="b">
        <v>0</v>
      </c>
      <c r="P3580">
        <v>37</v>
      </c>
      <c r="Q3580" t="b">
        <v>1</v>
      </c>
      <c r="R3580" t="s">
        <v>8271</v>
      </c>
      <c r="S3580" s="7">
        <f>E3580/D3580</f>
        <v>1.0001333333333333</v>
      </c>
      <c r="T3580" s="8">
        <f>E3580/P3580</f>
        <v>40.545945945945945</v>
      </c>
      <c r="U3580" t="str">
        <f t="shared" si="334"/>
        <v>theater</v>
      </c>
      <c r="V3580" t="str">
        <f t="shared" si="335"/>
        <v>plays</v>
      </c>
    </row>
    <row r="3581" spans="1:22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5">
        <f t="shared" si="330"/>
        <v>42430.762222222227</v>
      </c>
      <c r="L3581" s="15">
        <f t="shared" si="331"/>
        <v>42460.720555555556</v>
      </c>
      <c r="M3581" s="13" t="str">
        <f t="shared" si="332"/>
        <v>Mar</v>
      </c>
      <c r="N3581" s="11">
        <f t="shared" si="333"/>
        <v>2016</v>
      </c>
      <c r="O3581" t="b">
        <v>0</v>
      </c>
      <c r="P3581">
        <v>14</v>
      </c>
      <c r="Q3581" t="b">
        <v>1</v>
      </c>
      <c r="R3581" t="s">
        <v>8271</v>
      </c>
      <c r="S3581" s="7">
        <f>E3581/D3581</f>
        <v>1</v>
      </c>
      <c r="T3581" s="8">
        <f>E3581/P3581</f>
        <v>35.714285714285715</v>
      </c>
      <c r="U3581" t="str">
        <f t="shared" si="334"/>
        <v>theater</v>
      </c>
      <c r="V3581" t="str">
        <f t="shared" si="335"/>
        <v>plays</v>
      </c>
    </row>
    <row r="3582" spans="1:22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5">
        <f t="shared" si="330"/>
        <v>42026.176180555558</v>
      </c>
      <c r="L3582" s="15">
        <f t="shared" si="331"/>
        <v>42064.207638888889</v>
      </c>
      <c r="M3582" s="13" t="str">
        <f t="shared" si="332"/>
        <v>Jan</v>
      </c>
      <c r="N3582" s="11">
        <f t="shared" si="333"/>
        <v>2015</v>
      </c>
      <c r="O3582" t="b">
        <v>0</v>
      </c>
      <c r="P3582">
        <v>27</v>
      </c>
      <c r="Q3582" t="b">
        <v>1</v>
      </c>
      <c r="R3582" t="s">
        <v>8271</v>
      </c>
      <c r="S3582" s="7">
        <f>E3582/D3582</f>
        <v>1.1388888888888888</v>
      </c>
      <c r="T3582" s="8">
        <f>E3582/P3582</f>
        <v>37.962962962962962</v>
      </c>
      <c r="U3582" t="str">
        <f t="shared" si="334"/>
        <v>theater</v>
      </c>
      <c r="V3582" t="str">
        <f t="shared" si="335"/>
        <v>plays</v>
      </c>
    </row>
    <row r="3583" spans="1:22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5">
        <f t="shared" si="330"/>
        <v>41836.471180555556</v>
      </c>
      <c r="L3583" s="15">
        <f t="shared" si="331"/>
        <v>41850.471180555556</v>
      </c>
      <c r="M3583" s="13" t="str">
        <f t="shared" si="332"/>
        <v>Jul</v>
      </c>
      <c r="N3583" s="11">
        <f t="shared" si="333"/>
        <v>2014</v>
      </c>
      <c r="O3583" t="b">
        <v>0</v>
      </c>
      <c r="P3583">
        <v>45</v>
      </c>
      <c r="Q3583" t="b">
        <v>1</v>
      </c>
      <c r="R3583" t="s">
        <v>8271</v>
      </c>
      <c r="S3583" s="7">
        <f>E3583/D3583</f>
        <v>1</v>
      </c>
      <c r="T3583" s="8">
        <f>E3583/P3583</f>
        <v>33.333333333333336</v>
      </c>
      <c r="U3583" t="str">
        <f t="shared" si="334"/>
        <v>theater</v>
      </c>
      <c r="V3583" t="str">
        <f t="shared" si="335"/>
        <v>plays</v>
      </c>
    </row>
    <row r="3584" spans="1:22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5">
        <f t="shared" si="330"/>
        <v>42451.095856481479</v>
      </c>
      <c r="L3584" s="15">
        <f t="shared" si="331"/>
        <v>42465.095856481479</v>
      </c>
      <c r="M3584" s="13" t="str">
        <f t="shared" si="332"/>
        <v>Mar</v>
      </c>
      <c r="N3584" s="11">
        <f t="shared" si="333"/>
        <v>2016</v>
      </c>
      <c r="O3584" t="b">
        <v>0</v>
      </c>
      <c r="P3584">
        <v>49</v>
      </c>
      <c r="Q3584" t="b">
        <v>1</v>
      </c>
      <c r="R3584" t="s">
        <v>8271</v>
      </c>
      <c r="S3584" s="7">
        <f>E3584/D3584</f>
        <v>2.87</v>
      </c>
      <c r="T3584" s="8">
        <f>E3584/P3584</f>
        <v>58.571428571428569</v>
      </c>
      <c r="U3584" t="str">
        <f t="shared" si="334"/>
        <v>theater</v>
      </c>
      <c r="V3584" t="str">
        <f t="shared" si="335"/>
        <v>plays</v>
      </c>
    </row>
    <row r="3585" spans="1:22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5">
        <f t="shared" si="330"/>
        <v>42418.425983796296</v>
      </c>
      <c r="L3585" s="15">
        <f t="shared" si="331"/>
        <v>42478.384317129632</v>
      </c>
      <c r="M3585" s="13" t="str">
        <f t="shared" si="332"/>
        <v>Feb</v>
      </c>
      <c r="N3585" s="11">
        <f t="shared" si="333"/>
        <v>2016</v>
      </c>
      <c r="O3585" t="b">
        <v>0</v>
      </c>
      <c r="P3585">
        <v>24</v>
      </c>
      <c r="Q3585" t="b">
        <v>1</v>
      </c>
      <c r="R3585" t="s">
        <v>8271</v>
      </c>
      <c r="S3585" s="7">
        <f>E3585/D3585</f>
        <v>1.085</v>
      </c>
      <c r="T3585" s="8">
        <f>E3585/P3585</f>
        <v>135.625</v>
      </c>
      <c r="U3585" t="str">
        <f t="shared" si="334"/>
        <v>theater</v>
      </c>
      <c r="V3585" t="str">
        <f t="shared" si="335"/>
        <v>plays</v>
      </c>
    </row>
    <row r="3586" spans="1:22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5">
        <f t="shared" si="330"/>
        <v>42168.316481481481</v>
      </c>
      <c r="L3586" s="15">
        <f t="shared" si="331"/>
        <v>42198.316481481481</v>
      </c>
      <c r="M3586" s="13" t="str">
        <f t="shared" si="332"/>
        <v>Jun</v>
      </c>
      <c r="N3586" s="11">
        <f t="shared" si="333"/>
        <v>2015</v>
      </c>
      <c r="O3586" t="b">
        <v>0</v>
      </c>
      <c r="P3586">
        <v>112</v>
      </c>
      <c r="Q3586" t="b">
        <v>1</v>
      </c>
      <c r="R3586" t="s">
        <v>8271</v>
      </c>
      <c r="S3586" s="7">
        <f>E3586/D3586</f>
        <v>1.155</v>
      </c>
      <c r="T3586" s="8">
        <f>E3586/P3586</f>
        <v>30.9375</v>
      </c>
      <c r="U3586" t="str">
        <f t="shared" si="334"/>
        <v>theater</v>
      </c>
      <c r="V3586" t="str">
        <f t="shared" si="335"/>
        <v>plays</v>
      </c>
    </row>
    <row r="3587" spans="1:22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5">
        <f t="shared" ref="K3587:K3650" si="336">(((J3587/60)/60)/24+DATE(1970,1,1))</f>
        <v>41964.716319444444</v>
      </c>
      <c r="L3587" s="15">
        <f t="shared" ref="L3587:L3650" si="337">(((I3587/60)/60)/24+DATE(1970,1,1))</f>
        <v>41994.716319444444</v>
      </c>
      <c r="M3587" s="13" t="str">
        <f t="shared" ref="M3587:M3650" si="338">TEXT(K3587,"mmm")</f>
        <v>Nov</v>
      </c>
      <c r="N3587" s="11">
        <f t="shared" ref="N3587:N3650" si="339">YEAR(K3587)</f>
        <v>2014</v>
      </c>
      <c r="O3587" t="b">
        <v>0</v>
      </c>
      <c r="P3587">
        <v>23</v>
      </c>
      <c r="Q3587" t="b">
        <v>1</v>
      </c>
      <c r="R3587" t="s">
        <v>8271</v>
      </c>
      <c r="S3587" s="7">
        <f>E3587/D3587</f>
        <v>1.1911764705882353</v>
      </c>
      <c r="T3587" s="8">
        <f>E3587/P3587</f>
        <v>176.08695652173913</v>
      </c>
      <c r="U3587" t="str">
        <f t="shared" ref="U3587:U3650" si="340">LEFT(R3587,(FIND("/",R3587,1)-1))</f>
        <v>theater</v>
      </c>
      <c r="V3587" t="str">
        <f t="shared" ref="V3587:V3650" si="341">MID(R3587,FIND("/",R3587)+1,256)</f>
        <v>plays</v>
      </c>
    </row>
    <row r="3588" spans="1:2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5">
        <f t="shared" si="336"/>
        <v>42576.697569444441</v>
      </c>
      <c r="L3588" s="15">
        <f t="shared" si="337"/>
        <v>42636.697569444441</v>
      </c>
      <c r="M3588" s="13" t="str">
        <f t="shared" si="338"/>
        <v>Jul</v>
      </c>
      <c r="N3588" s="11">
        <f t="shared" si="339"/>
        <v>2016</v>
      </c>
      <c r="O3588" t="b">
        <v>0</v>
      </c>
      <c r="P3588">
        <v>54</v>
      </c>
      <c r="Q3588" t="b">
        <v>1</v>
      </c>
      <c r="R3588" t="s">
        <v>8271</v>
      </c>
      <c r="S3588" s="7">
        <f>E3588/D3588</f>
        <v>1.0942666666666667</v>
      </c>
      <c r="T3588" s="8">
        <f>E3588/P3588</f>
        <v>151.9814814814815</v>
      </c>
      <c r="U3588" t="str">
        <f t="shared" si="340"/>
        <v>theater</v>
      </c>
      <c r="V3588" t="str">
        <f t="shared" si="341"/>
        <v>plays</v>
      </c>
    </row>
    <row r="3589" spans="1:22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5">
        <f t="shared" si="336"/>
        <v>42503.539976851855</v>
      </c>
      <c r="L3589" s="15">
        <f t="shared" si="337"/>
        <v>42548.791666666672</v>
      </c>
      <c r="M3589" s="13" t="str">
        <f t="shared" si="338"/>
        <v>May</v>
      </c>
      <c r="N3589" s="11">
        <f t="shared" si="339"/>
        <v>2016</v>
      </c>
      <c r="O3589" t="b">
        <v>0</v>
      </c>
      <c r="P3589">
        <v>28</v>
      </c>
      <c r="Q3589" t="b">
        <v>1</v>
      </c>
      <c r="R3589" t="s">
        <v>8271</v>
      </c>
      <c r="S3589" s="7">
        <f>E3589/D3589</f>
        <v>1.266</v>
      </c>
      <c r="T3589" s="8">
        <f>E3589/P3589</f>
        <v>22.607142857142858</v>
      </c>
      <c r="U3589" t="str">
        <f t="shared" si="340"/>
        <v>theater</v>
      </c>
      <c r="V3589" t="str">
        <f t="shared" si="341"/>
        <v>plays</v>
      </c>
    </row>
    <row r="3590" spans="1:22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5">
        <f t="shared" si="336"/>
        <v>42101.828819444447</v>
      </c>
      <c r="L3590" s="15">
        <f t="shared" si="337"/>
        <v>42123.958333333328</v>
      </c>
      <c r="M3590" s="13" t="str">
        <f t="shared" si="338"/>
        <v>Apr</v>
      </c>
      <c r="N3590" s="11">
        <f t="shared" si="339"/>
        <v>2015</v>
      </c>
      <c r="O3590" t="b">
        <v>0</v>
      </c>
      <c r="P3590">
        <v>11</v>
      </c>
      <c r="Q3590" t="b">
        <v>1</v>
      </c>
      <c r="R3590" t="s">
        <v>8271</v>
      </c>
      <c r="S3590" s="7">
        <f>E3590/D3590</f>
        <v>1.0049999999999999</v>
      </c>
      <c r="T3590" s="8">
        <f>E3590/P3590</f>
        <v>18.272727272727273</v>
      </c>
      <c r="U3590" t="str">
        <f t="shared" si="340"/>
        <v>theater</v>
      </c>
      <c r="V3590" t="str">
        <f t="shared" si="341"/>
        <v>plays</v>
      </c>
    </row>
    <row r="3591" spans="1:22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5">
        <f t="shared" si="336"/>
        <v>42125.647534722222</v>
      </c>
      <c r="L3591" s="15">
        <f t="shared" si="337"/>
        <v>42150.647534722222</v>
      </c>
      <c r="M3591" s="13" t="str">
        <f t="shared" si="338"/>
        <v>May</v>
      </c>
      <c r="N3591" s="11">
        <f t="shared" si="339"/>
        <v>2015</v>
      </c>
      <c r="O3591" t="b">
        <v>0</v>
      </c>
      <c r="P3591">
        <v>62</v>
      </c>
      <c r="Q3591" t="b">
        <v>1</v>
      </c>
      <c r="R3591" t="s">
        <v>8271</v>
      </c>
      <c r="S3591" s="7">
        <f>E3591/D3591</f>
        <v>1.2749999999999999</v>
      </c>
      <c r="T3591" s="8">
        <f>E3591/P3591</f>
        <v>82.258064516129039</v>
      </c>
      <c r="U3591" t="str">
        <f t="shared" si="340"/>
        <v>theater</v>
      </c>
      <c r="V3591" t="str">
        <f t="shared" si="341"/>
        <v>plays</v>
      </c>
    </row>
    <row r="3592" spans="1:22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5">
        <f t="shared" si="336"/>
        <v>41902.333726851852</v>
      </c>
      <c r="L3592" s="15">
        <f t="shared" si="337"/>
        <v>41932.333726851852</v>
      </c>
      <c r="M3592" s="13" t="str">
        <f t="shared" si="338"/>
        <v>Sep</v>
      </c>
      <c r="N3592" s="11">
        <f t="shared" si="339"/>
        <v>2014</v>
      </c>
      <c r="O3592" t="b">
        <v>0</v>
      </c>
      <c r="P3592">
        <v>73</v>
      </c>
      <c r="Q3592" t="b">
        <v>1</v>
      </c>
      <c r="R3592" t="s">
        <v>8271</v>
      </c>
      <c r="S3592" s="7">
        <f>E3592/D3592</f>
        <v>1.0005999999999999</v>
      </c>
      <c r="T3592" s="8">
        <f>E3592/P3592</f>
        <v>68.534246575342465</v>
      </c>
      <c r="U3592" t="str">
        <f t="shared" si="340"/>
        <v>theater</v>
      </c>
      <c r="V3592" t="str">
        <f t="shared" si="341"/>
        <v>plays</v>
      </c>
    </row>
    <row r="3593" spans="1:22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5">
        <f t="shared" si="336"/>
        <v>42003.948425925926</v>
      </c>
      <c r="L3593" s="15">
        <f t="shared" si="337"/>
        <v>42028.207638888889</v>
      </c>
      <c r="M3593" s="13" t="str">
        <f t="shared" si="338"/>
        <v>Dec</v>
      </c>
      <c r="N3593" s="11">
        <f t="shared" si="339"/>
        <v>2014</v>
      </c>
      <c r="O3593" t="b">
        <v>0</v>
      </c>
      <c r="P3593">
        <v>18</v>
      </c>
      <c r="Q3593" t="b">
        <v>1</v>
      </c>
      <c r="R3593" t="s">
        <v>8271</v>
      </c>
      <c r="S3593" s="7">
        <f>E3593/D3593</f>
        <v>1.75</v>
      </c>
      <c r="T3593" s="8">
        <f>E3593/P3593</f>
        <v>68.055555555555557</v>
      </c>
      <c r="U3593" t="str">
        <f t="shared" si="340"/>
        <v>theater</v>
      </c>
      <c r="V3593" t="str">
        <f t="shared" si="341"/>
        <v>plays</v>
      </c>
    </row>
    <row r="3594" spans="1:22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5">
        <f t="shared" si="336"/>
        <v>41988.829942129625</v>
      </c>
      <c r="L3594" s="15">
        <f t="shared" si="337"/>
        <v>42046.207638888889</v>
      </c>
      <c r="M3594" s="13" t="str">
        <f t="shared" si="338"/>
        <v>Dec</v>
      </c>
      <c r="N3594" s="11">
        <f t="shared" si="339"/>
        <v>2014</v>
      </c>
      <c r="O3594" t="b">
        <v>0</v>
      </c>
      <c r="P3594">
        <v>35</v>
      </c>
      <c r="Q3594" t="b">
        <v>1</v>
      </c>
      <c r="R3594" t="s">
        <v>8271</v>
      </c>
      <c r="S3594" s="7">
        <f>E3594/D3594</f>
        <v>1.2725</v>
      </c>
      <c r="T3594" s="8">
        <f>E3594/P3594</f>
        <v>72.714285714285708</v>
      </c>
      <c r="U3594" t="str">
        <f t="shared" si="340"/>
        <v>theater</v>
      </c>
      <c r="V3594" t="str">
        <f t="shared" si="341"/>
        <v>plays</v>
      </c>
    </row>
    <row r="3595" spans="1:22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5">
        <f t="shared" si="336"/>
        <v>41974.898599537039</v>
      </c>
      <c r="L3595" s="15">
        <f t="shared" si="337"/>
        <v>42009.851388888885</v>
      </c>
      <c r="M3595" s="13" t="str">
        <f t="shared" si="338"/>
        <v>Dec</v>
      </c>
      <c r="N3595" s="11">
        <f t="shared" si="339"/>
        <v>2014</v>
      </c>
      <c r="O3595" t="b">
        <v>0</v>
      </c>
      <c r="P3595">
        <v>43</v>
      </c>
      <c r="Q3595" t="b">
        <v>1</v>
      </c>
      <c r="R3595" t="s">
        <v>8271</v>
      </c>
      <c r="S3595" s="7">
        <f>E3595/D3595</f>
        <v>1.1063333333333334</v>
      </c>
      <c r="T3595" s="8">
        <f>E3595/P3595</f>
        <v>77.186046511627907</v>
      </c>
      <c r="U3595" t="str">
        <f t="shared" si="340"/>
        <v>theater</v>
      </c>
      <c r="V3595" t="str">
        <f t="shared" si="341"/>
        <v>plays</v>
      </c>
    </row>
    <row r="3596" spans="1:22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5">
        <f t="shared" si="336"/>
        <v>42592.066921296297</v>
      </c>
      <c r="L3596" s="15">
        <f t="shared" si="337"/>
        <v>42617.066921296297</v>
      </c>
      <c r="M3596" s="13" t="str">
        <f t="shared" si="338"/>
        <v>Aug</v>
      </c>
      <c r="N3596" s="11">
        <f t="shared" si="339"/>
        <v>2016</v>
      </c>
      <c r="O3596" t="b">
        <v>0</v>
      </c>
      <c r="P3596">
        <v>36</v>
      </c>
      <c r="Q3596" t="b">
        <v>1</v>
      </c>
      <c r="R3596" t="s">
        <v>8271</v>
      </c>
      <c r="S3596" s="7">
        <f>E3596/D3596</f>
        <v>1.2593749999999999</v>
      </c>
      <c r="T3596" s="8">
        <f>E3596/P3596</f>
        <v>55.972222222222221</v>
      </c>
      <c r="U3596" t="str">
        <f t="shared" si="340"/>
        <v>theater</v>
      </c>
      <c r="V3596" t="str">
        <f t="shared" si="341"/>
        <v>plays</v>
      </c>
    </row>
    <row r="3597" spans="1:22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5">
        <f t="shared" si="336"/>
        <v>42050.008368055554</v>
      </c>
      <c r="L3597" s="15">
        <f t="shared" si="337"/>
        <v>42076.290972222225</v>
      </c>
      <c r="M3597" s="13" t="str">
        <f t="shared" si="338"/>
        <v>Feb</v>
      </c>
      <c r="N3597" s="11">
        <f t="shared" si="339"/>
        <v>2015</v>
      </c>
      <c r="O3597" t="b">
        <v>0</v>
      </c>
      <c r="P3597">
        <v>62</v>
      </c>
      <c r="Q3597" t="b">
        <v>1</v>
      </c>
      <c r="R3597" t="s">
        <v>8271</v>
      </c>
      <c r="S3597" s="7">
        <f>E3597/D3597</f>
        <v>1.1850000000000001</v>
      </c>
      <c r="T3597" s="8">
        <f>E3597/P3597</f>
        <v>49.693548387096776</v>
      </c>
      <c r="U3597" t="str">
        <f t="shared" si="340"/>
        <v>theater</v>
      </c>
      <c r="V3597" t="str">
        <f t="shared" si="341"/>
        <v>plays</v>
      </c>
    </row>
    <row r="3598" spans="1:22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5">
        <f t="shared" si="336"/>
        <v>41856.715069444443</v>
      </c>
      <c r="L3598" s="15">
        <f t="shared" si="337"/>
        <v>41877.715069444443</v>
      </c>
      <c r="M3598" s="13" t="str">
        <f t="shared" si="338"/>
        <v>Aug</v>
      </c>
      <c r="N3598" s="11">
        <f t="shared" si="339"/>
        <v>2014</v>
      </c>
      <c r="O3598" t="b">
        <v>0</v>
      </c>
      <c r="P3598">
        <v>15</v>
      </c>
      <c r="Q3598" t="b">
        <v>1</v>
      </c>
      <c r="R3598" t="s">
        <v>8271</v>
      </c>
      <c r="S3598" s="7">
        <f>E3598/D3598</f>
        <v>1.0772727272727274</v>
      </c>
      <c r="T3598" s="8">
        <f>E3598/P3598</f>
        <v>79</v>
      </c>
      <c r="U3598" t="str">
        <f t="shared" si="340"/>
        <v>theater</v>
      </c>
      <c r="V3598" t="str">
        <f t="shared" si="341"/>
        <v>plays</v>
      </c>
    </row>
    <row r="3599" spans="1:22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5">
        <f t="shared" si="336"/>
        <v>42417.585532407407</v>
      </c>
      <c r="L3599" s="15">
        <f t="shared" si="337"/>
        <v>42432.249305555553</v>
      </c>
      <c r="M3599" s="13" t="str">
        <f t="shared" si="338"/>
        <v>Feb</v>
      </c>
      <c r="N3599" s="11">
        <f t="shared" si="339"/>
        <v>2016</v>
      </c>
      <c r="O3599" t="b">
        <v>0</v>
      </c>
      <c r="P3599">
        <v>33</v>
      </c>
      <c r="Q3599" t="b">
        <v>1</v>
      </c>
      <c r="R3599" t="s">
        <v>8271</v>
      </c>
      <c r="S3599" s="7">
        <f>E3599/D3599</f>
        <v>1.026</v>
      </c>
      <c r="T3599" s="8">
        <f>E3599/P3599</f>
        <v>77.727272727272734</v>
      </c>
      <c r="U3599" t="str">
        <f t="shared" si="340"/>
        <v>theater</v>
      </c>
      <c r="V3599" t="str">
        <f t="shared" si="341"/>
        <v>plays</v>
      </c>
    </row>
    <row r="3600" spans="1:22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5">
        <f t="shared" si="336"/>
        <v>41866.79886574074</v>
      </c>
      <c r="L3600" s="15">
        <f t="shared" si="337"/>
        <v>41885.207638888889</v>
      </c>
      <c r="M3600" s="13" t="str">
        <f t="shared" si="338"/>
        <v>Aug</v>
      </c>
      <c r="N3600" s="11">
        <f t="shared" si="339"/>
        <v>2014</v>
      </c>
      <c r="O3600" t="b">
        <v>0</v>
      </c>
      <c r="P3600">
        <v>27</v>
      </c>
      <c r="Q3600" t="b">
        <v>1</v>
      </c>
      <c r="R3600" t="s">
        <v>8271</v>
      </c>
      <c r="S3600" s="7">
        <f>E3600/D3600</f>
        <v>1.101</v>
      </c>
      <c r="T3600" s="8">
        <f>E3600/P3600</f>
        <v>40.777777777777779</v>
      </c>
      <c r="U3600" t="str">
        <f t="shared" si="340"/>
        <v>theater</v>
      </c>
      <c r="V3600" t="str">
        <f t="shared" si="341"/>
        <v>plays</v>
      </c>
    </row>
    <row r="3601" spans="1:22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5">
        <f t="shared" si="336"/>
        <v>42220.79487268519</v>
      </c>
      <c r="L3601" s="15">
        <f t="shared" si="337"/>
        <v>42246</v>
      </c>
      <c r="M3601" s="13" t="str">
        <f t="shared" si="338"/>
        <v>Aug</v>
      </c>
      <c r="N3601" s="11">
        <f t="shared" si="339"/>
        <v>2015</v>
      </c>
      <c r="O3601" t="b">
        <v>0</v>
      </c>
      <c r="P3601">
        <v>17</v>
      </c>
      <c r="Q3601" t="b">
        <v>1</v>
      </c>
      <c r="R3601" t="s">
        <v>8271</v>
      </c>
      <c r="S3601" s="7">
        <f>E3601/D3601</f>
        <v>2.02</v>
      </c>
      <c r="T3601" s="8">
        <f>E3601/P3601</f>
        <v>59.411764705882355</v>
      </c>
      <c r="U3601" t="str">
        <f t="shared" si="340"/>
        <v>theater</v>
      </c>
      <c r="V3601" t="str">
        <f t="shared" si="341"/>
        <v>plays</v>
      </c>
    </row>
    <row r="3602" spans="1:22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5">
        <f t="shared" si="336"/>
        <v>42628.849120370374</v>
      </c>
      <c r="L3602" s="15">
        <f t="shared" si="337"/>
        <v>42656.849120370374</v>
      </c>
      <c r="M3602" s="13" t="str">
        <f t="shared" si="338"/>
        <v>Sep</v>
      </c>
      <c r="N3602" s="11">
        <f t="shared" si="339"/>
        <v>2016</v>
      </c>
      <c r="O3602" t="b">
        <v>0</v>
      </c>
      <c r="P3602">
        <v>4</v>
      </c>
      <c r="Q3602" t="b">
        <v>1</v>
      </c>
      <c r="R3602" t="s">
        <v>8271</v>
      </c>
      <c r="S3602" s="7">
        <f>E3602/D3602</f>
        <v>1.3</v>
      </c>
      <c r="T3602" s="8">
        <f>E3602/P3602</f>
        <v>3.25</v>
      </c>
      <c r="U3602" t="str">
        <f t="shared" si="340"/>
        <v>theater</v>
      </c>
      <c r="V3602" t="str">
        <f t="shared" si="341"/>
        <v>plays</v>
      </c>
    </row>
    <row r="3603" spans="1:22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5">
        <f t="shared" si="336"/>
        <v>41990.99863425926</v>
      </c>
      <c r="L3603" s="15">
        <f t="shared" si="337"/>
        <v>42020.99863425926</v>
      </c>
      <c r="M3603" s="13" t="str">
        <f t="shared" si="338"/>
        <v>Dec</v>
      </c>
      <c r="N3603" s="11">
        <f t="shared" si="339"/>
        <v>2014</v>
      </c>
      <c r="O3603" t="b">
        <v>0</v>
      </c>
      <c r="P3603">
        <v>53</v>
      </c>
      <c r="Q3603" t="b">
        <v>1</v>
      </c>
      <c r="R3603" t="s">
        <v>8271</v>
      </c>
      <c r="S3603" s="7">
        <f>E3603/D3603</f>
        <v>1.0435000000000001</v>
      </c>
      <c r="T3603" s="8">
        <f>E3603/P3603</f>
        <v>39.377358490566039</v>
      </c>
      <c r="U3603" t="str">
        <f t="shared" si="340"/>
        <v>theater</v>
      </c>
      <c r="V3603" t="str">
        <f t="shared" si="341"/>
        <v>plays</v>
      </c>
    </row>
    <row r="3604" spans="1:22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5">
        <f t="shared" si="336"/>
        <v>42447.894432870366</v>
      </c>
      <c r="L3604" s="15">
        <f t="shared" si="337"/>
        <v>42507.894432870366</v>
      </c>
      <c r="M3604" s="13" t="str">
        <f t="shared" si="338"/>
        <v>Mar</v>
      </c>
      <c r="N3604" s="11">
        <f t="shared" si="339"/>
        <v>2016</v>
      </c>
      <c r="O3604" t="b">
        <v>0</v>
      </c>
      <c r="P3604">
        <v>49</v>
      </c>
      <c r="Q3604" t="b">
        <v>1</v>
      </c>
      <c r="R3604" t="s">
        <v>8271</v>
      </c>
      <c r="S3604" s="7">
        <f>E3604/D3604</f>
        <v>1.0004999999999999</v>
      </c>
      <c r="T3604" s="8">
        <f>E3604/P3604</f>
        <v>81.673469387755105</v>
      </c>
      <c r="U3604" t="str">
        <f t="shared" si="340"/>
        <v>theater</v>
      </c>
      <c r="V3604" t="str">
        <f t="shared" si="341"/>
        <v>plays</v>
      </c>
    </row>
    <row r="3605" spans="1:22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5">
        <f t="shared" si="336"/>
        <v>42283.864351851851</v>
      </c>
      <c r="L3605" s="15">
        <f t="shared" si="337"/>
        <v>42313.906018518523</v>
      </c>
      <c r="M3605" s="13" t="str">
        <f t="shared" si="338"/>
        <v>Oct</v>
      </c>
      <c r="N3605" s="11">
        <f t="shared" si="339"/>
        <v>2015</v>
      </c>
      <c r="O3605" t="b">
        <v>0</v>
      </c>
      <c r="P3605">
        <v>57</v>
      </c>
      <c r="Q3605" t="b">
        <v>1</v>
      </c>
      <c r="R3605" t="s">
        <v>8271</v>
      </c>
      <c r="S3605" s="7">
        <f>E3605/D3605</f>
        <v>1.7066666666666668</v>
      </c>
      <c r="T3605" s="8">
        <f>E3605/P3605</f>
        <v>44.912280701754383</v>
      </c>
      <c r="U3605" t="str">
        <f t="shared" si="340"/>
        <v>theater</v>
      </c>
      <c r="V3605" t="str">
        <f t="shared" si="341"/>
        <v>plays</v>
      </c>
    </row>
    <row r="3606" spans="1:22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5">
        <f t="shared" si="336"/>
        <v>42483.015694444446</v>
      </c>
      <c r="L3606" s="15">
        <f t="shared" si="337"/>
        <v>42489.290972222225</v>
      </c>
      <c r="M3606" s="13" t="str">
        <f t="shared" si="338"/>
        <v>Apr</v>
      </c>
      <c r="N3606" s="11">
        <f t="shared" si="339"/>
        <v>2016</v>
      </c>
      <c r="O3606" t="b">
        <v>0</v>
      </c>
      <c r="P3606">
        <v>69</v>
      </c>
      <c r="Q3606" t="b">
        <v>1</v>
      </c>
      <c r="R3606" t="s">
        <v>8271</v>
      </c>
      <c r="S3606" s="7">
        <f>E3606/D3606</f>
        <v>1.1283333333333334</v>
      </c>
      <c r="T3606" s="8">
        <f>E3606/P3606</f>
        <v>49.05797101449275</v>
      </c>
      <c r="U3606" t="str">
        <f t="shared" si="340"/>
        <v>theater</v>
      </c>
      <c r="V3606" t="str">
        <f t="shared" si="341"/>
        <v>plays</v>
      </c>
    </row>
    <row r="3607" spans="1:22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5">
        <f t="shared" si="336"/>
        <v>42383.793124999997</v>
      </c>
      <c r="L3607" s="15">
        <f t="shared" si="337"/>
        <v>42413.793124999997</v>
      </c>
      <c r="M3607" s="13" t="str">
        <f t="shared" si="338"/>
        <v>Jan</v>
      </c>
      <c r="N3607" s="11">
        <f t="shared" si="339"/>
        <v>2016</v>
      </c>
      <c r="O3607" t="b">
        <v>0</v>
      </c>
      <c r="P3607">
        <v>15</v>
      </c>
      <c r="Q3607" t="b">
        <v>1</v>
      </c>
      <c r="R3607" t="s">
        <v>8271</v>
      </c>
      <c r="S3607" s="7">
        <f>E3607/D3607</f>
        <v>1.84</v>
      </c>
      <c r="T3607" s="8">
        <f>E3607/P3607</f>
        <v>30.666666666666668</v>
      </c>
      <c r="U3607" t="str">
        <f t="shared" si="340"/>
        <v>theater</v>
      </c>
      <c r="V3607" t="str">
        <f t="shared" si="341"/>
        <v>plays</v>
      </c>
    </row>
    <row r="3608" spans="1:22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5">
        <f t="shared" si="336"/>
        <v>42566.604826388888</v>
      </c>
      <c r="L3608" s="15">
        <f t="shared" si="337"/>
        <v>42596.604826388888</v>
      </c>
      <c r="M3608" s="13" t="str">
        <f t="shared" si="338"/>
        <v>Jul</v>
      </c>
      <c r="N3608" s="11">
        <f t="shared" si="339"/>
        <v>2016</v>
      </c>
      <c r="O3608" t="b">
        <v>0</v>
      </c>
      <c r="P3608">
        <v>64</v>
      </c>
      <c r="Q3608" t="b">
        <v>1</v>
      </c>
      <c r="R3608" t="s">
        <v>8271</v>
      </c>
      <c r="S3608" s="7">
        <f>E3608/D3608</f>
        <v>1.3026666666666666</v>
      </c>
      <c r="T3608" s="8">
        <f>E3608/P3608</f>
        <v>61.0625</v>
      </c>
      <c r="U3608" t="str">
        <f t="shared" si="340"/>
        <v>theater</v>
      </c>
      <c r="V3608" t="str">
        <f t="shared" si="341"/>
        <v>plays</v>
      </c>
    </row>
    <row r="3609" spans="1:22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5">
        <f t="shared" si="336"/>
        <v>42338.963912037041</v>
      </c>
      <c r="L3609" s="15">
        <f t="shared" si="337"/>
        <v>42353</v>
      </c>
      <c r="M3609" s="13" t="str">
        <f t="shared" si="338"/>
        <v>Nov</v>
      </c>
      <c r="N3609" s="11">
        <f t="shared" si="339"/>
        <v>2015</v>
      </c>
      <c r="O3609" t="b">
        <v>0</v>
      </c>
      <c r="P3609">
        <v>20</v>
      </c>
      <c r="Q3609" t="b">
        <v>1</v>
      </c>
      <c r="R3609" t="s">
        <v>8271</v>
      </c>
      <c r="S3609" s="7">
        <f>E3609/D3609</f>
        <v>1.0545454545454545</v>
      </c>
      <c r="T3609" s="8">
        <f>E3609/P3609</f>
        <v>29</v>
      </c>
      <c r="U3609" t="str">
        <f t="shared" si="340"/>
        <v>theater</v>
      </c>
      <c r="V3609" t="str">
        <f t="shared" si="341"/>
        <v>plays</v>
      </c>
    </row>
    <row r="3610" spans="1:22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5">
        <f t="shared" si="336"/>
        <v>42506.709375000006</v>
      </c>
      <c r="L3610" s="15">
        <f t="shared" si="337"/>
        <v>42538.583333333328</v>
      </c>
      <c r="M3610" s="13" t="str">
        <f t="shared" si="338"/>
        <v>May</v>
      </c>
      <c r="N3610" s="11">
        <f t="shared" si="339"/>
        <v>2016</v>
      </c>
      <c r="O3610" t="b">
        <v>0</v>
      </c>
      <c r="P3610">
        <v>27</v>
      </c>
      <c r="Q3610" t="b">
        <v>1</v>
      </c>
      <c r="R3610" t="s">
        <v>8271</v>
      </c>
      <c r="S3610" s="7">
        <f>E3610/D3610</f>
        <v>1</v>
      </c>
      <c r="T3610" s="8">
        <f>E3610/P3610</f>
        <v>29.62962962962963</v>
      </c>
      <c r="U3610" t="str">
        <f t="shared" si="340"/>
        <v>theater</v>
      </c>
      <c r="V3610" t="str">
        <f t="shared" si="341"/>
        <v>plays</v>
      </c>
    </row>
    <row r="3611" spans="1:22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5">
        <f t="shared" si="336"/>
        <v>42429.991724537031</v>
      </c>
      <c r="L3611" s="15">
        <f t="shared" si="337"/>
        <v>42459.950057870374</v>
      </c>
      <c r="M3611" s="13" t="str">
        <f t="shared" si="338"/>
        <v>Feb</v>
      </c>
      <c r="N3611" s="11">
        <f t="shared" si="339"/>
        <v>2016</v>
      </c>
      <c r="O3611" t="b">
        <v>0</v>
      </c>
      <c r="P3611">
        <v>21</v>
      </c>
      <c r="Q3611" t="b">
        <v>1</v>
      </c>
      <c r="R3611" t="s">
        <v>8271</v>
      </c>
      <c r="S3611" s="7">
        <f>E3611/D3611</f>
        <v>1.5331632653061225</v>
      </c>
      <c r="T3611" s="8">
        <f>E3611/P3611</f>
        <v>143.0952380952381</v>
      </c>
      <c r="U3611" t="str">
        <f t="shared" si="340"/>
        <v>theater</v>
      </c>
      <c r="V3611" t="str">
        <f t="shared" si="341"/>
        <v>plays</v>
      </c>
    </row>
    <row r="3612" spans="1:22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5">
        <f t="shared" si="336"/>
        <v>42203.432129629626</v>
      </c>
      <c r="L3612" s="15">
        <f t="shared" si="337"/>
        <v>42233.432129629626</v>
      </c>
      <c r="M3612" s="13" t="str">
        <f t="shared" si="338"/>
        <v>Jul</v>
      </c>
      <c r="N3612" s="11">
        <f t="shared" si="339"/>
        <v>2015</v>
      </c>
      <c r="O3612" t="b">
        <v>0</v>
      </c>
      <c r="P3612">
        <v>31</v>
      </c>
      <c r="Q3612" t="b">
        <v>1</v>
      </c>
      <c r="R3612" t="s">
        <v>8271</v>
      </c>
      <c r="S3612" s="7">
        <f>E3612/D3612</f>
        <v>1.623</v>
      </c>
      <c r="T3612" s="8">
        <f>E3612/P3612</f>
        <v>52.354838709677416</v>
      </c>
      <c r="U3612" t="str">
        <f t="shared" si="340"/>
        <v>theater</v>
      </c>
      <c r="V3612" t="str">
        <f t="shared" si="341"/>
        <v>plays</v>
      </c>
    </row>
    <row r="3613" spans="1:22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5">
        <f t="shared" si="336"/>
        <v>42072.370381944449</v>
      </c>
      <c r="L3613" s="15">
        <f t="shared" si="337"/>
        <v>42102.370381944449</v>
      </c>
      <c r="M3613" s="13" t="str">
        <f t="shared" si="338"/>
        <v>Mar</v>
      </c>
      <c r="N3613" s="11">
        <f t="shared" si="339"/>
        <v>2015</v>
      </c>
      <c r="O3613" t="b">
        <v>0</v>
      </c>
      <c r="P3613">
        <v>51</v>
      </c>
      <c r="Q3613" t="b">
        <v>1</v>
      </c>
      <c r="R3613" t="s">
        <v>8271</v>
      </c>
      <c r="S3613" s="7">
        <f>E3613/D3613</f>
        <v>1.36</v>
      </c>
      <c r="T3613" s="8">
        <f>E3613/P3613</f>
        <v>66.666666666666671</v>
      </c>
      <c r="U3613" t="str">
        <f t="shared" si="340"/>
        <v>theater</v>
      </c>
      <c r="V3613" t="str">
        <f t="shared" si="341"/>
        <v>plays</v>
      </c>
    </row>
    <row r="3614" spans="1:22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5">
        <f t="shared" si="336"/>
        <v>41789.726979166669</v>
      </c>
      <c r="L3614" s="15">
        <f t="shared" si="337"/>
        <v>41799.726979166669</v>
      </c>
      <c r="M3614" s="13" t="str">
        <f t="shared" si="338"/>
        <v>May</v>
      </c>
      <c r="N3614" s="11">
        <f t="shared" si="339"/>
        <v>2014</v>
      </c>
      <c r="O3614" t="b">
        <v>0</v>
      </c>
      <c r="P3614">
        <v>57</v>
      </c>
      <c r="Q3614" t="b">
        <v>1</v>
      </c>
      <c r="R3614" t="s">
        <v>8271</v>
      </c>
      <c r="S3614" s="7">
        <f>E3614/D3614</f>
        <v>1.444</v>
      </c>
      <c r="T3614" s="8">
        <f>E3614/P3614</f>
        <v>126.66666666666667</v>
      </c>
      <c r="U3614" t="str">
        <f t="shared" si="340"/>
        <v>theater</v>
      </c>
      <c r="V3614" t="str">
        <f t="shared" si="341"/>
        <v>plays</v>
      </c>
    </row>
    <row r="3615" spans="1:22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5">
        <f t="shared" si="336"/>
        <v>41788.58997685185</v>
      </c>
      <c r="L3615" s="15">
        <f t="shared" si="337"/>
        <v>41818.58997685185</v>
      </c>
      <c r="M3615" s="13" t="str">
        <f t="shared" si="338"/>
        <v>May</v>
      </c>
      <c r="N3615" s="11">
        <f t="shared" si="339"/>
        <v>2014</v>
      </c>
      <c r="O3615" t="b">
        <v>0</v>
      </c>
      <c r="P3615">
        <v>20</v>
      </c>
      <c r="Q3615" t="b">
        <v>1</v>
      </c>
      <c r="R3615" t="s">
        <v>8271</v>
      </c>
      <c r="S3615" s="7">
        <f>E3615/D3615</f>
        <v>1</v>
      </c>
      <c r="T3615" s="8">
        <f>E3615/P3615</f>
        <v>62.5</v>
      </c>
      <c r="U3615" t="str">
        <f t="shared" si="340"/>
        <v>theater</v>
      </c>
      <c r="V3615" t="str">
        <f t="shared" si="341"/>
        <v>plays</v>
      </c>
    </row>
    <row r="3616" spans="1:22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5">
        <f t="shared" si="336"/>
        <v>42144.041851851856</v>
      </c>
      <c r="L3616" s="15">
        <f t="shared" si="337"/>
        <v>42174.041851851856</v>
      </c>
      <c r="M3616" s="13" t="str">
        <f t="shared" si="338"/>
        <v>May</v>
      </c>
      <c r="N3616" s="11">
        <f t="shared" si="339"/>
        <v>2015</v>
      </c>
      <c r="O3616" t="b">
        <v>0</v>
      </c>
      <c r="P3616">
        <v>71</v>
      </c>
      <c r="Q3616" t="b">
        <v>1</v>
      </c>
      <c r="R3616" t="s">
        <v>8271</v>
      </c>
      <c r="S3616" s="7">
        <f>E3616/D3616</f>
        <v>1.008</v>
      </c>
      <c r="T3616" s="8">
        <f>E3616/P3616</f>
        <v>35.492957746478872</v>
      </c>
      <c r="U3616" t="str">
        <f t="shared" si="340"/>
        <v>theater</v>
      </c>
      <c r="V3616" t="str">
        <f t="shared" si="341"/>
        <v>plays</v>
      </c>
    </row>
    <row r="3617" spans="1:22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5">
        <f t="shared" si="336"/>
        <v>42318.593703703707</v>
      </c>
      <c r="L3617" s="15">
        <f t="shared" si="337"/>
        <v>42348.593703703707</v>
      </c>
      <c r="M3617" s="13" t="str">
        <f t="shared" si="338"/>
        <v>Nov</v>
      </c>
      <c r="N3617" s="11">
        <f t="shared" si="339"/>
        <v>2015</v>
      </c>
      <c r="O3617" t="b">
        <v>0</v>
      </c>
      <c r="P3617">
        <v>72</v>
      </c>
      <c r="Q3617" t="b">
        <v>1</v>
      </c>
      <c r="R3617" t="s">
        <v>8271</v>
      </c>
      <c r="S3617" s="7">
        <f>E3617/D3617</f>
        <v>1.0680000000000001</v>
      </c>
      <c r="T3617" s="8">
        <f>E3617/P3617</f>
        <v>37.083333333333336</v>
      </c>
      <c r="U3617" t="str">
        <f t="shared" si="340"/>
        <v>theater</v>
      </c>
      <c r="V3617" t="str">
        <f t="shared" si="341"/>
        <v>plays</v>
      </c>
    </row>
    <row r="3618" spans="1:22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5">
        <f t="shared" si="336"/>
        <v>42052.949814814812</v>
      </c>
      <c r="L3618" s="15">
        <f t="shared" si="337"/>
        <v>42082.908148148148</v>
      </c>
      <c r="M3618" s="13" t="str">
        <f t="shared" si="338"/>
        <v>Feb</v>
      </c>
      <c r="N3618" s="11">
        <f t="shared" si="339"/>
        <v>2015</v>
      </c>
      <c r="O3618" t="b">
        <v>0</v>
      </c>
      <c r="P3618">
        <v>45</v>
      </c>
      <c r="Q3618" t="b">
        <v>1</v>
      </c>
      <c r="R3618" t="s">
        <v>8271</v>
      </c>
      <c r="S3618" s="7">
        <f>E3618/D3618</f>
        <v>1.248</v>
      </c>
      <c r="T3618" s="8">
        <f>E3618/P3618</f>
        <v>69.333333333333329</v>
      </c>
      <c r="U3618" t="str">
        <f t="shared" si="340"/>
        <v>theater</v>
      </c>
      <c r="V3618" t="str">
        <f t="shared" si="341"/>
        <v>plays</v>
      </c>
    </row>
    <row r="3619" spans="1:22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5">
        <f t="shared" si="336"/>
        <v>42779.610289351855</v>
      </c>
      <c r="L3619" s="15">
        <f t="shared" si="337"/>
        <v>42794</v>
      </c>
      <c r="M3619" s="13" t="str">
        <f t="shared" si="338"/>
        <v>Feb</v>
      </c>
      <c r="N3619" s="11">
        <f t="shared" si="339"/>
        <v>2017</v>
      </c>
      <c r="O3619" t="b">
        <v>0</v>
      </c>
      <c r="P3619">
        <v>51</v>
      </c>
      <c r="Q3619" t="b">
        <v>1</v>
      </c>
      <c r="R3619" t="s">
        <v>8271</v>
      </c>
      <c r="S3619" s="7">
        <f>E3619/D3619</f>
        <v>1.1891891891891893</v>
      </c>
      <c r="T3619" s="8">
        <f>E3619/P3619</f>
        <v>17.254901960784313</v>
      </c>
      <c r="U3619" t="str">
        <f t="shared" si="340"/>
        <v>theater</v>
      </c>
      <c r="V3619" t="str">
        <f t="shared" si="341"/>
        <v>plays</v>
      </c>
    </row>
    <row r="3620" spans="1:22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5">
        <f t="shared" si="336"/>
        <v>42128.627893518518</v>
      </c>
      <c r="L3620" s="15">
        <f t="shared" si="337"/>
        <v>42158.627893518518</v>
      </c>
      <c r="M3620" s="13" t="str">
        <f t="shared" si="338"/>
        <v>May</v>
      </c>
      <c r="N3620" s="11">
        <f t="shared" si="339"/>
        <v>2015</v>
      </c>
      <c r="O3620" t="b">
        <v>0</v>
      </c>
      <c r="P3620">
        <v>56</v>
      </c>
      <c r="Q3620" t="b">
        <v>1</v>
      </c>
      <c r="R3620" t="s">
        <v>8271</v>
      </c>
      <c r="S3620" s="7">
        <f>E3620/D3620</f>
        <v>1.01</v>
      </c>
      <c r="T3620" s="8">
        <f>E3620/P3620</f>
        <v>36.071428571428569</v>
      </c>
      <c r="U3620" t="str">
        <f t="shared" si="340"/>
        <v>theater</v>
      </c>
      <c r="V3620" t="str">
        <f t="shared" si="341"/>
        <v>plays</v>
      </c>
    </row>
    <row r="3621" spans="1:22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5">
        <f t="shared" si="336"/>
        <v>42661.132245370376</v>
      </c>
      <c r="L3621" s="15">
        <f t="shared" si="337"/>
        <v>42693.916666666672</v>
      </c>
      <c r="M3621" s="13" t="str">
        <f t="shared" si="338"/>
        <v>Oct</v>
      </c>
      <c r="N3621" s="11">
        <f t="shared" si="339"/>
        <v>2016</v>
      </c>
      <c r="O3621" t="b">
        <v>0</v>
      </c>
      <c r="P3621">
        <v>17</v>
      </c>
      <c r="Q3621" t="b">
        <v>1</v>
      </c>
      <c r="R3621" t="s">
        <v>8271</v>
      </c>
      <c r="S3621" s="7">
        <f>E3621/D3621</f>
        <v>1.1299999999999999</v>
      </c>
      <c r="T3621" s="8">
        <f>E3621/P3621</f>
        <v>66.470588235294116</v>
      </c>
      <c r="U3621" t="str">
        <f t="shared" si="340"/>
        <v>theater</v>
      </c>
      <c r="V3621" t="str">
        <f t="shared" si="341"/>
        <v>plays</v>
      </c>
    </row>
    <row r="3622" spans="1:22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5">
        <f t="shared" si="336"/>
        <v>42037.938206018516</v>
      </c>
      <c r="L3622" s="15">
        <f t="shared" si="337"/>
        <v>42068.166666666672</v>
      </c>
      <c r="M3622" s="13" t="str">
        <f t="shared" si="338"/>
        <v>Feb</v>
      </c>
      <c r="N3622" s="11">
        <f t="shared" si="339"/>
        <v>2015</v>
      </c>
      <c r="O3622" t="b">
        <v>0</v>
      </c>
      <c r="P3622">
        <v>197</v>
      </c>
      <c r="Q3622" t="b">
        <v>1</v>
      </c>
      <c r="R3622" t="s">
        <v>8271</v>
      </c>
      <c r="S3622" s="7">
        <f>E3622/D3622</f>
        <v>1.0519047619047619</v>
      </c>
      <c r="T3622" s="8">
        <f>E3622/P3622</f>
        <v>56.065989847715734</v>
      </c>
      <c r="U3622" t="str">
        <f t="shared" si="340"/>
        <v>theater</v>
      </c>
      <c r="V3622" t="str">
        <f t="shared" si="341"/>
        <v>plays</v>
      </c>
    </row>
    <row r="3623" spans="1:22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5">
        <f t="shared" si="336"/>
        <v>42619.935694444444</v>
      </c>
      <c r="L3623" s="15">
        <f t="shared" si="337"/>
        <v>42643.875</v>
      </c>
      <c r="M3623" s="13" t="str">
        <f t="shared" si="338"/>
        <v>Sep</v>
      </c>
      <c r="N3623" s="11">
        <f t="shared" si="339"/>
        <v>2016</v>
      </c>
      <c r="O3623" t="b">
        <v>0</v>
      </c>
      <c r="P3623">
        <v>70</v>
      </c>
      <c r="Q3623" t="b">
        <v>1</v>
      </c>
      <c r="R3623" t="s">
        <v>8271</v>
      </c>
      <c r="S3623" s="7">
        <f>E3623/D3623</f>
        <v>1.0973333333333333</v>
      </c>
      <c r="T3623" s="8">
        <f>E3623/P3623</f>
        <v>47.028571428571432</v>
      </c>
      <c r="U3623" t="str">
        <f t="shared" si="340"/>
        <v>theater</v>
      </c>
      <c r="V3623" t="str">
        <f t="shared" si="341"/>
        <v>plays</v>
      </c>
    </row>
    <row r="3624" spans="1:22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5">
        <f t="shared" si="336"/>
        <v>41877.221886574072</v>
      </c>
      <c r="L3624" s="15">
        <f t="shared" si="337"/>
        <v>41910.140972222223</v>
      </c>
      <c r="M3624" s="13" t="str">
        <f t="shared" si="338"/>
        <v>Aug</v>
      </c>
      <c r="N3624" s="11">
        <f t="shared" si="339"/>
        <v>2014</v>
      </c>
      <c r="O3624" t="b">
        <v>0</v>
      </c>
      <c r="P3624">
        <v>21</v>
      </c>
      <c r="Q3624" t="b">
        <v>1</v>
      </c>
      <c r="R3624" t="s">
        <v>8271</v>
      </c>
      <c r="S3624" s="7">
        <f>E3624/D3624</f>
        <v>1.00099</v>
      </c>
      <c r="T3624" s="8">
        <f>E3624/P3624</f>
        <v>47.666190476190479</v>
      </c>
      <c r="U3624" t="str">
        <f t="shared" si="340"/>
        <v>theater</v>
      </c>
      <c r="V3624" t="str">
        <f t="shared" si="341"/>
        <v>plays</v>
      </c>
    </row>
    <row r="3625" spans="1:22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5">
        <f t="shared" si="336"/>
        <v>41828.736921296295</v>
      </c>
      <c r="L3625" s="15">
        <f t="shared" si="337"/>
        <v>41846.291666666664</v>
      </c>
      <c r="M3625" s="13" t="str">
        <f t="shared" si="338"/>
        <v>Jul</v>
      </c>
      <c r="N3625" s="11">
        <f t="shared" si="339"/>
        <v>2014</v>
      </c>
      <c r="O3625" t="b">
        <v>0</v>
      </c>
      <c r="P3625">
        <v>34</v>
      </c>
      <c r="Q3625" t="b">
        <v>1</v>
      </c>
      <c r="R3625" t="s">
        <v>8271</v>
      </c>
      <c r="S3625" s="7">
        <f>E3625/D3625</f>
        <v>1.2</v>
      </c>
      <c r="T3625" s="8">
        <f>E3625/P3625</f>
        <v>88.235294117647058</v>
      </c>
      <c r="U3625" t="str">
        <f t="shared" si="340"/>
        <v>theater</v>
      </c>
      <c r="V3625" t="str">
        <f t="shared" si="341"/>
        <v>plays</v>
      </c>
    </row>
    <row r="3626" spans="1:22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5">
        <f t="shared" si="336"/>
        <v>42545.774189814809</v>
      </c>
      <c r="L3626" s="15">
        <f t="shared" si="337"/>
        <v>42605.774189814809</v>
      </c>
      <c r="M3626" s="13" t="str">
        <f t="shared" si="338"/>
        <v>Jun</v>
      </c>
      <c r="N3626" s="11">
        <f t="shared" si="339"/>
        <v>2016</v>
      </c>
      <c r="O3626" t="b">
        <v>0</v>
      </c>
      <c r="P3626">
        <v>39</v>
      </c>
      <c r="Q3626" t="b">
        <v>1</v>
      </c>
      <c r="R3626" t="s">
        <v>8271</v>
      </c>
      <c r="S3626" s="7">
        <f>E3626/D3626</f>
        <v>1.0493333333333332</v>
      </c>
      <c r="T3626" s="8">
        <f>E3626/P3626</f>
        <v>80.717948717948715</v>
      </c>
      <c r="U3626" t="str">
        <f t="shared" si="340"/>
        <v>theater</v>
      </c>
      <c r="V3626" t="str">
        <f t="shared" si="341"/>
        <v>plays</v>
      </c>
    </row>
    <row r="3627" spans="1:22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5">
        <f t="shared" si="336"/>
        <v>42157.652511574073</v>
      </c>
      <c r="L3627" s="15">
        <f t="shared" si="337"/>
        <v>42187.652511574073</v>
      </c>
      <c r="M3627" s="13" t="str">
        <f t="shared" si="338"/>
        <v>Jun</v>
      </c>
      <c r="N3627" s="11">
        <f t="shared" si="339"/>
        <v>2015</v>
      </c>
      <c r="O3627" t="b">
        <v>0</v>
      </c>
      <c r="P3627">
        <v>78</v>
      </c>
      <c r="Q3627" t="b">
        <v>1</v>
      </c>
      <c r="R3627" t="s">
        <v>8271</v>
      </c>
      <c r="S3627" s="7">
        <f>E3627/D3627</f>
        <v>1.0266666666666666</v>
      </c>
      <c r="T3627" s="8">
        <f>E3627/P3627</f>
        <v>39.487179487179489</v>
      </c>
      <c r="U3627" t="str">
        <f t="shared" si="340"/>
        <v>theater</v>
      </c>
      <c r="V3627" t="str">
        <f t="shared" si="341"/>
        <v>plays</v>
      </c>
    </row>
    <row r="3628" spans="1:22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5">
        <f t="shared" si="336"/>
        <v>41846.667326388888</v>
      </c>
      <c r="L3628" s="15">
        <f t="shared" si="337"/>
        <v>41867.667326388888</v>
      </c>
      <c r="M3628" s="13" t="str">
        <f t="shared" si="338"/>
        <v>Jul</v>
      </c>
      <c r="N3628" s="11">
        <f t="shared" si="339"/>
        <v>2014</v>
      </c>
      <c r="O3628" t="b">
        <v>0</v>
      </c>
      <c r="P3628">
        <v>48</v>
      </c>
      <c r="Q3628" t="b">
        <v>1</v>
      </c>
      <c r="R3628" t="s">
        <v>8271</v>
      </c>
      <c r="S3628" s="7">
        <f>E3628/D3628</f>
        <v>1.0182500000000001</v>
      </c>
      <c r="T3628" s="8">
        <f>E3628/P3628</f>
        <v>84.854166666666671</v>
      </c>
      <c r="U3628" t="str">
        <f t="shared" si="340"/>
        <v>theater</v>
      </c>
      <c r="V3628" t="str">
        <f t="shared" si="341"/>
        <v>plays</v>
      </c>
    </row>
    <row r="3629" spans="1:22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5">
        <f t="shared" si="336"/>
        <v>42460.741747685184</v>
      </c>
      <c r="L3629" s="15">
        <f t="shared" si="337"/>
        <v>42511.165972222225</v>
      </c>
      <c r="M3629" s="13" t="str">
        <f t="shared" si="338"/>
        <v>Mar</v>
      </c>
      <c r="N3629" s="11">
        <f t="shared" si="339"/>
        <v>2016</v>
      </c>
      <c r="O3629" t="b">
        <v>0</v>
      </c>
      <c r="P3629">
        <v>29</v>
      </c>
      <c r="Q3629" t="b">
        <v>1</v>
      </c>
      <c r="R3629" t="s">
        <v>8271</v>
      </c>
      <c r="S3629" s="7">
        <f>E3629/D3629</f>
        <v>1</v>
      </c>
      <c r="T3629" s="8">
        <f>E3629/P3629</f>
        <v>68.965517241379317</v>
      </c>
      <c r="U3629" t="str">
        <f t="shared" si="340"/>
        <v>theater</v>
      </c>
      <c r="V3629" t="str">
        <f t="shared" si="341"/>
        <v>plays</v>
      </c>
    </row>
    <row r="3630" spans="1:22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5">
        <f t="shared" si="336"/>
        <v>42291.833287037036</v>
      </c>
      <c r="L3630" s="15">
        <f t="shared" si="337"/>
        <v>42351.874953703707</v>
      </c>
      <c r="M3630" s="13" t="str">
        <f t="shared" si="338"/>
        <v>Oct</v>
      </c>
      <c r="N3630" s="11">
        <f t="shared" si="339"/>
        <v>2015</v>
      </c>
      <c r="O3630" t="b">
        <v>0</v>
      </c>
      <c r="P3630">
        <v>0</v>
      </c>
      <c r="Q3630" t="b">
        <v>0</v>
      </c>
      <c r="R3630" t="s">
        <v>8305</v>
      </c>
      <c r="S3630" s="7">
        <f>E3630/D3630</f>
        <v>0</v>
      </c>
      <c r="T3630" s="8" t="e">
        <f>E3630/P3630</f>
        <v>#DIV/0!</v>
      </c>
      <c r="U3630" t="str">
        <f t="shared" si="340"/>
        <v>theater</v>
      </c>
      <c r="V3630" t="str">
        <f t="shared" si="341"/>
        <v>musical</v>
      </c>
    </row>
    <row r="3631" spans="1:22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5">
        <f t="shared" si="336"/>
        <v>42437.094490740739</v>
      </c>
      <c r="L3631" s="15">
        <f t="shared" si="337"/>
        <v>42495.708333333328</v>
      </c>
      <c r="M3631" s="13" t="str">
        <f t="shared" si="338"/>
        <v>Mar</v>
      </c>
      <c r="N3631" s="11">
        <f t="shared" si="339"/>
        <v>2016</v>
      </c>
      <c r="O3631" t="b">
        <v>0</v>
      </c>
      <c r="P3631">
        <v>2</v>
      </c>
      <c r="Q3631" t="b">
        <v>0</v>
      </c>
      <c r="R3631" t="s">
        <v>8305</v>
      </c>
      <c r="S3631" s="7">
        <f>E3631/D3631</f>
        <v>1.9999999999999999E-6</v>
      </c>
      <c r="T3631" s="8">
        <f>E3631/P3631</f>
        <v>1</v>
      </c>
      <c r="U3631" t="str">
        <f t="shared" si="340"/>
        <v>theater</v>
      </c>
      <c r="V3631" t="str">
        <f t="shared" si="341"/>
        <v>musical</v>
      </c>
    </row>
    <row r="3632" spans="1:22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5">
        <f t="shared" si="336"/>
        <v>41942.84710648148</v>
      </c>
      <c r="L3632" s="15">
        <f t="shared" si="337"/>
        <v>41972.888773148152</v>
      </c>
      <c r="M3632" s="13" t="str">
        <f t="shared" si="338"/>
        <v>Oct</v>
      </c>
      <c r="N3632" s="11">
        <f t="shared" si="339"/>
        <v>2014</v>
      </c>
      <c r="O3632" t="b">
        <v>0</v>
      </c>
      <c r="P3632">
        <v>1</v>
      </c>
      <c r="Q3632" t="b">
        <v>0</v>
      </c>
      <c r="R3632" t="s">
        <v>8305</v>
      </c>
      <c r="S3632" s="7">
        <f>E3632/D3632</f>
        <v>3.3333333333333332E-4</v>
      </c>
      <c r="T3632" s="8">
        <f>E3632/P3632</f>
        <v>1</v>
      </c>
      <c r="U3632" t="str">
        <f t="shared" si="340"/>
        <v>theater</v>
      </c>
      <c r="V3632" t="str">
        <f t="shared" si="341"/>
        <v>musical</v>
      </c>
    </row>
    <row r="3633" spans="1:22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5">
        <f t="shared" si="336"/>
        <v>41880.753437499996</v>
      </c>
      <c r="L3633" s="15">
        <f t="shared" si="337"/>
        <v>41905.165972222225</v>
      </c>
      <c r="M3633" s="13" t="str">
        <f t="shared" si="338"/>
        <v>Aug</v>
      </c>
      <c r="N3633" s="11">
        <f t="shared" si="339"/>
        <v>2014</v>
      </c>
      <c r="O3633" t="b">
        <v>0</v>
      </c>
      <c r="P3633">
        <v>59</v>
      </c>
      <c r="Q3633" t="b">
        <v>0</v>
      </c>
      <c r="R3633" t="s">
        <v>8305</v>
      </c>
      <c r="S3633" s="7">
        <f>E3633/D3633</f>
        <v>0.51023391812865493</v>
      </c>
      <c r="T3633" s="8">
        <f>E3633/P3633</f>
        <v>147.88135593220338</v>
      </c>
      <c r="U3633" t="str">
        <f t="shared" si="340"/>
        <v>theater</v>
      </c>
      <c r="V3633" t="str">
        <f t="shared" si="341"/>
        <v>musical</v>
      </c>
    </row>
    <row r="3634" spans="1:22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5">
        <f t="shared" si="336"/>
        <v>41946.936909722222</v>
      </c>
      <c r="L3634" s="15">
        <f t="shared" si="337"/>
        <v>41966.936909722222</v>
      </c>
      <c r="M3634" s="13" t="str">
        <f t="shared" si="338"/>
        <v>Nov</v>
      </c>
      <c r="N3634" s="11">
        <f t="shared" si="339"/>
        <v>2014</v>
      </c>
      <c r="O3634" t="b">
        <v>0</v>
      </c>
      <c r="P3634">
        <v>1</v>
      </c>
      <c r="Q3634" t="b">
        <v>0</v>
      </c>
      <c r="R3634" t="s">
        <v>8305</v>
      </c>
      <c r="S3634" s="7">
        <f>E3634/D3634</f>
        <v>0.2</v>
      </c>
      <c r="T3634" s="8">
        <f>E3634/P3634</f>
        <v>100</v>
      </c>
      <c r="U3634" t="str">
        <f t="shared" si="340"/>
        <v>theater</v>
      </c>
      <c r="V3634" t="str">
        <f t="shared" si="341"/>
        <v>musical</v>
      </c>
    </row>
    <row r="3635" spans="1:22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5">
        <f t="shared" si="336"/>
        <v>42649.623460648145</v>
      </c>
      <c r="L3635" s="15">
        <f t="shared" si="337"/>
        <v>42693.041666666672</v>
      </c>
      <c r="M3635" s="13" t="str">
        <f t="shared" si="338"/>
        <v>Oct</v>
      </c>
      <c r="N3635" s="11">
        <f t="shared" si="339"/>
        <v>2016</v>
      </c>
      <c r="O3635" t="b">
        <v>0</v>
      </c>
      <c r="P3635">
        <v>31</v>
      </c>
      <c r="Q3635" t="b">
        <v>0</v>
      </c>
      <c r="R3635" t="s">
        <v>8305</v>
      </c>
      <c r="S3635" s="7">
        <f>E3635/D3635</f>
        <v>0.35239999999999999</v>
      </c>
      <c r="T3635" s="8">
        <f>E3635/P3635</f>
        <v>56.838709677419352</v>
      </c>
      <c r="U3635" t="str">
        <f t="shared" si="340"/>
        <v>theater</v>
      </c>
      <c r="V3635" t="str">
        <f t="shared" si="341"/>
        <v>musical</v>
      </c>
    </row>
    <row r="3636" spans="1:22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5">
        <f t="shared" si="336"/>
        <v>42701.166365740741</v>
      </c>
      <c r="L3636" s="15">
        <f t="shared" si="337"/>
        <v>42749.165972222225</v>
      </c>
      <c r="M3636" s="13" t="str">
        <f t="shared" si="338"/>
        <v>Nov</v>
      </c>
      <c r="N3636" s="11">
        <f t="shared" si="339"/>
        <v>2016</v>
      </c>
      <c r="O3636" t="b">
        <v>0</v>
      </c>
      <c r="P3636">
        <v>18</v>
      </c>
      <c r="Q3636" t="b">
        <v>0</v>
      </c>
      <c r="R3636" t="s">
        <v>8305</v>
      </c>
      <c r="S3636" s="7">
        <f>E3636/D3636</f>
        <v>4.2466666666666666E-2</v>
      </c>
      <c r="T3636" s="8">
        <f>E3636/P3636</f>
        <v>176.94444444444446</v>
      </c>
      <c r="U3636" t="str">
        <f t="shared" si="340"/>
        <v>theater</v>
      </c>
      <c r="V3636" t="str">
        <f t="shared" si="341"/>
        <v>musical</v>
      </c>
    </row>
    <row r="3637" spans="1:22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5">
        <f t="shared" si="336"/>
        <v>42450.88282407407</v>
      </c>
      <c r="L3637" s="15">
        <f t="shared" si="337"/>
        <v>42480.88282407407</v>
      </c>
      <c r="M3637" s="13" t="str">
        <f t="shared" si="338"/>
        <v>Mar</v>
      </c>
      <c r="N3637" s="11">
        <f t="shared" si="339"/>
        <v>2016</v>
      </c>
      <c r="O3637" t="b">
        <v>0</v>
      </c>
      <c r="P3637">
        <v>10</v>
      </c>
      <c r="Q3637" t="b">
        <v>0</v>
      </c>
      <c r="R3637" t="s">
        <v>8305</v>
      </c>
      <c r="S3637" s="7">
        <f>E3637/D3637</f>
        <v>0.36457142857142855</v>
      </c>
      <c r="T3637" s="8">
        <f>E3637/P3637</f>
        <v>127.6</v>
      </c>
      <c r="U3637" t="str">
        <f t="shared" si="340"/>
        <v>theater</v>
      </c>
      <c r="V3637" t="str">
        <f t="shared" si="341"/>
        <v>musical</v>
      </c>
    </row>
    <row r="3638" spans="1:22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5">
        <f t="shared" si="336"/>
        <v>42226.694780092599</v>
      </c>
      <c r="L3638" s="15">
        <f t="shared" si="337"/>
        <v>42261.694780092599</v>
      </c>
      <c r="M3638" s="13" t="str">
        <f t="shared" si="338"/>
        <v>Aug</v>
      </c>
      <c r="N3638" s="11">
        <f t="shared" si="339"/>
        <v>2015</v>
      </c>
      <c r="O3638" t="b">
        <v>0</v>
      </c>
      <c r="P3638">
        <v>0</v>
      </c>
      <c r="Q3638" t="b">
        <v>0</v>
      </c>
      <c r="R3638" t="s">
        <v>8305</v>
      </c>
      <c r="S3638" s="7">
        <f>E3638/D3638</f>
        <v>0</v>
      </c>
      <c r="T3638" s="8" t="e">
        <f>E3638/P3638</f>
        <v>#DIV/0!</v>
      </c>
      <c r="U3638" t="str">
        <f t="shared" si="340"/>
        <v>theater</v>
      </c>
      <c r="V3638" t="str">
        <f t="shared" si="341"/>
        <v>musical</v>
      </c>
    </row>
    <row r="3639" spans="1:22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5">
        <f t="shared" si="336"/>
        <v>41975.700636574074</v>
      </c>
      <c r="L3639" s="15">
        <f t="shared" si="337"/>
        <v>42005.700636574074</v>
      </c>
      <c r="M3639" s="13" t="str">
        <f t="shared" si="338"/>
        <v>Dec</v>
      </c>
      <c r="N3639" s="11">
        <f t="shared" si="339"/>
        <v>2014</v>
      </c>
      <c r="O3639" t="b">
        <v>0</v>
      </c>
      <c r="P3639">
        <v>14</v>
      </c>
      <c r="Q3639" t="b">
        <v>0</v>
      </c>
      <c r="R3639" t="s">
        <v>8305</v>
      </c>
      <c r="S3639" s="7">
        <f>E3639/D3639</f>
        <v>0.30866666666666664</v>
      </c>
      <c r="T3639" s="8">
        <f>E3639/P3639</f>
        <v>66.142857142857139</v>
      </c>
      <c r="U3639" t="str">
        <f t="shared" si="340"/>
        <v>theater</v>
      </c>
      <c r="V3639" t="str">
        <f t="shared" si="341"/>
        <v>musical</v>
      </c>
    </row>
    <row r="3640" spans="1:22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5">
        <f t="shared" si="336"/>
        <v>42053.672824074078</v>
      </c>
      <c r="L3640" s="15">
        <f t="shared" si="337"/>
        <v>42113.631157407406</v>
      </c>
      <c r="M3640" s="13" t="str">
        <f t="shared" si="338"/>
        <v>Feb</v>
      </c>
      <c r="N3640" s="11">
        <f t="shared" si="339"/>
        <v>2015</v>
      </c>
      <c r="O3640" t="b">
        <v>0</v>
      </c>
      <c r="P3640">
        <v>2</v>
      </c>
      <c r="Q3640" t="b">
        <v>0</v>
      </c>
      <c r="R3640" t="s">
        <v>8305</v>
      </c>
      <c r="S3640" s="7">
        <f>E3640/D3640</f>
        <v>6.545454545454546E-2</v>
      </c>
      <c r="T3640" s="8">
        <f>E3640/P3640</f>
        <v>108</v>
      </c>
      <c r="U3640" t="str">
        <f t="shared" si="340"/>
        <v>theater</v>
      </c>
      <c r="V3640" t="str">
        <f t="shared" si="341"/>
        <v>musical</v>
      </c>
    </row>
    <row r="3641" spans="1:22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5">
        <f t="shared" si="336"/>
        <v>42590.677152777775</v>
      </c>
      <c r="L3641" s="15">
        <f t="shared" si="337"/>
        <v>42650.632638888885</v>
      </c>
      <c r="M3641" s="13" t="str">
        <f t="shared" si="338"/>
        <v>Aug</v>
      </c>
      <c r="N3641" s="11">
        <f t="shared" si="339"/>
        <v>2016</v>
      </c>
      <c r="O3641" t="b">
        <v>0</v>
      </c>
      <c r="P3641">
        <v>1</v>
      </c>
      <c r="Q3641" t="b">
        <v>0</v>
      </c>
      <c r="R3641" t="s">
        <v>8305</v>
      </c>
      <c r="S3641" s="7">
        <f>E3641/D3641</f>
        <v>4.0000000000000003E-5</v>
      </c>
      <c r="T3641" s="8">
        <f>E3641/P3641</f>
        <v>1</v>
      </c>
      <c r="U3641" t="str">
        <f t="shared" si="340"/>
        <v>theater</v>
      </c>
      <c r="V3641" t="str">
        <f t="shared" si="341"/>
        <v>musical</v>
      </c>
    </row>
    <row r="3642" spans="1:22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5">
        <f t="shared" si="336"/>
        <v>42104.781597222223</v>
      </c>
      <c r="L3642" s="15">
        <f t="shared" si="337"/>
        <v>42134.781597222223</v>
      </c>
      <c r="M3642" s="13" t="str">
        <f t="shared" si="338"/>
        <v>Apr</v>
      </c>
      <c r="N3642" s="11">
        <f t="shared" si="339"/>
        <v>2015</v>
      </c>
      <c r="O3642" t="b">
        <v>0</v>
      </c>
      <c r="P3642">
        <v>3</v>
      </c>
      <c r="Q3642" t="b">
        <v>0</v>
      </c>
      <c r="R3642" t="s">
        <v>8305</v>
      </c>
      <c r="S3642" s="7">
        <f>E3642/D3642</f>
        <v>5.5E-2</v>
      </c>
      <c r="T3642" s="8">
        <f>E3642/P3642</f>
        <v>18.333333333333332</v>
      </c>
      <c r="U3642" t="str">
        <f t="shared" si="340"/>
        <v>theater</v>
      </c>
      <c r="V3642" t="str">
        <f t="shared" si="341"/>
        <v>musical</v>
      </c>
    </row>
    <row r="3643" spans="1:22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5">
        <f t="shared" si="336"/>
        <v>41899.627071759263</v>
      </c>
      <c r="L3643" s="15">
        <f t="shared" si="337"/>
        <v>41917.208333333336</v>
      </c>
      <c r="M3643" s="13" t="str">
        <f t="shared" si="338"/>
        <v>Sep</v>
      </c>
      <c r="N3643" s="11">
        <f t="shared" si="339"/>
        <v>2014</v>
      </c>
      <c r="O3643" t="b">
        <v>0</v>
      </c>
      <c r="P3643">
        <v>0</v>
      </c>
      <c r="Q3643" t="b">
        <v>0</v>
      </c>
      <c r="R3643" t="s">
        <v>8305</v>
      </c>
      <c r="S3643" s="7">
        <f>E3643/D3643</f>
        <v>0</v>
      </c>
      <c r="T3643" s="8" t="e">
        <f>E3643/P3643</f>
        <v>#DIV/0!</v>
      </c>
      <c r="U3643" t="str">
        <f t="shared" si="340"/>
        <v>theater</v>
      </c>
      <c r="V3643" t="str">
        <f t="shared" si="341"/>
        <v>musical</v>
      </c>
    </row>
    <row r="3644" spans="1:22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5">
        <f t="shared" si="336"/>
        <v>42297.816284722227</v>
      </c>
      <c r="L3644" s="15">
        <f t="shared" si="337"/>
        <v>42338.708333333328</v>
      </c>
      <c r="M3644" s="13" t="str">
        <f t="shared" si="338"/>
        <v>Oct</v>
      </c>
      <c r="N3644" s="11">
        <f t="shared" si="339"/>
        <v>2015</v>
      </c>
      <c r="O3644" t="b">
        <v>0</v>
      </c>
      <c r="P3644">
        <v>2</v>
      </c>
      <c r="Q3644" t="b">
        <v>0</v>
      </c>
      <c r="R3644" t="s">
        <v>8305</v>
      </c>
      <c r="S3644" s="7">
        <f>E3644/D3644</f>
        <v>2.1428571428571429E-2</v>
      </c>
      <c r="T3644" s="8">
        <f>E3644/P3644</f>
        <v>7.5</v>
      </c>
      <c r="U3644" t="str">
        <f t="shared" si="340"/>
        <v>theater</v>
      </c>
      <c r="V3644" t="str">
        <f t="shared" si="341"/>
        <v>musical</v>
      </c>
    </row>
    <row r="3645" spans="1:22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5">
        <f t="shared" si="336"/>
        <v>42285.143969907411</v>
      </c>
      <c r="L3645" s="15">
        <f t="shared" si="337"/>
        <v>42325.185636574075</v>
      </c>
      <c r="M3645" s="13" t="str">
        <f t="shared" si="338"/>
        <v>Oct</v>
      </c>
      <c r="N3645" s="11">
        <f t="shared" si="339"/>
        <v>2015</v>
      </c>
      <c r="O3645" t="b">
        <v>0</v>
      </c>
      <c r="P3645">
        <v>0</v>
      </c>
      <c r="Q3645" t="b">
        <v>0</v>
      </c>
      <c r="R3645" t="s">
        <v>8305</v>
      </c>
      <c r="S3645" s="7">
        <f>E3645/D3645</f>
        <v>0</v>
      </c>
      <c r="T3645" s="8" t="e">
        <f>E3645/P3645</f>
        <v>#DIV/0!</v>
      </c>
      <c r="U3645" t="str">
        <f t="shared" si="340"/>
        <v>theater</v>
      </c>
      <c r="V3645" t="str">
        <f t="shared" si="341"/>
        <v>musical</v>
      </c>
    </row>
    <row r="3646" spans="1:22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5">
        <f t="shared" si="336"/>
        <v>42409.241747685184</v>
      </c>
      <c r="L3646" s="15">
        <f t="shared" si="337"/>
        <v>42437.207638888889</v>
      </c>
      <c r="M3646" s="13" t="str">
        <f t="shared" si="338"/>
        <v>Feb</v>
      </c>
      <c r="N3646" s="11">
        <f t="shared" si="339"/>
        <v>2016</v>
      </c>
      <c r="O3646" t="b">
        <v>0</v>
      </c>
      <c r="P3646">
        <v>12</v>
      </c>
      <c r="Q3646" t="b">
        <v>0</v>
      </c>
      <c r="R3646" t="s">
        <v>8305</v>
      </c>
      <c r="S3646" s="7">
        <f>E3646/D3646</f>
        <v>0.16420000000000001</v>
      </c>
      <c r="T3646" s="8">
        <f>E3646/P3646</f>
        <v>68.416666666666671</v>
      </c>
      <c r="U3646" t="str">
        <f t="shared" si="340"/>
        <v>theater</v>
      </c>
      <c r="V3646" t="str">
        <f t="shared" si="341"/>
        <v>musical</v>
      </c>
    </row>
    <row r="3647" spans="1:22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5">
        <f t="shared" si="336"/>
        <v>42665.970347222217</v>
      </c>
      <c r="L3647" s="15">
        <f t="shared" si="337"/>
        <v>42696.012013888889</v>
      </c>
      <c r="M3647" s="13" t="str">
        <f t="shared" si="338"/>
        <v>Oct</v>
      </c>
      <c r="N3647" s="11">
        <f t="shared" si="339"/>
        <v>2016</v>
      </c>
      <c r="O3647" t="b">
        <v>0</v>
      </c>
      <c r="P3647">
        <v>1</v>
      </c>
      <c r="Q3647" t="b">
        <v>0</v>
      </c>
      <c r="R3647" t="s">
        <v>8305</v>
      </c>
      <c r="S3647" s="7">
        <f>E3647/D3647</f>
        <v>1E-3</v>
      </c>
      <c r="T3647" s="8">
        <f>E3647/P3647</f>
        <v>1</v>
      </c>
      <c r="U3647" t="str">
        <f t="shared" si="340"/>
        <v>theater</v>
      </c>
      <c r="V3647" t="str">
        <f t="shared" si="341"/>
        <v>musical</v>
      </c>
    </row>
    <row r="3648" spans="1:22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5">
        <f t="shared" si="336"/>
        <v>42140.421319444446</v>
      </c>
      <c r="L3648" s="15">
        <f t="shared" si="337"/>
        <v>42171.979166666672</v>
      </c>
      <c r="M3648" s="13" t="str">
        <f t="shared" si="338"/>
        <v>May</v>
      </c>
      <c r="N3648" s="11">
        <f t="shared" si="339"/>
        <v>2015</v>
      </c>
      <c r="O3648" t="b">
        <v>0</v>
      </c>
      <c r="P3648">
        <v>8</v>
      </c>
      <c r="Q3648" t="b">
        <v>0</v>
      </c>
      <c r="R3648" t="s">
        <v>8305</v>
      </c>
      <c r="S3648" s="7">
        <f>E3648/D3648</f>
        <v>4.8099999999999997E-2</v>
      </c>
      <c r="T3648" s="8">
        <f>E3648/P3648</f>
        <v>60.125</v>
      </c>
      <c r="U3648" t="str">
        <f t="shared" si="340"/>
        <v>theater</v>
      </c>
      <c r="V3648" t="str">
        <f t="shared" si="341"/>
        <v>musical</v>
      </c>
    </row>
    <row r="3649" spans="1:22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5">
        <f t="shared" si="336"/>
        <v>42598.749155092592</v>
      </c>
      <c r="L3649" s="15">
        <f t="shared" si="337"/>
        <v>42643.749155092592</v>
      </c>
      <c r="M3649" s="13" t="str">
        <f t="shared" si="338"/>
        <v>Aug</v>
      </c>
      <c r="N3649" s="11">
        <f t="shared" si="339"/>
        <v>2016</v>
      </c>
      <c r="O3649" t="b">
        <v>0</v>
      </c>
      <c r="P3649">
        <v>2</v>
      </c>
      <c r="Q3649" t="b">
        <v>0</v>
      </c>
      <c r="R3649" t="s">
        <v>8305</v>
      </c>
      <c r="S3649" s="7">
        <f>E3649/D3649</f>
        <v>0.06</v>
      </c>
      <c r="T3649" s="8">
        <f>E3649/P3649</f>
        <v>15</v>
      </c>
      <c r="U3649" t="str">
        <f t="shared" si="340"/>
        <v>theater</v>
      </c>
      <c r="V3649" t="str">
        <f t="shared" si="341"/>
        <v>musical</v>
      </c>
    </row>
    <row r="3650" spans="1:22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5">
        <f t="shared" si="336"/>
        <v>41887.292187500003</v>
      </c>
      <c r="L3650" s="15">
        <f t="shared" si="337"/>
        <v>41917.292187500003</v>
      </c>
      <c r="M3650" s="13" t="str">
        <f t="shared" si="338"/>
        <v>Sep</v>
      </c>
      <c r="N3650" s="11">
        <f t="shared" si="339"/>
        <v>2014</v>
      </c>
      <c r="O3650" t="b">
        <v>0</v>
      </c>
      <c r="P3650">
        <v>73</v>
      </c>
      <c r="Q3650" t="b">
        <v>1</v>
      </c>
      <c r="R3650" t="s">
        <v>8271</v>
      </c>
      <c r="S3650" s="7">
        <f>E3650/D3650</f>
        <v>1.003825</v>
      </c>
      <c r="T3650" s="8">
        <f>E3650/P3650</f>
        <v>550.04109589041093</v>
      </c>
      <c r="U3650" t="str">
        <f t="shared" si="340"/>
        <v>theater</v>
      </c>
      <c r="V3650" t="str">
        <f t="shared" si="341"/>
        <v>plays</v>
      </c>
    </row>
    <row r="3651" spans="1:22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5">
        <f t="shared" ref="K3651:K3714" si="342">(((J3651/60)/60)/24+DATE(1970,1,1))</f>
        <v>41780.712893518517</v>
      </c>
      <c r="L3651" s="15">
        <f t="shared" ref="L3651:L3714" si="343">(((I3651/60)/60)/24+DATE(1970,1,1))</f>
        <v>41806.712893518517</v>
      </c>
      <c r="M3651" s="13" t="str">
        <f t="shared" ref="M3651:M3714" si="344">TEXT(K3651,"mmm")</f>
        <v>May</v>
      </c>
      <c r="N3651" s="11">
        <f t="shared" ref="N3651:N3714" si="345">YEAR(K3651)</f>
        <v>2014</v>
      </c>
      <c r="O3651" t="b">
        <v>0</v>
      </c>
      <c r="P3651">
        <v>8</v>
      </c>
      <c r="Q3651" t="b">
        <v>1</v>
      </c>
      <c r="R3651" t="s">
        <v>8271</v>
      </c>
      <c r="S3651" s="7">
        <f>E3651/D3651</f>
        <v>1.04</v>
      </c>
      <c r="T3651" s="8">
        <f>E3651/P3651</f>
        <v>97.5</v>
      </c>
      <c r="U3651" t="str">
        <f t="shared" ref="U3651:U3714" si="346">LEFT(R3651,(FIND("/",R3651,1)-1))</f>
        <v>theater</v>
      </c>
      <c r="V3651" t="str">
        <f t="shared" ref="V3651:V3714" si="347">MID(R3651,FIND("/",R3651)+1,256)</f>
        <v>plays</v>
      </c>
    </row>
    <row r="3652" spans="1:22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5">
        <f t="shared" si="342"/>
        <v>42381.478981481487</v>
      </c>
      <c r="L3652" s="15">
        <f t="shared" si="343"/>
        <v>42402.478981481487</v>
      </c>
      <c r="M3652" s="13" t="str">
        <f t="shared" si="344"/>
        <v>Jan</v>
      </c>
      <c r="N3652" s="11">
        <f t="shared" si="345"/>
        <v>2016</v>
      </c>
      <c r="O3652" t="b">
        <v>0</v>
      </c>
      <c r="P3652">
        <v>17</v>
      </c>
      <c r="Q3652" t="b">
        <v>1</v>
      </c>
      <c r="R3652" t="s">
        <v>8271</v>
      </c>
      <c r="S3652" s="7">
        <f>E3652/D3652</f>
        <v>1</v>
      </c>
      <c r="T3652" s="8">
        <f>E3652/P3652</f>
        <v>29.411764705882351</v>
      </c>
      <c r="U3652" t="str">
        <f t="shared" si="346"/>
        <v>theater</v>
      </c>
      <c r="V3652" t="str">
        <f t="shared" si="347"/>
        <v>plays</v>
      </c>
    </row>
    <row r="3653" spans="1:22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5">
        <f t="shared" si="342"/>
        <v>41828.646319444444</v>
      </c>
      <c r="L3653" s="15">
        <f t="shared" si="343"/>
        <v>41861.665972222225</v>
      </c>
      <c r="M3653" s="13" t="str">
        <f t="shared" si="344"/>
        <v>Jul</v>
      </c>
      <c r="N3653" s="11">
        <f t="shared" si="345"/>
        <v>2014</v>
      </c>
      <c r="O3653" t="b">
        <v>0</v>
      </c>
      <c r="P3653">
        <v>9</v>
      </c>
      <c r="Q3653" t="b">
        <v>1</v>
      </c>
      <c r="R3653" t="s">
        <v>8271</v>
      </c>
      <c r="S3653" s="7">
        <f>E3653/D3653</f>
        <v>1.04</v>
      </c>
      <c r="T3653" s="8">
        <f>E3653/P3653</f>
        <v>57.777777777777779</v>
      </c>
      <c r="U3653" t="str">
        <f t="shared" si="346"/>
        <v>theater</v>
      </c>
      <c r="V3653" t="str">
        <f t="shared" si="347"/>
        <v>plays</v>
      </c>
    </row>
    <row r="3654" spans="1:22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5">
        <f t="shared" si="342"/>
        <v>42596.644699074073</v>
      </c>
      <c r="L3654" s="15">
        <f t="shared" si="343"/>
        <v>42607.165972222225</v>
      </c>
      <c r="M3654" s="13" t="str">
        <f t="shared" si="344"/>
        <v>Aug</v>
      </c>
      <c r="N3654" s="11">
        <f t="shared" si="345"/>
        <v>2016</v>
      </c>
      <c r="O3654" t="b">
        <v>0</v>
      </c>
      <c r="P3654">
        <v>17</v>
      </c>
      <c r="Q3654" t="b">
        <v>1</v>
      </c>
      <c r="R3654" t="s">
        <v>8271</v>
      </c>
      <c r="S3654" s="7">
        <f>E3654/D3654</f>
        <v>2.5066666666666668</v>
      </c>
      <c r="T3654" s="8">
        <f>E3654/P3654</f>
        <v>44.235294117647058</v>
      </c>
      <c r="U3654" t="str">
        <f t="shared" si="346"/>
        <v>theater</v>
      </c>
      <c r="V3654" t="str">
        <f t="shared" si="347"/>
        <v>plays</v>
      </c>
    </row>
    <row r="3655" spans="1:22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5">
        <f t="shared" si="342"/>
        <v>42191.363506944443</v>
      </c>
      <c r="L3655" s="15">
        <f t="shared" si="343"/>
        <v>42221.363506944443</v>
      </c>
      <c r="M3655" s="13" t="str">
        <f t="shared" si="344"/>
        <v>Jul</v>
      </c>
      <c r="N3655" s="11">
        <f t="shared" si="345"/>
        <v>2015</v>
      </c>
      <c r="O3655" t="b">
        <v>0</v>
      </c>
      <c r="P3655">
        <v>33</v>
      </c>
      <c r="Q3655" t="b">
        <v>1</v>
      </c>
      <c r="R3655" t="s">
        <v>8271</v>
      </c>
      <c r="S3655" s="7">
        <f>E3655/D3655</f>
        <v>1.0049999999999999</v>
      </c>
      <c r="T3655" s="8">
        <f>E3655/P3655</f>
        <v>60.909090909090907</v>
      </c>
      <c r="U3655" t="str">
        <f t="shared" si="346"/>
        <v>theater</v>
      </c>
      <c r="V3655" t="str">
        <f t="shared" si="347"/>
        <v>plays</v>
      </c>
    </row>
    <row r="3656" spans="1:22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5">
        <f t="shared" si="342"/>
        <v>42440.416504629626</v>
      </c>
      <c r="L3656" s="15">
        <f t="shared" si="343"/>
        <v>42463.708333333328</v>
      </c>
      <c r="M3656" s="13" t="str">
        <f t="shared" si="344"/>
        <v>Mar</v>
      </c>
      <c r="N3656" s="11">
        <f t="shared" si="345"/>
        <v>2016</v>
      </c>
      <c r="O3656" t="b">
        <v>0</v>
      </c>
      <c r="P3656">
        <v>38</v>
      </c>
      <c r="Q3656" t="b">
        <v>1</v>
      </c>
      <c r="R3656" t="s">
        <v>8271</v>
      </c>
      <c r="S3656" s="7">
        <f>E3656/D3656</f>
        <v>1.744</v>
      </c>
      <c r="T3656" s="8">
        <f>E3656/P3656</f>
        <v>68.84210526315789</v>
      </c>
      <c r="U3656" t="str">
        <f t="shared" si="346"/>
        <v>theater</v>
      </c>
      <c r="V3656" t="str">
        <f t="shared" si="347"/>
        <v>plays</v>
      </c>
    </row>
    <row r="3657" spans="1:22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5">
        <f t="shared" si="342"/>
        <v>42173.803217592591</v>
      </c>
      <c r="L3657" s="15">
        <f t="shared" si="343"/>
        <v>42203.290972222225</v>
      </c>
      <c r="M3657" s="13" t="str">
        <f t="shared" si="344"/>
        <v>Jun</v>
      </c>
      <c r="N3657" s="11">
        <f t="shared" si="345"/>
        <v>2015</v>
      </c>
      <c r="O3657" t="b">
        <v>0</v>
      </c>
      <c r="P3657">
        <v>79</v>
      </c>
      <c r="Q3657" t="b">
        <v>1</v>
      </c>
      <c r="R3657" t="s">
        <v>8271</v>
      </c>
      <c r="S3657" s="7">
        <f>E3657/D3657</f>
        <v>1.1626000000000001</v>
      </c>
      <c r="T3657" s="8">
        <f>E3657/P3657</f>
        <v>73.582278481012665</v>
      </c>
      <c r="U3657" t="str">
        <f t="shared" si="346"/>
        <v>theater</v>
      </c>
      <c r="V3657" t="str">
        <f t="shared" si="347"/>
        <v>plays</v>
      </c>
    </row>
    <row r="3658" spans="1:22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5">
        <f t="shared" si="342"/>
        <v>42737.910138888896</v>
      </c>
      <c r="L3658" s="15">
        <f t="shared" si="343"/>
        <v>42767.957638888889</v>
      </c>
      <c r="M3658" s="13" t="str">
        <f t="shared" si="344"/>
        <v>Jan</v>
      </c>
      <c r="N3658" s="11">
        <f t="shared" si="345"/>
        <v>2017</v>
      </c>
      <c r="O3658" t="b">
        <v>0</v>
      </c>
      <c r="P3658">
        <v>46</v>
      </c>
      <c r="Q3658" t="b">
        <v>1</v>
      </c>
      <c r="R3658" t="s">
        <v>8271</v>
      </c>
      <c r="S3658" s="7">
        <f>E3658/D3658</f>
        <v>1.0582</v>
      </c>
      <c r="T3658" s="8">
        <f>E3658/P3658</f>
        <v>115.02173913043478</v>
      </c>
      <c r="U3658" t="str">
        <f t="shared" si="346"/>
        <v>theater</v>
      </c>
      <c r="V3658" t="str">
        <f t="shared" si="347"/>
        <v>plays</v>
      </c>
    </row>
    <row r="3659" spans="1:22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5">
        <f t="shared" si="342"/>
        <v>42499.629849537043</v>
      </c>
      <c r="L3659" s="15">
        <f t="shared" si="343"/>
        <v>42522.904166666667</v>
      </c>
      <c r="M3659" s="13" t="str">
        <f t="shared" si="344"/>
        <v>May</v>
      </c>
      <c r="N3659" s="11">
        <f t="shared" si="345"/>
        <v>2016</v>
      </c>
      <c r="O3659" t="b">
        <v>0</v>
      </c>
      <c r="P3659">
        <v>20</v>
      </c>
      <c r="Q3659" t="b">
        <v>1</v>
      </c>
      <c r="R3659" t="s">
        <v>8271</v>
      </c>
      <c r="S3659" s="7">
        <f>E3659/D3659</f>
        <v>1.1074999999999999</v>
      </c>
      <c r="T3659" s="8">
        <f>E3659/P3659</f>
        <v>110.75</v>
      </c>
      <c r="U3659" t="str">
        <f t="shared" si="346"/>
        <v>theater</v>
      </c>
      <c r="V3659" t="str">
        <f t="shared" si="347"/>
        <v>plays</v>
      </c>
    </row>
    <row r="3660" spans="1:22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5">
        <f t="shared" si="342"/>
        <v>41775.858564814815</v>
      </c>
      <c r="L3660" s="15">
        <f t="shared" si="343"/>
        <v>41822.165972222225</v>
      </c>
      <c r="M3660" s="13" t="str">
        <f t="shared" si="344"/>
        <v>May</v>
      </c>
      <c r="N3660" s="11">
        <f t="shared" si="345"/>
        <v>2014</v>
      </c>
      <c r="O3660" t="b">
        <v>0</v>
      </c>
      <c r="P3660">
        <v>20</v>
      </c>
      <c r="Q3660" t="b">
        <v>1</v>
      </c>
      <c r="R3660" t="s">
        <v>8271</v>
      </c>
      <c r="S3660" s="7">
        <f>E3660/D3660</f>
        <v>1.0066666666666666</v>
      </c>
      <c r="T3660" s="8">
        <f>E3660/P3660</f>
        <v>75.5</v>
      </c>
      <c r="U3660" t="str">
        <f t="shared" si="346"/>
        <v>theater</v>
      </c>
      <c r="V3660" t="str">
        <f t="shared" si="347"/>
        <v>plays</v>
      </c>
    </row>
    <row r="3661" spans="1:22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5">
        <f t="shared" si="342"/>
        <v>42055.277199074073</v>
      </c>
      <c r="L3661" s="15">
        <f t="shared" si="343"/>
        <v>42082.610416666663</v>
      </c>
      <c r="M3661" s="13" t="str">
        <f t="shared" si="344"/>
        <v>Feb</v>
      </c>
      <c r="N3661" s="11">
        <f t="shared" si="345"/>
        <v>2015</v>
      </c>
      <c r="O3661" t="b">
        <v>0</v>
      </c>
      <c r="P3661">
        <v>13</v>
      </c>
      <c r="Q3661" t="b">
        <v>1</v>
      </c>
      <c r="R3661" t="s">
        <v>8271</v>
      </c>
      <c r="S3661" s="7">
        <f>E3661/D3661</f>
        <v>1.0203333333333333</v>
      </c>
      <c r="T3661" s="8">
        <f>E3661/P3661</f>
        <v>235.46153846153845</v>
      </c>
      <c r="U3661" t="str">
        <f t="shared" si="346"/>
        <v>theater</v>
      </c>
      <c r="V3661" t="str">
        <f t="shared" si="347"/>
        <v>plays</v>
      </c>
    </row>
    <row r="3662" spans="1:22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5">
        <f t="shared" si="342"/>
        <v>41971.881076388891</v>
      </c>
      <c r="L3662" s="15">
        <f t="shared" si="343"/>
        <v>41996.881076388891</v>
      </c>
      <c r="M3662" s="13" t="str">
        <f t="shared" si="344"/>
        <v>Nov</v>
      </c>
      <c r="N3662" s="11">
        <f t="shared" si="345"/>
        <v>2014</v>
      </c>
      <c r="O3662" t="b">
        <v>0</v>
      </c>
      <c r="P3662">
        <v>22</v>
      </c>
      <c r="Q3662" t="b">
        <v>1</v>
      </c>
      <c r="R3662" t="s">
        <v>8271</v>
      </c>
      <c r="S3662" s="7">
        <f>E3662/D3662</f>
        <v>1</v>
      </c>
      <c r="T3662" s="8">
        <f>E3662/P3662</f>
        <v>11.363636363636363</v>
      </c>
      <c r="U3662" t="str">
        <f t="shared" si="346"/>
        <v>theater</v>
      </c>
      <c r="V3662" t="str">
        <f t="shared" si="347"/>
        <v>plays</v>
      </c>
    </row>
    <row r="3663" spans="1:22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5">
        <f t="shared" si="342"/>
        <v>42447.896666666667</v>
      </c>
      <c r="L3663" s="15">
        <f t="shared" si="343"/>
        <v>42470.166666666672</v>
      </c>
      <c r="M3663" s="13" t="str">
        <f t="shared" si="344"/>
        <v>Mar</v>
      </c>
      <c r="N3663" s="11">
        <f t="shared" si="345"/>
        <v>2016</v>
      </c>
      <c r="O3663" t="b">
        <v>0</v>
      </c>
      <c r="P3663">
        <v>36</v>
      </c>
      <c r="Q3663" t="b">
        <v>1</v>
      </c>
      <c r="R3663" t="s">
        <v>8271</v>
      </c>
      <c r="S3663" s="7">
        <f>E3663/D3663</f>
        <v>1.1100000000000001</v>
      </c>
      <c r="T3663" s="8">
        <f>E3663/P3663</f>
        <v>92.5</v>
      </c>
      <c r="U3663" t="str">
        <f t="shared" si="346"/>
        <v>theater</v>
      </c>
      <c r="V3663" t="str">
        <f t="shared" si="347"/>
        <v>plays</v>
      </c>
    </row>
    <row r="3664" spans="1:22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5">
        <f t="shared" si="342"/>
        <v>42064.220069444447</v>
      </c>
      <c r="L3664" s="15">
        <f t="shared" si="343"/>
        <v>42094.178402777776</v>
      </c>
      <c r="M3664" s="13" t="str">
        <f t="shared" si="344"/>
        <v>Mar</v>
      </c>
      <c r="N3664" s="11">
        <f t="shared" si="345"/>
        <v>2015</v>
      </c>
      <c r="O3664" t="b">
        <v>0</v>
      </c>
      <c r="P3664">
        <v>40</v>
      </c>
      <c r="Q3664" t="b">
        <v>1</v>
      </c>
      <c r="R3664" t="s">
        <v>8271</v>
      </c>
      <c r="S3664" s="7">
        <f>E3664/D3664</f>
        <v>1.0142500000000001</v>
      </c>
      <c r="T3664" s="8">
        <f>E3664/P3664</f>
        <v>202.85</v>
      </c>
      <c r="U3664" t="str">
        <f t="shared" si="346"/>
        <v>theater</v>
      </c>
      <c r="V3664" t="str">
        <f t="shared" si="347"/>
        <v>plays</v>
      </c>
    </row>
    <row r="3665" spans="1:22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5">
        <f t="shared" si="342"/>
        <v>42665.451736111107</v>
      </c>
      <c r="L3665" s="15">
        <f t="shared" si="343"/>
        <v>42725.493402777778</v>
      </c>
      <c r="M3665" s="13" t="str">
        <f t="shared" si="344"/>
        <v>Oct</v>
      </c>
      <c r="N3665" s="11">
        <f t="shared" si="345"/>
        <v>2016</v>
      </c>
      <c r="O3665" t="b">
        <v>0</v>
      </c>
      <c r="P3665">
        <v>9</v>
      </c>
      <c r="Q3665" t="b">
        <v>1</v>
      </c>
      <c r="R3665" t="s">
        <v>8271</v>
      </c>
      <c r="S3665" s="7">
        <f>E3665/D3665</f>
        <v>1.04</v>
      </c>
      <c r="T3665" s="8">
        <f>E3665/P3665</f>
        <v>26</v>
      </c>
      <c r="U3665" t="str">
        <f t="shared" si="346"/>
        <v>theater</v>
      </c>
      <c r="V3665" t="str">
        <f t="shared" si="347"/>
        <v>plays</v>
      </c>
    </row>
    <row r="3666" spans="1:22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5">
        <f t="shared" si="342"/>
        <v>42523.248715277776</v>
      </c>
      <c r="L3666" s="15">
        <f t="shared" si="343"/>
        <v>42537.248715277776</v>
      </c>
      <c r="M3666" s="13" t="str">
        <f t="shared" si="344"/>
        <v>Jun</v>
      </c>
      <c r="N3666" s="11">
        <f t="shared" si="345"/>
        <v>2016</v>
      </c>
      <c r="O3666" t="b">
        <v>0</v>
      </c>
      <c r="P3666">
        <v>19</v>
      </c>
      <c r="Q3666" t="b">
        <v>1</v>
      </c>
      <c r="R3666" t="s">
        <v>8271</v>
      </c>
      <c r="S3666" s="7">
        <f>E3666/D3666</f>
        <v>1.09375</v>
      </c>
      <c r="T3666" s="8">
        <f>E3666/P3666</f>
        <v>46.05263157894737</v>
      </c>
      <c r="U3666" t="str">
        <f t="shared" si="346"/>
        <v>theater</v>
      </c>
      <c r="V3666" t="str">
        <f t="shared" si="347"/>
        <v>plays</v>
      </c>
    </row>
    <row r="3667" spans="1:22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5">
        <f t="shared" si="342"/>
        <v>42294.808124999996</v>
      </c>
      <c r="L3667" s="15">
        <f t="shared" si="343"/>
        <v>42305.829166666663</v>
      </c>
      <c r="M3667" s="13" t="str">
        <f t="shared" si="344"/>
        <v>Oct</v>
      </c>
      <c r="N3667" s="11">
        <f t="shared" si="345"/>
        <v>2015</v>
      </c>
      <c r="O3667" t="b">
        <v>0</v>
      </c>
      <c r="P3667">
        <v>14</v>
      </c>
      <c r="Q3667" t="b">
        <v>1</v>
      </c>
      <c r="R3667" t="s">
        <v>8271</v>
      </c>
      <c r="S3667" s="7">
        <f>E3667/D3667</f>
        <v>1.1516129032258065</v>
      </c>
      <c r="T3667" s="8">
        <f>E3667/P3667</f>
        <v>51</v>
      </c>
      <c r="U3667" t="str">
        <f t="shared" si="346"/>
        <v>theater</v>
      </c>
      <c r="V3667" t="str">
        <f t="shared" si="347"/>
        <v>plays</v>
      </c>
    </row>
    <row r="3668" spans="1:22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5">
        <f t="shared" si="342"/>
        <v>41822.90488425926</v>
      </c>
      <c r="L3668" s="15">
        <f t="shared" si="343"/>
        <v>41844.291666666664</v>
      </c>
      <c r="M3668" s="13" t="str">
        <f t="shared" si="344"/>
        <v>Jul</v>
      </c>
      <c r="N3668" s="11">
        <f t="shared" si="345"/>
        <v>2014</v>
      </c>
      <c r="O3668" t="b">
        <v>0</v>
      </c>
      <c r="P3668">
        <v>38</v>
      </c>
      <c r="Q3668" t="b">
        <v>1</v>
      </c>
      <c r="R3668" t="s">
        <v>8271</v>
      </c>
      <c r="S3668" s="7">
        <f>E3668/D3668</f>
        <v>1</v>
      </c>
      <c r="T3668" s="8">
        <f>E3668/P3668</f>
        <v>31.578947368421051</v>
      </c>
      <c r="U3668" t="str">
        <f t="shared" si="346"/>
        <v>theater</v>
      </c>
      <c r="V3668" t="str">
        <f t="shared" si="347"/>
        <v>plays</v>
      </c>
    </row>
    <row r="3669" spans="1:22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5">
        <f t="shared" si="342"/>
        <v>42173.970127314817</v>
      </c>
      <c r="L3669" s="15">
        <f t="shared" si="343"/>
        <v>42203.970127314817</v>
      </c>
      <c r="M3669" s="13" t="str">
        <f t="shared" si="344"/>
        <v>Jun</v>
      </c>
      <c r="N3669" s="11">
        <f t="shared" si="345"/>
        <v>2015</v>
      </c>
      <c r="O3669" t="b">
        <v>0</v>
      </c>
      <c r="P3669">
        <v>58</v>
      </c>
      <c r="Q3669" t="b">
        <v>1</v>
      </c>
      <c r="R3669" t="s">
        <v>8271</v>
      </c>
      <c r="S3669" s="7">
        <f>E3669/D3669</f>
        <v>1.0317033333333334</v>
      </c>
      <c r="T3669" s="8">
        <f>E3669/P3669</f>
        <v>53.363965517241382</v>
      </c>
      <c r="U3669" t="str">
        <f t="shared" si="346"/>
        <v>theater</v>
      </c>
      <c r="V3669" t="str">
        <f t="shared" si="347"/>
        <v>plays</v>
      </c>
    </row>
    <row r="3670" spans="1:22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5">
        <f t="shared" si="342"/>
        <v>42185.556157407409</v>
      </c>
      <c r="L3670" s="15">
        <f t="shared" si="343"/>
        <v>42208.772916666669</v>
      </c>
      <c r="M3670" s="13" t="str">
        <f t="shared" si="344"/>
        <v>Jun</v>
      </c>
      <c r="N3670" s="11">
        <f t="shared" si="345"/>
        <v>2015</v>
      </c>
      <c r="O3670" t="b">
        <v>0</v>
      </c>
      <c r="P3670">
        <v>28</v>
      </c>
      <c r="Q3670" t="b">
        <v>1</v>
      </c>
      <c r="R3670" t="s">
        <v>8271</v>
      </c>
      <c r="S3670" s="7">
        <f>E3670/D3670</f>
        <v>1.0349999999999999</v>
      </c>
      <c r="T3670" s="8">
        <f>E3670/P3670</f>
        <v>36.964285714285715</v>
      </c>
      <c r="U3670" t="str">
        <f t="shared" si="346"/>
        <v>theater</v>
      </c>
      <c r="V3670" t="str">
        <f t="shared" si="347"/>
        <v>plays</v>
      </c>
    </row>
    <row r="3671" spans="1:22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5">
        <f t="shared" si="342"/>
        <v>42136.675196759257</v>
      </c>
      <c r="L3671" s="15">
        <f t="shared" si="343"/>
        <v>42166.675196759257</v>
      </c>
      <c r="M3671" s="13" t="str">
        <f t="shared" si="344"/>
        <v>May</v>
      </c>
      <c r="N3671" s="11">
        <f t="shared" si="345"/>
        <v>2015</v>
      </c>
      <c r="O3671" t="b">
        <v>0</v>
      </c>
      <c r="P3671">
        <v>17</v>
      </c>
      <c r="Q3671" t="b">
        <v>1</v>
      </c>
      <c r="R3671" t="s">
        <v>8271</v>
      </c>
      <c r="S3671" s="7">
        <f>E3671/D3671</f>
        <v>1.3819999999999999</v>
      </c>
      <c r="T3671" s="8">
        <f>E3671/P3671</f>
        <v>81.294117647058826</v>
      </c>
      <c r="U3671" t="str">
        <f t="shared" si="346"/>
        <v>theater</v>
      </c>
      <c r="V3671" t="str">
        <f t="shared" si="347"/>
        <v>plays</v>
      </c>
    </row>
    <row r="3672" spans="1:22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5">
        <f t="shared" si="342"/>
        <v>42142.514016203699</v>
      </c>
      <c r="L3672" s="15">
        <f t="shared" si="343"/>
        <v>42155.958333333328</v>
      </c>
      <c r="M3672" s="13" t="str">
        <f t="shared" si="344"/>
        <v>May</v>
      </c>
      <c r="N3672" s="11">
        <f t="shared" si="345"/>
        <v>2015</v>
      </c>
      <c r="O3672" t="b">
        <v>0</v>
      </c>
      <c r="P3672">
        <v>12</v>
      </c>
      <c r="Q3672" t="b">
        <v>1</v>
      </c>
      <c r="R3672" t="s">
        <v>8271</v>
      </c>
      <c r="S3672" s="7">
        <f>E3672/D3672</f>
        <v>1.0954545454545455</v>
      </c>
      <c r="T3672" s="8">
        <f>E3672/P3672</f>
        <v>20.083333333333332</v>
      </c>
      <c r="U3672" t="str">
        <f t="shared" si="346"/>
        <v>theater</v>
      </c>
      <c r="V3672" t="str">
        <f t="shared" si="347"/>
        <v>plays</v>
      </c>
    </row>
    <row r="3673" spans="1:22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5">
        <f t="shared" si="342"/>
        <v>41820.62809027778</v>
      </c>
      <c r="L3673" s="15">
        <f t="shared" si="343"/>
        <v>41841.165972222225</v>
      </c>
      <c r="M3673" s="13" t="str">
        <f t="shared" si="344"/>
        <v>Jun</v>
      </c>
      <c r="N3673" s="11">
        <f t="shared" si="345"/>
        <v>2014</v>
      </c>
      <c r="O3673" t="b">
        <v>0</v>
      </c>
      <c r="P3673">
        <v>40</v>
      </c>
      <c r="Q3673" t="b">
        <v>1</v>
      </c>
      <c r="R3673" t="s">
        <v>8271</v>
      </c>
      <c r="S3673" s="7">
        <f>E3673/D3673</f>
        <v>1.0085714285714287</v>
      </c>
      <c r="T3673" s="8">
        <f>E3673/P3673</f>
        <v>88.25</v>
      </c>
      <c r="U3673" t="str">
        <f t="shared" si="346"/>
        <v>theater</v>
      </c>
      <c r="V3673" t="str">
        <f t="shared" si="347"/>
        <v>plays</v>
      </c>
    </row>
    <row r="3674" spans="1:22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5">
        <f t="shared" si="342"/>
        <v>41878.946574074071</v>
      </c>
      <c r="L3674" s="15">
        <f t="shared" si="343"/>
        <v>41908.946574074071</v>
      </c>
      <c r="M3674" s="13" t="str">
        <f t="shared" si="344"/>
        <v>Aug</v>
      </c>
      <c r="N3674" s="11">
        <f t="shared" si="345"/>
        <v>2014</v>
      </c>
      <c r="O3674" t="b">
        <v>0</v>
      </c>
      <c r="P3674">
        <v>57</v>
      </c>
      <c r="Q3674" t="b">
        <v>1</v>
      </c>
      <c r="R3674" t="s">
        <v>8271</v>
      </c>
      <c r="S3674" s="7">
        <f>E3674/D3674</f>
        <v>1.0153333333333334</v>
      </c>
      <c r="T3674" s="8">
        <f>E3674/P3674</f>
        <v>53.438596491228068</v>
      </c>
      <c r="U3674" t="str">
        <f t="shared" si="346"/>
        <v>theater</v>
      </c>
      <c r="V3674" t="str">
        <f t="shared" si="347"/>
        <v>plays</v>
      </c>
    </row>
    <row r="3675" spans="1:22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5">
        <f t="shared" si="342"/>
        <v>41914.295104166667</v>
      </c>
      <c r="L3675" s="15">
        <f t="shared" si="343"/>
        <v>41948.536111111112</v>
      </c>
      <c r="M3675" s="13" t="str">
        <f t="shared" si="344"/>
        <v>Oct</v>
      </c>
      <c r="N3675" s="11">
        <f t="shared" si="345"/>
        <v>2014</v>
      </c>
      <c r="O3675" t="b">
        <v>0</v>
      </c>
      <c r="P3675">
        <v>114</v>
      </c>
      <c r="Q3675" t="b">
        <v>1</v>
      </c>
      <c r="R3675" t="s">
        <v>8271</v>
      </c>
      <c r="S3675" s="7">
        <f>E3675/D3675</f>
        <v>1.13625</v>
      </c>
      <c r="T3675" s="8">
        <f>E3675/P3675</f>
        <v>39.868421052631582</v>
      </c>
      <c r="U3675" t="str">
        <f t="shared" si="346"/>
        <v>theater</v>
      </c>
      <c r="V3675" t="str">
        <f t="shared" si="347"/>
        <v>plays</v>
      </c>
    </row>
    <row r="3676" spans="1:22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5">
        <f t="shared" si="342"/>
        <v>42556.873020833329</v>
      </c>
      <c r="L3676" s="15">
        <f t="shared" si="343"/>
        <v>42616.873020833329</v>
      </c>
      <c r="M3676" s="13" t="str">
        <f t="shared" si="344"/>
        <v>Jul</v>
      </c>
      <c r="N3676" s="11">
        <f t="shared" si="345"/>
        <v>2016</v>
      </c>
      <c r="O3676" t="b">
        <v>0</v>
      </c>
      <c r="P3676">
        <v>31</v>
      </c>
      <c r="Q3676" t="b">
        <v>1</v>
      </c>
      <c r="R3676" t="s">
        <v>8271</v>
      </c>
      <c r="S3676" s="7">
        <f>E3676/D3676</f>
        <v>1</v>
      </c>
      <c r="T3676" s="8">
        <f>E3676/P3676</f>
        <v>145.16129032258064</v>
      </c>
      <c r="U3676" t="str">
        <f t="shared" si="346"/>
        <v>theater</v>
      </c>
      <c r="V3676" t="str">
        <f t="shared" si="347"/>
        <v>plays</v>
      </c>
    </row>
    <row r="3677" spans="1:22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5">
        <f t="shared" si="342"/>
        <v>42493.597013888888</v>
      </c>
      <c r="L3677" s="15">
        <f t="shared" si="343"/>
        <v>42505.958333333328</v>
      </c>
      <c r="M3677" s="13" t="str">
        <f t="shared" si="344"/>
        <v>May</v>
      </c>
      <c r="N3677" s="11">
        <f t="shared" si="345"/>
        <v>2016</v>
      </c>
      <c r="O3677" t="b">
        <v>0</v>
      </c>
      <c r="P3677">
        <v>3</v>
      </c>
      <c r="Q3677" t="b">
        <v>1</v>
      </c>
      <c r="R3677" t="s">
        <v>8271</v>
      </c>
      <c r="S3677" s="7">
        <f>E3677/D3677</f>
        <v>1.4</v>
      </c>
      <c r="T3677" s="8">
        <f>E3677/P3677</f>
        <v>23.333333333333332</v>
      </c>
      <c r="U3677" t="str">
        <f t="shared" si="346"/>
        <v>theater</v>
      </c>
      <c r="V3677" t="str">
        <f t="shared" si="347"/>
        <v>plays</v>
      </c>
    </row>
    <row r="3678" spans="1:22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5">
        <f t="shared" si="342"/>
        <v>41876.815787037034</v>
      </c>
      <c r="L3678" s="15">
        <f t="shared" si="343"/>
        <v>41894.815787037034</v>
      </c>
      <c r="M3678" s="13" t="str">
        <f t="shared" si="344"/>
        <v>Aug</v>
      </c>
      <c r="N3678" s="11">
        <f t="shared" si="345"/>
        <v>2014</v>
      </c>
      <c r="O3678" t="b">
        <v>0</v>
      </c>
      <c r="P3678">
        <v>16</v>
      </c>
      <c r="Q3678" t="b">
        <v>1</v>
      </c>
      <c r="R3678" t="s">
        <v>8271</v>
      </c>
      <c r="S3678" s="7">
        <f>E3678/D3678</f>
        <v>1.2875000000000001</v>
      </c>
      <c r="T3678" s="8">
        <f>E3678/P3678</f>
        <v>64.375</v>
      </c>
      <c r="U3678" t="str">
        <f t="shared" si="346"/>
        <v>theater</v>
      </c>
      <c r="V3678" t="str">
        <f t="shared" si="347"/>
        <v>plays</v>
      </c>
    </row>
    <row r="3679" spans="1:22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5">
        <f t="shared" si="342"/>
        <v>41802.574282407404</v>
      </c>
      <c r="L3679" s="15">
        <f t="shared" si="343"/>
        <v>41823.165972222225</v>
      </c>
      <c r="M3679" s="13" t="str">
        <f t="shared" si="344"/>
        <v>Jun</v>
      </c>
      <c r="N3679" s="11">
        <f t="shared" si="345"/>
        <v>2014</v>
      </c>
      <c r="O3679" t="b">
        <v>0</v>
      </c>
      <c r="P3679">
        <v>199</v>
      </c>
      <c r="Q3679" t="b">
        <v>1</v>
      </c>
      <c r="R3679" t="s">
        <v>8271</v>
      </c>
      <c r="S3679" s="7">
        <f>E3679/D3679</f>
        <v>1.0290416666666666</v>
      </c>
      <c r="T3679" s="8">
        <f>E3679/P3679</f>
        <v>62.052763819095475</v>
      </c>
      <c r="U3679" t="str">
        <f t="shared" si="346"/>
        <v>theater</v>
      </c>
      <c r="V3679" t="str">
        <f t="shared" si="347"/>
        <v>plays</v>
      </c>
    </row>
    <row r="3680" spans="1:22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5">
        <f t="shared" si="342"/>
        <v>42120.531226851846</v>
      </c>
      <c r="L3680" s="15">
        <f t="shared" si="343"/>
        <v>42155.531226851846</v>
      </c>
      <c r="M3680" s="13" t="str">
        <f t="shared" si="344"/>
        <v>Apr</v>
      </c>
      <c r="N3680" s="11">
        <f t="shared" si="345"/>
        <v>2015</v>
      </c>
      <c r="O3680" t="b">
        <v>0</v>
      </c>
      <c r="P3680">
        <v>31</v>
      </c>
      <c r="Q3680" t="b">
        <v>1</v>
      </c>
      <c r="R3680" t="s">
        <v>8271</v>
      </c>
      <c r="S3680" s="7">
        <f>E3680/D3680</f>
        <v>1.0249999999999999</v>
      </c>
      <c r="T3680" s="8">
        <f>E3680/P3680</f>
        <v>66.129032258064512</v>
      </c>
      <c r="U3680" t="str">
        <f t="shared" si="346"/>
        <v>theater</v>
      </c>
      <c r="V3680" t="str">
        <f t="shared" si="347"/>
        <v>plays</v>
      </c>
    </row>
    <row r="3681" spans="1:22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5">
        <f t="shared" si="342"/>
        <v>41786.761354166665</v>
      </c>
      <c r="L3681" s="15">
        <f t="shared" si="343"/>
        <v>41821.207638888889</v>
      </c>
      <c r="M3681" s="13" t="str">
        <f t="shared" si="344"/>
        <v>May</v>
      </c>
      <c r="N3681" s="11">
        <f t="shared" si="345"/>
        <v>2014</v>
      </c>
      <c r="O3681" t="b">
        <v>0</v>
      </c>
      <c r="P3681">
        <v>30</v>
      </c>
      <c r="Q3681" t="b">
        <v>1</v>
      </c>
      <c r="R3681" t="s">
        <v>8271</v>
      </c>
      <c r="S3681" s="7">
        <f>E3681/D3681</f>
        <v>1.101</v>
      </c>
      <c r="T3681" s="8">
        <f>E3681/P3681</f>
        <v>73.400000000000006</v>
      </c>
      <c r="U3681" t="str">
        <f t="shared" si="346"/>
        <v>theater</v>
      </c>
      <c r="V3681" t="str">
        <f t="shared" si="347"/>
        <v>plays</v>
      </c>
    </row>
    <row r="3682" spans="1:22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5">
        <f t="shared" si="342"/>
        <v>42627.454097222217</v>
      </c>
      <c r="L3682" s="15">
        <f t="shared" si="343"/>
        <v>42648.454097222217</v>
      </c>
      <c r="M3682" s="13" t="str">
        <f t="shared" si="344"/>
        <v>Sep</v>
      </c>
      <c r="N3682" s="11">
        <f t="shared" si="345"/>
        <v>2016</v>
      </c>
      <c r="O3682" t="b">
        <v>0</v>
      </c>
      <c r="P3682">
        <v>34</v>
      </c>
      <c r="Q3682" t="b">
        <v>1</v>
      </c>
      <c r="R3682" t="s">
        <v>8271</v>
      </c>
      <c r="S3682" s="7">
        <f>E3682/D3682</f>
        <v>1.1276666666666666</v>
      </c>
      <c r="T3682" s="8">
        <f>E3682/P3682</f>
        <v>99.5</v>
      </c>
      <c r="U3682" t="str">
        <f t="shared" si="346"/>
        <v>theater</v>
      </c>
      <c r="V3682" t="str">
        <f t="shared" si="347"/>
        <v>plays</v>
      </c>
    </row>
    <row r="3683" spans="1:22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5">
        <f t="shared" si="342"/>
        <v>42374.651504629626</v>
      </c>
      <c r="L3683" s="15">
        <f t="shared" si="343"/>
        <v>42384.651504629626</v>
      </c>
      <c r="M3683" s="13" t="str">
        <f t="shared" si="344"/>
        <v>Jan</v>
      </c>
      <c r="N3683" s="11">
        <f t="shared" si="345"/>
        <v>2016</v>
      </c>
      <c r="O3683" t="b">
        <v>0</v>
      </c>
      <c r="P3683">
        <v>18</v>
      </c>
      <c r="Q3683" t="b">
        <v>1</v>
      </c>
      <c r="R3683" t="s">
        <v>8271</v>
      </c>
      <c r="S3683" s="7">
        <f>E3683/D3683</f>
        <v>1.119</v>
      </c>
      <c r="T3683" s="8">
        <f>E3683/P3683</f>
        <v>62.166666666666664</v>
      </c>
      <c r="U3683" t="str">
        <f t="shared" si="346"/>
        <v>theater</v>
      </c>
      <c r="V3683" t="str">
        <f t="shared" si="347"/>
        <v>plays</v>
      </c>
    </row>
    <row r="3684" spans="1:22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5">
        <f t="shared" si="342"/>
        <v>41772.685393518521</v>
      </c>
      <c r="L3684" s="15">
        <f t="shared" si="343"/>
        <v>41806.290972222225</v>
      </c>
      <c r="M3684" s="13" t="str">
        <f t="shared" si="344"/>
        <v>May</v>
      </c>
      <c r="N3684" s="11">
        <f t="shared" si="345"/>
        <v>2014</v>
      </c>
      <c r="O3684" t="b">
        <v>0</v>
      </c>
      <c r="P3684">
        <v>67</v>
      </c>
      <c r="Q3684" t="b">
        <v>1</v>
      </c>
      <c r="R3684" t="s">
        <v>8271</v>
      </c>
      <c r="S3684" s="7">
        <f>E3684/D3684</f>
        <v>1.3919999999999999</v>
      </c>
      <c r="T3684" s="8">
        <f>E3684/P3684</f>
        <v>62.328358208955223</v>
      </c>
      <c r="U3684" t="str">
        <f t="shared" si="346"/>
        <v>theater</v>
      </c>
      <c r="V3684" t="str">
        <f t="shared" si="347"/>
        <v>plays</v>
      </c>
    </row>
    <row r="3685" spans="1:22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5">
        <f t="shared" si="342"/>
        <v>42633.116851851853</v>
      </c>
      <c r="L3685" s="15">
        <f t="shared" si="343"/>
        <v>42663.116851851853</v>
      </c>
      <c r="M3685" s="13" t="str">
        <f t="shared" si="344"/>
        <v>Sep</v>
      </c>
      <c r="N3685" s="11">
        <f t="shared" si="345"/>
        <v>2016</v>
      </c>
      <c r="O3685" t="b">
        <v>0</v>
      </c>
      <c r="P3685">
        <v>66</v>
      </c>
      <c r="Q3685" t="b">
        <v>1</v>
      </c>
      <c r="R3685" t="s">
        <v>8271</v>
      </c>
      <c r="S3685" s="7">
        <f>E3685/D3685</f>
        <v>1.1085714285714285</v>
      </c>
      <c r="T3685" s="8">
        <f>E3685/P3685</f>
        <v>58.787878787878789</v>
      </c>
      <c r="U3685" t="str">
        <f t="shared" si="346"/>
        <v>theater</v>
      </c>
      <c r="V3685" t="str">
        <f t="shared" si="347"/>
        <v>plays</v>
      </c>
    </row>
    <row r="3686" spans="1:22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5">
        <f t="shared" si="342"/>
        <v>42219.180393518516</v>
      </c>
      <c r="L3686" s="15">
        <f t="shared" si="343"/>
        <v>42249.180393518516</v>
      </c>
      <c r="M3686" s="13" t="str">
        <f t="shared" si="344"/>
        <v>Aug</v>
      </c>
      <c r="N3686" s="11">
        <f t="shared" si="345"/>
        <v>2015</v>
      </c>
      <c r="O3686" t="b">
        <v>0</v>
      </c>
      <c r="P3686">
        <v>23</v>
      </c>
      <c r="Q3686" t="b">
        <v>1</v>
      </c>
      <c r="R3686" t="s">
        <v>8271</v>
      </c>
      <c r="S3686" s="7">
        <f>E3686/D3686</f>
        <v>1.3906666666666667</v>
      </c>
      <c r="T3686" s="8">
        <f>E3686/P3686</f>
        <v>45.347826086956523</v>
      </c>
      <c r="U3686" t="str">
        <f t="shared" si="346"/>
        <v>theater</v>
      </c>
      <c r="V3686" t="str">
        <f t="shared" si="347"/>
        <v>plays</v>
      </c>
    </row>
    <row r="3687" spans="1:22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5">
        <f t="shared" si="342"/>
        <v>41753.593275462961</v>
      </c>
      <c r="L3687" s="15">
        <f t="shared" si="343"/>
        <v>41778.875</v>
      </c>
      <c r="M3687" s="13" t="str">
        <f t="shared" si="344"/>
        <v>Apr</v>
      </c>
      <c r="N3687" s="11">
        <f t="shared" si="345"/>
        <v>2014</v>
      </c>
      <c r="O3687" t="b">
        <v>0</v>
      </c>
      <c r="P3687">
        <v>126</v>
      </c>
      <c r="Q3687" t="b">
        <v>1</v>
      </c>
      <c r="R3687" t="s">
        <v>8271</v>
      </c>
      <c r="S3687" s="7">
        <f>E3687/D3687</f>
        <v>1.0569999999999999</v>
      </c>
      <c r="T3687" s="8">
        <f>E3687/P3687</f>
        <v>41.944444444444443</v>
      </c>
      <c r="U3687" t="str">
        <f t="shared" si="346"/>
        <v>theater</v>
      </c>
      <c r="V3687" t="str">
        <f t="shared" si="347"/>
        <v>plays</v>
      </c>
    </row>
    <row r="3688" spans="1:22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5">
        <f t="shared" si="342"/>
        <v>42230.662731481483</v>
      </c>
      <c r="L3688" s="15">
        <f t="shared" si="343"/>
        <v>42245.165972222225</v>
      </c>
      <c r="M3688" s="13" t="str">
        <f t="shared" si="344"/>
        <v>Aug</v>
      </c>
      <c r="N3688" s="11">
        <f t="shared" si="345"/>
        <v>2015</v>
      </c>
      <c r="O3688" t="b">
        <v>0</v>
      </c>
      <c r="P3688">
        <v>6</v>
      </c>
      <c r="Q3688" t="b">
        <v>1</v>
      </c>
      <c r="R3688" t="s">
        <v>8271</v>
      </c>
      <c r="S3688" s="7">
        <f>E3688/D3688</f>
        <v>1.0142857142857142</v>
      </c>
      <c r="T3688" s="8">
        <f>E3688/P3688</f>
        <v>59.166666666666664</v>
      </c>
      <c r="U3688" t="str">
        <f t="shared" si="346"/>
        <v>theater</v>
      </c>
      <c r="V3688" t="str">
        <f t="shared" si="347"/>
        <v>plays</v>
      </c>
    </row>
    <row r="3689" spans="1:22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5">
        <f t="shared" si="342"/>
        <v>41787.218229166669</v>
      </c>
      <c r="L3689" s="15">
        <f t="shared" si="343"/>
        <v>41817.218229166669</v>
      </c>
      <c r="M3689" s="13" t="str">
        <f t="shared" si="344"/>
        <v>May</v>
      </c>
      <c r="N3689" s="11">
        <f t="shared" si="345"/>
        <v>2014</v>
      </c>
      <c r="O3689" t="b">
        <v>0</v>
      </c>
      <c r="P3689">
        <v>25</v>
      </c>
      <c r="Q3689" t="b">
        <v>1</v>
      </c>
      <c r="R3689" t="s">
        <v>8271</v>
      </c>
      <c r="S3689" s="7">
        <f>E3689/D3689</f>
        <v>1.0024500000000001</v>
      </c>
      <c r="T3689" s="8">
        <f>E3689/P3689</f>
        <v>200.49</v>
      </c>
      <c r="U3689" t="str">
        <f t="shared" si="346"/>
        <v>theater</v>
      </c>
      <c r="V3689" t="str">
        <f t="shared" si="347"/>
        <v>plays</v>
      </c>
    </row>
    <row r="3690" spans="1:22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5">
        <f t="shared" si="342"/>
        <v>41829.787083333329</v>
      </c>
      <c r="L3690" s="15">
        <f t="shared" si="343"/>
        <v>41859.787083333329</v>
      </c>
      <c r="M3690" s="13" t="str">
        <f t="shared" si="344"/>
        <v>Jul</v>
      </c>
      <c r="N3690" s="11">
        <f t="shared" si="345"/>
        <v>2014</v>
      </c>
      <c r="O3690" t="b">
        <v>0</v>
      </c>
      <c r="P3690">
        <v>39</v>
      </c>
      <c r="Q3690" t="b">
        <v>1</v>
      </c>
      <c r="R3690" t="s">
        <v>8271</v>
      </c>
      <c r="S3690" s="7">
        <f>E3690/D3690</f>
        <v>1.0916666666666666</v>
      </c>
      <c r="T3690" s="8">
        <f>E3690/P3690</f>
        <v>83.974358974358978</v>
      </c>
      <c r="U3690" t="str">
        <f t="shared" si="346"/>
        <v>theater</v>
      </c>
      <c r="V3690" t="str">
        <f t="shared" si="347"/>
        <v>plays</v>
      </c>
    </row>
    <row r="3691" spans="1:22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5">
        <f t="shared" si="342"/>
        <v>42147.826840277776</v>
      </c>
      <c r="L3691" s="15">
        <f t="shared" si="343"/>
        <v>42176.934027777781</v>
      </c>
      <c r="M3691" s="13" t="str">
        <f t="shared" si="344"/>
        <v>May</v>
      </c>
      <c r="N3691" s="11">
        <f t="shared" si="345"/>
        <v>2015</v>
      </c>
      <c r="O3691" t="b">
        <v>0</v>
      </c>
      <c r="P3691">
        <v>62</v>
      </c>
      <c r="Q3691" t="b">
        <v>1</v>
      </c>
      <c r="R3691" t="s">
        <v>8271</v>
      </c>
      <c r="S3691" s="7">
        <f>E3691/D3691</f>
        <v>1.1833333333333333</v>
      </c>
      <c r="T3691" s="8">
        <f>E3691/P3691</f>
        <v>57.258064516129032</v>
      </c>
      <c r="U3691" t="str">
        <f t="shared" si="346"/>
        <v>theater</v>
      </c>
      <c r="V3691" t="str">
        <f t="shared" si="347"/>
        <v>plays</v>
      </c>
    </row>
    <row r="3692" spans="1:22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5">
        <f t="shared" si="342"/>
        <v>41940.598182870373</v>
      </c>
      <c r="L3692" s="15">
        <f t="shared" si="343"/>
        <v>41970.639849537038</v>
      </c>
      <c r="M3692" s="13" t="str">
        <f t="shared" si="344"/>
        <v>Oct</v>
      </c>
      <c r="N3692" s="11">
        <f t="shared" si="345"/>
        <v>2014</v>
      </c>
      <c r="O3692" t="b">
        <v>0</v>
      </c>
      <c r="P3692">
        <v>31</v>
      </c>
      <c r="Q3692" t="b">
        <v>1</v>
      </c>
      <c r="R3692" t="s">
        <v>8271</v>
      </c>
      <c r="S3692" s="7">
        <f>E3692/D3692</f>
        <v>1.2</v>
      </c>
      <c r="T3692" s="8">
        <f>E3692/P3692</f>
        <v>58.064516129032256</v>
      </c>
      <c r="U3692" t="str">
        <f t="shared" si="346"/>
        <v>theater</v>
      </c>
      <c r="V3692" t="str">
        <f t="shared" si="347"/>
        <v>plays</v>
      </c>
    </row>
    <row r="3693" spans="1:22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5">
        <f t="shared" si="342"/>
        <v>42020.700567129628</v>
      </c>
      <c r="L3693" s="15">
        <f t="shared" si="343"/>
        <v>42065.207638888889</v>
      </c>
      <c r="M3693" s="13" t="str">
        <f t="shared" si="344"/>
        <v>Jan</v>
      </c>
      <c r="N3693" s="11">
        <f t="shared" si="345"/>
        <v>2015</v>
      </c>
      <c r="O3693" t="b">
        <v>0</v>
      </c>
      <c r="P3693">
        <v>274</v>
      </c>
      <c r="Q3693" t="b">
        <v>1</v>
      </c>
      <c r="R3693" t="s">
        <v>8271</v>
      </c>
      <c r="S3693" s="7">
        <f>E3693/D3693</f>
        <v>1.2796000000000001</v>
      </c>
      <c r="T3693" s="8">
        <f>E3693/P3693</f>
        <v>186.80291970802921</v>
      </c>
      <c r="U3693" t="str">
        <f t="shared" si="346"/>
        <v>theater</v>
      </c>
      <c r="V3693" t="str">
        <f t="shared" si="347"/>
        <v>plays</v>
      </c>
    </row>
    <row r="3694" spans="1:22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5">
        <f t="shared" si="342"/>
        <v>41891.96503472222</v>
      </c>
      <c r="L3694" s="15">
        <f t="shared" si="343"/>
        <v>41901</v>
      </c>
      <c r="M3694" s="13" t="str">
        <f t="shared" si="344"/>
        <v>Sep</v>
      </c>
      <c r="N3694" s="11">
        <f t="shared" si="345"/>
        <v>2014</v>
      </c>
      <c r="O3694" t="b">
        <v>0</v>
      </c>
      <c r="P3694">
        <v>17</v>
      </c>
      <c r="Q3694" t="b">
        <v>1</v>
      </c>
      <c r="R3694" t="s">
        <v>8271</v>
      </c>
      <c r="S3694" s="7">
        <f>E3694/D3694</f>
        <v>1.26</v>
      </c>
      <c r="T3694" s="8">
        <f>E3694/P3694</f>
        <v>74.117647058823536</v>
      </c>
      <c r="U3694" t="str">
        <f t="shared" si="346"/>
        <v>theater</v>
      </c>
      <c r="V3694" t="str">
        <f t="shared" si="347"/>
        <v>plays</v>
      </c>
    </row>
    <row r="3695" spans="1:22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5">
        <f t="shared" si="342"/>
        <v>42309.191307870366</v>
      </c>
      <c r="L3695" s="15">
        <f t="shared" si="343"/>
        <v>42338.9375</v>
      </c>
      <c r="M3695" s="13" t="str">
        <f t="shared" si="344"/>
        <v>Nov</v>
      </c>
      <c r="N3695" s="11">
        <f t="shared" si="345"/>
        <v>2015</v>
      </c>
      <c r="O3695" t="b">
        <v>0</v>
      </c>
      <c r="P3695">
        <v>14</v>
      </c>
      <c r="Q3695" t="b">
        <v>1</v>
      </c>
      <c r="R3695" t="s">
        <v>8271</v>
      </c>
      <c r="S3695" s="7">
        <f>E3695/D3695</f>
        <v>1.2912912912912913</v>
      </c>
      <c r="T3695" s="8">
        <f>E3695/P3695</f>
        <v>30.714285714285715</v>
      </c>
      <c r="U3695" t="str">
        <f t="shared" si="346"/>
        <v>theater</v>
      </c>
      <c r="V3695" t="str">
        <f t="shared" si="347"/>
        <v>plays</v>
      </c>
    </row>
    <row r="3696" spans="1:22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5">
        <f t="shared" si="342"/>
        <v>42490.133877314816</v>
      </c>
      <c r="L3696" s="15">
        <f t="shared" si="343"/>
        <v>42527.083333333328</v>
      </c>
      <c r="M3696" s="13" t="str">
        <f t="shared" si="344"/>
        <v>Apr</v>
      </c>
      <c r="N3696" s="11">
        <f t="shared" si="345"/>
        <v>2016</v>
      </c>
      <c r="O3696" t="b">
        <v>0</v>
      </c>
      <c r="P3696">
        <v>60</v>
      </c>
      <c r="Q3696" t="b">
        <v>1</v>
      </c>
      <c r="R3696" t="s">
        <v>8271</v>
      </c>
      <c r="S3696" s="7">
        <f>E3696/D3696</f>
        <v>1.0742857142857143</v>
      </c>
      <c r="T3696" s="8">
        <f>E3696/P3696</f>
        <v>62.666666666666664</v>
      </c>
      <c r="U3696" t="str">
        <f t="shared" si="346"/>
        <v>theater</v>
      </c>
      <c r="V3696" t="str">
        <f t="shared" si="347"/>
        <v>plays</v>
      </c>
    </row>
    <row r="3697" spans="1:22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5">
        <f t="shared" si="342"/>
        <v>41995.870486111111</v>
      </c>
      <c r="L3697" s="15">
        <f t="shared" si="343"/>
        <v>42015.870486111111</v>
      </c>
      <c r="M3697" s="13" t="str">
        <f t="shared" si="344"/>
        <v>Dec</v>
      </c>
      <c r="N3697" s="11">
        <f t="shared" si="345"/>
        <v>2014</v>
      </c>
      <c r="O3697" t="b">
        <v>0</v>
      </c>
      <c r="P3697">
        <v>33</v>
      </c>
      <c r="Q3697" t="b">
        <v>1</v>
      </c>
      <c r="R3697" t="s">
        <v>8271</v>
      </c>
      <c r="S3697" s="7">
        <f>E3697/D3697</f>
        <v>1.00125</v>
      </c>
      <c r="T3697" s="8">
        <f>E3697/P3697</f>
        <v>121.36363636363636</v>
      </c>
      <c r="U3697" t="str">
        <f t="shared" si="346"/>
        <v>theater</v>
      </c>
      <c r="V3697" t="str">
        <f t="shared" si="347"/>
        <v>plays</v>
      </c>
    </row>
    <row r="3698" spans="1:22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5">
        <f t="shared" si="342"/>
        <v>41988.617083333331</v>
      </c>
      <c r="L3698" s="15">
        <f t="shared" si="343"/>
        <v>42048.617083333331</v>
      </c>
      <c r="M3698" s="13" t="str">
        <f t="shared" si="344"/>
        <v>Dec</v>
      </c>
      <c r="N3698" s="11">
        <f t="shared" si="345"/>
        <v>2014</v>
      </c>
      <c r="O3698" t="b">
        <v>0</v>
      </c>
      <c r="P3698">
        <v>78</v>
      </c>
      <c r="Q3698" t="b">
        <v>1</v>
      </c>
      <c r="R3698" t="s">
        <v>8271</v>
      </c>
      <c r="S3698" s="7">
        <f>E3698/D3698</f>
        <v>1.55</v>
      </c>
      <c r="T3698" s="8">
        <f>E3698/P3698</f>
        <v>39.743589743589745</v>
      </c>
      <c r="U3698" t="str">
        <f t="shared" si="346"/>
        <v>theater</v>
      </c>
      <c r="V3698" t="str">
        <f t="shared" si="347"/>
        <v>plays</v>
      </c>
    </row>
    <row r="3699" spans="1:22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5">
        <f t="shared" si="342"/>
        <v>42479.465833333335</v>
      </c>
      <c r="L3699" s="15">
        <f t="shared" si="343"/>
        <v>42500.465833333335</v>
      </c>
      <c r="M3699" s="13" t="str">
        <f t="shared" si="344"/>
        <v>Apr</v>
      </c>
      <c r="N3699" s="11">
        <f t="shared" si="345"/>
        <v>2016</v>
      </c>
      <c r="O3699" t="b">
        <v>0</v>
      </c>
      <c r="P3699">
        <v>30</v>
      </c>
      <c r="Q3699" t="b">
        <v>1</v>
      </c>
      <c r="R3699" t="s">
        <v>8271</v>
      </c>
      <c r="S3699" s="7">
        <f>E3699/D3699</f>
        <v>1.08</v>
      </c>
      <c r="T3699" s="8">
        <f>E3699/P3699</f>
        <v>72</v>
      </c>
      <c r="U3699" t="str">
        <f t="shared" si="346"/>
        <v>theater</v>
      </c>
      <c r="V3699" t="str">
        <f t="shared" si="347"/>
        <v>plays</v>
      </c>
    </row>
    <row r="3700" spans="1:22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5">
        <f t="shared" si="342"/>
        <v>42401.806562500002</v>
      </c>
      <c r="L3700" s="15">
        <f t="shared" si="343"/>
        <v>42431.806562500002</v>
      </c>
      <c r="M3700" s="13" t="str">
        <f t="shared" si="344"/>
        <v>Feb</v>
      </c>
      <c r="N3700" s="11">
        <f t="shared" si="345"/>
        <v>2016</v>
      </c>
      <c r="O3700" t="b">
        <v>0</v>
      </c>
      <c r="P3700">
        <v>136</v>
      </c>
      <c r="Q3700" t="b">
        <v>1</v>
      </c>
      <c r="R3700" t="s">
        <v>8271</v>
      </c>
      <c r="S3700" s="7">
        <f>E3700/D3700</f>
        <v>1.1052</v>
      </c>
      <c r="T3700" s="8">
        <f>E3700/P3700</f>
        <v>40.632352941176471</v>
      </c>
      <c r="U3700" t="str">
        <f t="shared" si="346"/>
        <v>theater</v>
      </c>
      <c r="V3700" t="str">
        <f t="shared" si="347"/>
        <v>plays</v>
      </c>
    </row>
    <row r="3701" spans="1:22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5">
        <f t="shared" si="342"/>
        <v>41897.602037037039</v>
      </c>
      <c r="L3701" s="15">
        <f t="shared" si="343"/>
        <v>41927.602037037039</v>
      </c>
      <c r="M3701" s="13" t="str">
        <f t="shared" si="344"/>
        <v>Sep</v>
      </c>
      <c r="N3701" s="11">
        <f t="shared" si="345"/>
        <v>2014</v>
      </c>
      <c r="O3701" t="b">
        <v>0</v>
      </c>
      <c r="P3701">
        <v>40</v>
      </c>
      <c r="Q3701" t="b">
        <v>1</v>
      </c>
      <c r="R3701" t="s">
        <v>8271</v>
      </c>
      <c r="S3701" s="7">
        <f>E3701/D3701</f>
        <v>1.008</v>
      </c>
      <c r="T3701" s="8">
        <f>E3701/P3701</f>
        <v>63</v>
      </c>
      <c r="U3701" t="str">
        <f t="shared" si="346"/>
        <v>theater</v>
      </c>
      <c r="V3701" t="str">
        <f t="shared" si="347"/>
        <v>plays</v>
      </c>
    </row>
    <row r="3702" spans="1:22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5">
        <f t="shared" si="342"/>
        <v>41882.585648148146</v>
      </c>
      <c r="L3702" s="15">
        <f t="shared" si="343"/>
        <v>41912.666666666664</v>
      </c>
      <c r="M3702" s="13" t="str">
        <f t="shared" si="344"/>
        <v>Aug</v>
      </c>
      <c r="N3702" s="11">
        <f t="shared" si="345"/>
        <v>2014</v>
      </c>
      <c r="O3702" t="b">
        <v>0</v>
      </c>
      <c r="P3702">
        <v>18</v>
      </c>
      <c r="Q3702" t="b">
        <v>1</v>
      </c>
      <c r="R3702" t="s">
        <v>8271</v>
      </c>
      <c r="S3702" s="7">
        <f>E3702/D3702</f>
        <v>1.212</v>
      </c>
      <c r="T3702" s="8">
        <f>E3702/P3702</f>
        <v>33.666666666666664</v>
      </c>
      <c r="U3702" t="str">
        <f t="shared" si="346"/>
        <v>theater</v>
      </c>
      <c r="V3702" t="str">
        <f t="shared" si="347"/>
        <v>plays</v>
      </c>
    </row>
    <row r="3703" spans="1:22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5">
        <f t="shared" si="342"/>
        <v>42129.541585648149</v>
      </c>
      <c r="L3703" s="15">
        <f t="shared" si="343"/>
        <v>42159.541585648149</v>
      </c>
      <c r="M3703" s="13" t="str">
        <f t="shared" si="344"/>
        <v>May</v>
      </c>
      <c r="N3703" s="11">
        <f t="shared" si="345"/>
        <v>2015</v>
      </c>
      <c r="O3703" t="b">
        <v>0</v>
      </c>
      <c r="P3703">
        <v>39</v>
      </c>
      <c r="Q3703" t="b">
        <v>1</v>
      </c>
      <c r="R3703" t="s">
        <v>8271</v>
      </c>
      <c r="S3703" s="7">
        <f>E3703/D3703</f>
        <v>1.0033333333333334</v>
      </c>
      <c r="T3703" s="8">
        <f>E3703/P3703</f>
        <v>38.589743589743591</v>
      </c>
      <c r="U3703" t="str">
        <f t="shared" si="346"/>
        <v>theater</v>
      </c>
      <c r="V3703" t="str">
        <f t="shared" si="347"/>
        <v>plays</v>
      </c>
    </row>
    <row r="3704" spans="1:22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5">
        <f t="shared" si="342"/>
        <v>42524.53800925926</v>
      </c>
      <c r="L3704" s="15">
        <f t="shared" si="343"/>
        <v>42561.957638888889</v>
      </c>
      <c r="M3704" s="13" t="str">
        <f t="shared" si="344"/>
        <v>Jun</v>
      </c>
      <c r="N3704" s="11">
        <f t="shared" si="345"/>
        <v>2016</v>
      </c>
      <c r="O3704" t="b">
        <v>0</v>
      </c>
      <c r="P3704">
        <v>21</v>
      </c>
      <c r="Q3704" t="b">
        <v>1</v>
      </c>
      <c r="R3704" t="s">
        <v>8271</v>
      </c>
      <c r="S3704" s="7">
        <f>E3704/D3704</f>
        <v>1.0916666666666666</v>
      </c>
      <c r="T3704" s="8">
        <f>E3704/P3704</f>
        <v>155.95238095238096</v>
      </c>
      <c r="U3704" t="str">
        <f t="shared" si="346"/>
        <v>theater</v>
      </c>
      <c r="V3704" t="str">
        <f t="shared" si="347"/>
        <v>plays</v>
      </c>
    </row>
    <row r="3705" spans="1:22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5">
        <f t="shared" si="342"/>
        <v>42556.504490740743</v>
      </c>
      <c r="L3705" s="15">
        <f t="shared" si="343"/>
        <v>42595.290972222225</v>
      </c>
      <c r="M3705" s="13" t="str">
        <f t="shared" si="344"/>
        <v>Jul</v>
      </c>
      <c r="N3705" s="11">
        <f t="shared" si="345"/>
        <v>2016</v>
      </c>
      <c r="O3705" t="b">
        <v>0</v>
      </c>
      <c r="P3705">
        <v>30</v>
      </c>
      <c r="Q3705" t="b">
        <v>1</v>
      </c>
      <c r="R3705" t="s">
        <v>8271</v>
      </c>
      <c r="S3705" s="7">
        <f>E3705/D3705</f>
        <v>1.2342857142857142</v>
      </c>
      <c r="T3705" s="8">
        <f>E3705/P3705</f>
        <v>43.2</v>
      </c>
      <c r="U3705" t="str">
        <f t="shared" si="346"/>
        <v>theater</v>
      </c>
      <c r="V3705" t="str">
        <f t="shared" si="347"/>
        <v>plays</v>
      </c>
    </row>
    <row r="3706" spans="1:22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5">
        <f t="shared" si="342"/>
        <v>42461.689745370371</v>
      </c>
      <c r="L3706" s="15">
        <f t="shared" si="343"/>
        <v>42521.689745370371</v>
      </c>
      <c r="M3706" s="13" t="str">
        <f t="shared" si="344"/>
        <v>Apr</v>
      </c>
      <c r="N3706" s="11">
        <f t="shared" si="345"/>
        <v>2016</v>
      </c>
      <c r="O3706" t="b">
        <v>0</v>
      </c>
      <c r="P3706">
        <v>27</v>
      </c>
      <c r="Q3706" t="b">
        <v>1</v>
      </c>
      <c r="R3706" t="s">
        <v>8271</v>
      </c>
      <c r="S3706" s="7">
        <f>E3706/D3706</f>
        <v>1.3633666666666666</v>
      </c>
      <c r="T3706" s="8">
        <f>E3706/P3706</f>
        <v>15.148518518518518</v>
      </c>
      <c r="U3706" t="str">
        <f t="shared" si="346"/>
        <v>theater</v>
      </c>
      <c r="V3706" t="str">
        <f t="shared" si="347"/>
        <v>plays</v>
      </c>
    </row>
    <row r="3707" spans="1:22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5">
        <f t="shared" si="342"/>
        <v>41792.542986111112</v>
      </c>
      <c r="L3707" s="15">
        <f t="shared" si="343"/>
        <v>41813.75</v>
      </c>
      <c r="M3707" s="13" t="str">
        <f t="shared" si="344"/>
        <v>Jun</v>
      </c>
      <c r="N3707" s="11">
        <f t="shared" si="345"/>
        <v>2014</v>
      </c>
      <c r="O3707" t="b">
        <v>0</v>
      </c>
      <c r="P3707">
        <v>35</v>
      </c>
      <c r="Q3707" t="b">
        <v>1</v>
      </c>
      <c r="R3707" t="s">
        <v>8271</v>
      </c>
      <c r="S3707" s="7">
        <f>E3707/D3707</f>
        <v>1.0346657233816767</v>
      </c>
      <c r="T3707" s="8">
        <f>E3707/P3707</f>
        <v>83.571428571428569</v>
      </c>
      <c r="U3707" t="str">
        <f t="shared" si="346"/>
        <v>theater</v>
      </c>
      <c r="V3707" t="str">
        <f t="shared" si="347"/>
        <v>plays</v>
      </c>
    </row>
    <row r="3708" spans="1:22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5">
        <f t="shared" si="342"/>
        <v>41879.913761574076</v>
      </c>
      <c r="L3708" s="15">
        <f t="shared" si="343"/>
        <v>41894.913761574076</v>
      </c>
      <c r="M3708" s="13" t="str">
        <f t="shared" si="344"/>
        <v>Aug</v>
      </c>
      <c r="N3708" s="11">
        <f t="shared" si="345"/>
        <v>2014</v>
      </c>
      <c r="O3708" t="b">
        <v>0</v>
      </c>
      <c r="P3708">
        <v>13</v>
      </c>
      <c r="Q3708" t="b">
        <v>1</v>
      </c>
      <c r="R3708" t="s">
        <v>8271</v>
      </c>
      <c r="S3708" s="7">
        <f>E3708/D3708</f>
        <v>1.2133333333333334</v>
      </c>
      <c r="T3708" s="8">
        <f>E3708/P3708</f>
        <v>140</v>
      </c>
      <c r="U3708" t="str">
        <f t="shared" si="346"/>
        <v>theater</v>
      </c>
      <c r="V3708" t="str">
        <f t="shared" si="347"/>
        <v>plays</v>
      </c>
    </row>
    <row r="3709" spans="1:22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5">
        <f t="shared" si="342"/>
        <v>42552.048356481479</v>
      </c>
      <c r="L3709" s="15">
        <f t="shared" si="343"/>
        <v>42573.226388888885</v>
      </c>
      <c r="M3709" s="13" t="str">
        <f t="shared" si="344"/>
        <v>Jul</v>
      </c>
      <c r="N3709" s="11">
        <f t="shared" si="345"/>
        <v>2016</v>
      </c>
      <c r="O3709" t="b">
        <v>0</v>
      </c>
      <c r="P3709">
        <v>23</v>
      </c>
      <c r="Q3709" t="b">
        <v>1</v>
      </c>
      <c r="R3709" t="s">
        <v>8271</v>
      </c>
      <c r="S3709" s="7">
        <f>E3709/D3709</f>
        <v>1.86</v>
      </c>
      <c r="T3709" s="8">
        <f>E3709/P3709</f>
        <v>80.869565217391298</v>
      </c>
      <c r="U3709" t="str">
        <f t="shared" si="346"/>
        <v>theater</v>
      </c>
      <c r="V3709" t="str">
        <f t="shared" si="347"/>
        <v>plays</v>
      </c>
    </row>
    <row r="3710" spans="1:22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5">
        <f t="shared" si="342"/>
        <v>41810.142199074071</v>
      </c>
      <c r="L3710" s="15">
        <f t="shared" si="343"/>
        <v>41824.142199074071</v>
      </c>
      <c r="M3710" s="13" t="str">
        <f t="shared" si="344"/>
        <v>Jun</v>
      </c>
      <c r="N3710" s="11">
        <f t="shared" si="345"/>
        <v>2014</v>
      </c>
      <c r="O3710" t="b">
        <v>0</v>
      </c>
      <c r="P3710">
        <v>39</v>
      </c>
      <c r="Q3710" t="b">
        <v>1</v>
      </c>
      <c r="R3710" t="s">
        <v>8271</v>
      </c>
      <c r="S3710" s="7">
        <f>E3710/D3710</f>
        <v>3</v>
      </c>
      <c r="T3710" s="8">
        <f>E3710/P3710</f>
        <v>53.846153846153847</v>
      </c>
      <c r="U3710" t="str">
        <f t="shared" si="346"/>
        <v>theater</v>
      </c>
      <c r="V3710" t="str">
        <f t="shared" si="347"/>
        <v>plays</v>
      </c>
    </row>
    <row r="3711" spans="1:22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5">
        <f t="shared" si="342"/>
        <v>41785.707708333335</v>
      </c>
      <c r="L3711" s="15">
        <f t="shared" si="343"/>
        <v>41815.707708333335</v>
      </c>
      <c r="M3711" s="13" t="str">
        <f t="shared" si="344"/>
        <v>May</v>
      </c>
      <c r="N3711" s="11">
        <f t="shared" si="345"/>
        <v>2014</v>
      </c>
      <c r="O3711" t="b">
        <v>0</v>
      </c>
      <c r="P3711">
        <v>35</v>
      </c>
      <c r="Q3711" t="b">
        <v>1</v>
      </c>
      <c r="R3711" t="s">
        <v>8271</v>
      </c>
      <c r="S3711" s="7">
        <f>E3711/D3711</f>
        <v>1.0825</v>
      </c>
      <c r="T3711" s="8">
        <f>E3711/P3711</f>
        <v>30.928571428571427</v>
      </c>
      <c r="U3711" t="str">
        <f t="shared" si="346"/>
        <v>theater</v>
      </c>
      <c r="V3711" t="str">
        <f t="shared" si="347"/>
        <v>plays</v>
      </c>
    </row>
    <row r="3712" spans="1:22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5">
        <f t="shared" si="342"/>
        <v>42072.576249999998</v>
      </c>
      <c r="L3712" s="15">
        <f t="shared" si="343"/>
        <v>42097.576249999998</v>
      </c>
      <c r="M3712" s="13" t="str">
        <f t="shared" si="344"/>
        <v>Mar</v>
      </c>
      <c r="N3712" s="11">
        <f t="shared" si="345"/>
        <v>2015</v>
      </c>
      <c r="O3712" t="b">
        <v>0</v>
      </c>
      <c r="P3712">
        <v>27</v>
      </c>
      <c r="Q3712" t="b">
        <v>1</v>
      </c>
      <c r="R3712" t="s">
        <v>8271</v>
      </c>
      <c r="S3712" s="7">
        <f>E3712/D3712</f>
        <v>1.4115384615384616</v>
      </c>
      <c r="T3712" s="8">
        <f>E3712/P3712</f>
        <v>67.962962962962962</v>
      </c>
      <c r="U3712" t="str">
        <f t="shared" si="346"/>
        <v>theater</v>
      </c>
      <c r="V3712" t="str">
        <f t="shared" si="347"/>
        <v>plays</v>
      </c>
    </row>
    <row r="3713" spans="1:22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5">
        <f t="shared" si="342"/>
        <v>41779.724224537036</v>
      </c>
      <c r="L3713" s="15">
        <f t="shared" si="343"/>
        <v>41805.666666666664</v>
      </c>
      <c r="M3713" s="13" t="str">
        <f t="shared" si="344"/>
        <v>May</v>
      </c>
      <c r="N3713" s="11">
        <f t="shared" si="345"/>
        <v>2014</v>
      </c>
      <c r="O3713" t="b">
        <v>0</v>
      </c>
      <c r="P3713">
        <v>21</v>
      </c>
      <c r="Q3713" t="b">
        <v>1</v>
      </c>
      <c r="R3713" t="s">
        <v>8271</v>
      </c>
      <c r="S3713" s="7">
        <f>E3713/D3713</f>
        <v>1.1399999999999999</v>
      </c>
      <c r="T3713" s="8">
        <f>E3713/P3713</f>
        <v>27.142857142857142</v>
      </c>
      <c r="U3713" t="str">
        <f t="shared" si="346"/>
        <v>theater</v>
      </c>
      <c r="V3713" t="str">
        <f t="shared" si="347"/>
        <v>plays</v>
      </c>
    </row>
    <row r="3714" spans="1:22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5">
        <f t="shared" si="342"/>
        <v>42134.172071759262</v>
      </c>
      <c r="L3714" s="15">
        <f t="shared" si="343"/>
        <v>42155.290972222225</v>
      </c>
      <c r="M3714" s="13" t="str">
        <f t="shared" si="344"/>
        <v>May</v>
      </c>
      <c r="N3714" s="11">
        <f t="shared" si="345"/>
        <v>2015</v>
      </c>
      <c r="O3714" t="b">
        <v>0</v>
      </c>
      <c r="P3714">
        <v>104</v>
      </c>
      <c r="Q3714" t="b">
        <v>1</v>
      </c>
      <c r="R3714" t="s">
        <v>8271</v>
      </c>
      <c r="S3714" s="7">
        <f>E3714/D3714</f>
        <v>1.5373333333333334</v>
      </c>
      <c r="T3714" s="8">
        <f>E3714/P3714</f>
        <v>110.86538461538461</v>
      </c>
      <c r="U3714" t="str">
        <f t="shared" si="346"/>
        <v>theater</v>
      </c>
      <c r="V3714" t="str">
        <f t="shared" si="347"/>
        <v>plays</v>
      </c>
    </row>
    <row r="3715" spans="1:22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5">
        <f t="shared" ref="K3715:K3778" si="348">(((J3715/60)/60)/24+DATE(1970,1,1))</f>
        <v>42505.738032407404</v>
      </c>
      <c r="L3715" s="15">
        <f t="shared" ref="L3715:L3778" si="349">(((I3715/60)/60)/24+DATE(1970,1,1))</f>
        <v>42525.738032407404</v>
      </c>
      <c r="M3715" s="13" t="str">
        <f t="shared" ref="M3715:M3778" si="350">TEXT(K3715,"mmm")</f>
        <v>May</v>
      </c>
      <c r="N3715" s="11">
        <f t="shared" ref="N3715:N3778" si="351">YEAR(K3715)</f>
        <v>2016</v>
      </c>
      <c r="O3715" t="b">
        <v>0</v>
      </c>
      <c r="P3715">
        <v>19</v>
      </c>
      <c r="Q3715" t="b">
        <v>1</v>
      </c>
      <c r="R3715" t="s">
        <v>8271</v>
      </c>
      <c r="S3715" s="7">
        <f>E3715/D3715</f>
        <v>1.0149999999999999</v>
      </c>
      <c r="T3715" s="8">
        <f>E3715/P3715</f>
        <v>106.84210526315789</v>
      </c>
      <c r="U3715" t="str">
        <f t="shared" ref="U3715:U3778" si="352">LEFT(R3715,(FIND("/",R3715,1)-1))</f>
        <v>theater</v>
      </c>
      <c r="V3715" t="str">
        <f t="shared" ref="V3715:V3778" si="353">MID(R3715,FIND("/",R3715)+1,256)</f>
        <v>plays</v>
      </c>
    </row>
    <row r="3716" spans="1:22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5">
        <f t="shared" si="348"/>
        <v>42118.556331018524</v>
      </c>
      <c r="L3716" s="15">
        <f t="shared" si="349"/>
        <v>42150.165972222225</v>
      </c>
      <c r="M3716" s="13" t="str">
        <f t="shared" si="350"/>
        <v>Apr</v>
      </c>
      <c r="N3716" s="11">
        <f t="shared" si="351"/>
        <v>2015</v>
      </c>
      <c r="O3716" t="b">
        <v>0</v>
      </c>
      <c r="P3716">
        <v>97</v>
      </c>
      <c r="Q3716" t="b">
        <v>1</v>
      </c>
      <c r="R3716" t="s">
        <v>8271</v>
      </c>
      <c r="S3716" s="7">
        <f>E3716/D3716</f>
        <v>1.0235000000000001</v>
      </c>
      <c r="T3716" s="8">
        <f>E3716/P3716</f>
        <v>105.51546391752578</v>
      </c>
      <c r="U3716" t="str">
        <f t="shared" si="352"/>
        <v>theater</v>
      </c>
      <c r="V3716" t="str">
        <f t="shared" si="353"/>
        <v>plays</v>
      </c>
    </row>
    <row r="3717" spans="1:22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5">
        <f t="shared" si="348"/>
        <v>42036.995590277773</v>
      </c>
      <c r="L3717" s="15">
        <f t="shared" si="349"/>
        <v>42094.536111111112</v>
      </c>
      <c r="M3717" s="13" t="str">
        <f t="shared" si="350"/>
        <v>Feb</v>
      </c>
      <c r="N3717" s="11">
        <f t="shared" si="351"/>
        <v>2015</v>
      </c>
      <c r="O3717" t="b">
        <v>0</v>
      </c>
      <c r="P3717">
        <v>27</v>
      </c>
      <c r="Q3717" t="b">
        <v>1</v>
      </c>
      <c r="R3717" t="s">
        <v>8271</v>
      </c>
      <c r="S3717" s="7">
        <f>E3717/D3717</f>
        <v>1.0257142857142858</v>
      </c>
      <c r="T3717" s="8">
        <f>E3717/P3717</f>
        <v>132.96296296296296</v>
      </c>
      <c r="U3717" t="str">
        <f t="shared" si="352"/>
        <v>theater</v>
      </c>
      <c r="V3717" t="str">
        <f t="shared" si="353"/>
        <v>plays</v>
      </c>
    </row>
    <row r="3718" spans="1:22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5">
        <f t="shared" si="348"/>
        <v>42360.887835648144</v>
      </c>
      <c r="L3718" s="15">
        <f t="shared" si="349"/>
        <v>42390.887835648144</v>
      </c>
      <c r="M3718" s="13" t="str">
        <f t="shared" si="350"/>
        <v>Dec</v>
      </c>
      <c r="N3718" s="11">
        <f t="shared" si="351"/>
        <v>2015</v>
      </c>
      <c r="O3718" t="b">
        <v>0</v>
      </c>
      <c r="P3718">
        <v>24</v>
      </c>
      <c r="Q3718" t="b">
        <v>1</v>
      </c>
      <c r="R3718" t="s">
        <v>8271</v>
      </c>
      <c r="S3718" s="7">
        <f>E3718/D3718</f>
        <v>1.5575000000000001</v>
      </c>
      <c r="T3718" s="8">
        <f>E3718/P3718</f>
        <v>51.916666666666664</v>
      </c>
      <c r="U3718" t="str">
        <f t="shared" si="352"/>
        <v>theater</v>
      </c>
      <c r="V3718" t="str">
        <f t="shared" si="353"/>
        <v>plays</v>
      </c>
    </row>
    <row r="3719" spans="1:22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5">
        <f t="shared" si="348"/>
        <v>42102.866307870368</v>
      </c>
      <c r="L3719" s="15">
        <f t="shared" si="349"/>
        <v>42133.866307870368</v>
      </c>
      <c r="M3719" s="13" t="str">
        <f t="shared" si="350"/>
        <v>Apr</v>
      </c>
      <c r="N3719" s="11">
        <f t="shared" si="351"/>
        <v>2015</v>
      </c>
      <c r="O3719" t="b">
        <v>0</v>
      </c>
      <c r="P3719">
        <v>13</v>
      </c>
      <c r="Q3719" t="b">
        <v>1</v>
      </c>
      <c r="R3719" t="s">
        <v>8271</v>
      </c>
      <c r="S3719" s="7">
        <f>E3719/D3719</f>
        <v>1.0075000000000001</v>
      </c>
      <c r="T3719" s="8">
        <f>E3719/P3719</f>
        <v>310</v>
      </c>
      <c r="U3719" t="str">
        <f t="shared" si="352"/>
        <v>theater</v>
      </c>
      <c r="V3719" t="str">
        <f t="shared" si="353"/>
        <v>plays</v>
      </c>
    </row>
    <row r="3720" spans="1:22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5">
        <f t="shared" si="348"/>
        <v>42032.716145833328</v>
      </c>
      <c r="L3720" s="15">
        <f t="shared" si="349"/>
        <v>42062.716145833328</v>
      </c>
      <c r="M3720" s="13" t="str">
        <f t="shared" si="350"/>
        <v>Jan</v>
      </c>
      <c r="N3720" s="11">
        <f t="shared" si="351"/>
        <v>2015</v>
      </c>
      <c r="O3720" t="b">
        <v>0</v>
      </c>
      <c r="P3720">
        <v>46</v>
      </c>
      <c r="Q3720" t="b">
        <v>1</v>
      </c>
      <c r="R3720" t="s">
        <v>8271</v>
      </c>
      <c r="S3720" s="7">
        <f>E3720/D3720</f>
        <v>2.3940000000000001</v>
      </c>
      <c r="T3720" s="8">
        <f>E3720/P3720</f>
        <v>26.021739130434781</v>
      </c>
      <c r="U3720" t="str">
        <f t="shared" si="352"/>
        <v>theater</v>
      </c>
      <c r="V3720" t="str">
        <f t="shared" si="353"/>
        <v>plays</v>
      </c>
    </row>
    <row r="3721" spans="1:22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5">
        <f t="shared" si="348"/>
        <v>42147.729930555557</v>
      </c>
      <c r="L3721" s="15">
        <f t="shared" si="349"/>
        <v>42177.729930555557</v>
      </c>
      <c r="M3721" s="13" t="str">
        <f t="shared" si="350"/>
        <v>May</v>
      </c>
      <c r="N3721" s="11">
        <f t="shared" si="351"/>
        <v>2015</v>
      </c>
      <c r="O3721" t="b">
        <v>0</v>
      </c>
      <c r="P3721">
        <v>4</v>
      </c>
      <c r="Q3721" t="b">
        <v>1</v>
      </c>
      <c r="R3721" t="s">
        <v>8271</v>
      </c>
      <c r="S3721" s="7">
        <f>E3721/D3721</f>
        <v>2.1</v>
      </c>
      <c r="T3721" s="8">
        <f>E3721/P3721</f>
        <v>105</v>
      </c>
      <c r="U3721" t="str">
        <f t="shared" si="352"/>
        <v>theater</v>
      </c>
      <c r="V3721" t="str">
        <f t="shared" si="353"/>
        <v>plays</v>
      </c>
    </row>
    <row r="3722" spans="1:22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5">
        <f t="shared" si="348"/>
        <v>42165.993125000001</v>
      </c>
      <c r="L3722" s="15">
        <f t="shared" si="349"/>
        <v>42187.993125000001</v>
      </c>
      <c r="M3722" s="13" t="str">
        <f t="shared" si="350"/>
        <v>Jun</v>
      </c>
      <c r="N3722" s="11">
        <f t="shared" si="351"/>
        <v>2015</v>
      </c>
      <c r="O3722" t="b">
        <v>0</v>
      </c>
      <c r="P3722">
        <v>40</v>
      </c>
      <c r="Q3722" t="b">
        <v>1</v>
      </c>
      <c r="R3722" t="s">
        <v>8271</v>
      </c>
      <c r="S3722" s="7">
        <f>E3722/D3722</f>
        <v>1.0451515151515152</v>
      </c>
      <c r="T3722" s="8">
        <f>E3722/P3722</f>
        <v>86.224999999999994</v>
      </c>
      <c r="U3722" t="str">
        <f t="shared" si="352"/>
        <v>theater</v>
      </c>
      <c r="V3722" t="str">
        <f t="shared" si="353"/>
        <v>plays</v>
      </c>
    </row>
    <row r="3723" spans="1:22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5">
        <f t="shared" si="348"/>
        <v>41927.936157407406</v>
      </c>
      <c r="L3723" s="15">
        <f t="shared" si="349"/>
        <v>41948.977824074071</v>
      </c>
      <c r="M3723" s="13" t="str">
        <f t="shared" si="350"/>
        <v>Oct</v>
      </c>
      <c r="N3723" s="11">
        <f t="shared" si="351"/>
        <v>2014</v>
      </c>
      <c r="O3723" t="b">
        <v>0</v>
      </c>
      <c r="P3723">
        <v>44</v>
      </c>
      <c r="Q3723" t="b">
        <v>1</v>
      </c>
      <c r="R3723" t="s">
        <v>8271</v>
      </c>
      <c r="S3723" s="7">
        <f>E3723/D3723</f>
        <v>1.008</v>
      </c>
      <c r="T3723" s="8">
        <f>E3723/P3723</f>
        <v>114.54545454545455</v>
      </c>
      <c r="U3723" t="str">
        <f t="shared" si="352"/>
        <v>theater</v>
      </c>
      <c r="V3723" t="str">
        <f t="shared" si="353"/>
        <v>plays</v>
      </c>
    </row>
    <row r="3724" spans="1:22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5">
        <f t="shared" si="348"/>
        <v>42381.671840277777</v>
      </c>
      <c r="L3724" s="15">
        <f t="shared" si="349"/>
        <v>42411.957638888889</v>
      </c>
      <c r="M3724" s="13" t="str">
        <f t="shared" si="350"/>
        <v>Jan</v>
      </c>
      <c r="N3724" s="11">
        <f t="shared" si="351"/>
        <v>2016</v>
      </c>
      <c r="O3724" t="b">
        <v>0</v>
      </c>
      <c r="P3724">
        <v>35</v>
      </c>
      <c r="Q3724" t="b">
        <v>1</v>
      </c>
      <c r="R3724" t="s">
        <v>8271</v>
      </c>
      <c r="S3724" s="7">
        <f>E3724/D3724</f>
        <v>1.1120000000000001</v>
      </c>
      <c r="T3724" s="8">
        <f>E3724/P3724</f>
        <v>47.657142857142858</v>
      </c>
      <c r="U3724" t="str">
        <f t="shared" si="352"/>
        <v>theater</v>
      </c>
      <c r="V3724" t="str">
        <f t="shared" si="353"/>
        <v>plays</v>
      </c>
    </row>
    <row r="3725" spans="1:22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5">
        <f t="shared" si="348"/>
        <v>41943.753032407411</v>
      </c>
      <c r="L3725" s="15">
        <f t="shared" si="349"/>
        <v>41973.794699074075</v>
      </c>
      <c r="M3725" s="13" t="str">
        <f t="shared" si="350"/>
        <v>Oct</v>
      </c>
      <c r="N3725" s="11">
        <f t="shared" si="351"/>
        <v>2014</v>
      </c>
      <c r="O3725" t="b">
        <v>0</v>
      </c>
      <c r="P3725">
        <v>63</v>
      </c>
      <c r="Q3725" t="b">
        <v>1</v>
      </c>
      <c r="R3725" t="s">
        <v>8271</v>
      </c>
      <c r="S3725" s="7">
        <f>E3725/D3725</f>
        <v>1.0204444444444445</v>
      </c>
      <c r="T3725" s="8">
        <f>E3725/P3725</f>
        <v>72.888888888888886</v>
      </c>
      <c r="U3725" t="str">
        <f t="shared" si="352"/>
        <v>theater</v>
      </c>
      <c r="V3725" t="str">
        <f t="shared" si="353"/>
        <v>plays</v>
      </c>
    </row>
    <row r="3726" spans="1:22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5">
        <f t="shared" si="348"/>
        <v>42465.491435185191</v>
      </c>
      <c r="L3726" s="15">
        <f t="shared" si="349"/>
        <v>42494.958333333328</v>
      </c>
      <c r="M3726" s="13" t="str">
        <f t="shared" si="350"/>
        <v>Apr</v>
      </c>
      <c r="N3726" s="11">
        <f t="shared" si="351"/>
        <v>2016</v>
      </c>
      <c r="O3726" t="b">
        <v>0</v>
      </c>
      <c r="P3726">
        <v>89</v>
      </c>
      <c r="Q3726" t="b">
        <v>1</v>
      </c>
      <c r="R3726" t="s">
        <v>8271</v>
      </c>
      <c r="S3726" s="7">
        <f>E3726/D3726</f>
        <v>1.0254767441860466</v>
      </c>
      <c r="T3726" s="8">
        <f>E3726/P3726</f>
        <v>49.545505617977533</v>
      </c>
      <c r="U3726" t="str">
        <f t="shared" si="352"/>
        <v>theater</v>
      </c>
      <c r="V3726" t="str">
        <f t="shared" si="353"/>
        <v>plays</v>
      </c>
    </row>
    <row r="3727" spans="1:22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5">
        <f t="shared" si="348"/>
        <v>42401.945219907408</v>
      </c>
      <c r="L3727" s="15">
        <f t="shared" si="349"/>
        <v>42418.895833333328</v>
      </c>
      <c r="M3727" s="13" t="str">
        <f t="shared" si="350"/>
        <v>Feb</v>
      </c>
      <c r="N3727" s="11">
        <f t="shared" si="351"/>
        <v>2016</v>
      </c>
      <c r="O3727" t="b">
        <v>0</v>
      </c>
      <c r="P3727">
        <v>15</v>
      </c>
      <c r="Q3727" t="b">
        <v>1</v>
      </c>
      <c r="R3727" t="s">
        <v>8271</v>
      </c>
      <c r="S3727" s="7">
        <f>E3727/D3727</f>
        <v>1.27</v>
      </c>
      <c r="T3727" s="8">
        <f>E3727/P3727</f>
        <v>25.4</v>
      </c>
      <c r="U3727" t="str">
        <f t="shared" si="352"/>
        <v>theater</v>
      </c>
      <c r="V3727" t="str">
        <f t="shared" si="353"/>
        <v>plays</v>
      </c>
    </row>
    <row r="3728" spans="1:22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5">
        <f t="shared" si="348"/>
        <v>42462.140868055561</v>
      </c>
      <c r="L3728" s="15">
        <f t="shared" si="349"/>
        <v>42489.875</v>
      </c>
      <c r="M3728" s="13" t="str">
        <f t="shared" si="350"/>
        <v>Apr</v>
      </c>
      <c r="N3728" s="11">
        <f t="shared" si="351"/>
        <v>2016</v>
      </c>
      <c r="O3728" t="b">
        <v>0</v>
      </c>
      <c r="P3728">
        <v>46</v>
      </c>
      <c r="Q3728" t="b">
        <v>1</v>
      </c>
      <c r="R3728" t="s">
        <v>8271</v>
      </c>
      <c r="S3728" s="7">
        <f>E3728/D3728</f>
        <v>3.3870588235294119</v>
      </c>
      <c r="T3728" s="8">
        <f>E3728/P3728</f>
        <v>62.586956521739133</v>
      </c>
      <c r="U3728" t="str">
        <f t="shared" si="352"/>
        <v>theater</v>
      </c>
      <c r="V3728" t="str">
        <f t="shared" si="353"/>
        <v>plays</v>
      </c>
    </row>
    <row r="3729" spans="1:22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5">
        <f t="shared" si="348"/>
        <v>42632.348310185189</v>
      </c>
      <c r="L3729" s="15">
        <f t="shared" si="349"/>
        <v>42663.204861111109</v>
      </c>
      <c r="M3729" s="13" t="str">
        <f t="shared" si="350"/>
        <v>Sep</v>
      </c>
      <c r="N3729" s="11">
        <f t="shared" si="351"/>
        <v>2016</v>
      </c>
      <c r="O3729" t="b">
        <v>0</v>
      </c>
      <c r="P3729">
        <v>33</v>
      </c>
      <c r="Q3729" t="b">
        <v>1</v>
      </c>
      <c r="R3729" t="s">
        <v>8271</v>
      </c>
      <c r="S3729" s="7">
        <f>E3729/D3729</f>
        <v>1.0075000000000001</v>
      </c>
      <c r="T3729" s="8">
        <f>E3729/P3729</f>
        <v>61.060606060606062</v>
      </c>
      <c r="U3729" t="str">
        <f t="shared" si="352"/>
        <v>theater</v>
      </c>
      <c r="V3729" t="str">
        <f t="shared" si="353"/>
        <v>plays</v>
      </c>
    </row>
    <row r="3730" spans="1:22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5">
        <f t="shared" si="348"/>
        <v>42205.171018518522</v>
      </c>
      <c r="L3730" s="15">
        <f t="shared" si="349"/>
        <v>42235.171018518522</v>
      </c>
      <c r="M3730" s="13" t="str">
        <f t="shared" si="350"/>
        <v>Jul</v>
      </c>
      <c r="N3730" s="11">
        <f t="shared" si="351"/>
        <v>2015</v>
      </c>
      <c r="O3730" t="b">
        <v>0</v>
      </c>
      <c r="P3730">
        <v>31</v>
      </c>
      <c r="Q3730" t="b">
        <v>0</v>
      </c>
      <c r="R3730" t="s">
        <v>8271</v>
      </c>
      <c r="S3730" s="7">
        <f>E3730/D3730</f>
        <v>9.3100000000000002E-2</v>
      </c>
      <c r="T3730" s="8">
        <f>E3730/P3730</f>
        <v>60.064516129032256</v>
      </c>
      <c r="U3730" t="str">
        <f t="shared" si="352"/>
        <v>theater</v>
      </c>
      <c r="V3730" t="str">
        <f t="shared" si="353"/>
        <v>plays</v>
      </c>
    </row>
    <row r="3731" spans="1:22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5">
        <f t="shared" si="348"/>
        <v>42041.205000000002</v>
      </c>
      <c r="L3731" s="15">
        <f t="shared" si="349"/>
        <v>42086.16333333333</v>
      </c>
      <c r="M3731" s="13" t="str">
        <f t="shared" si="350"/>
        <v>Feb</v>
      </c>
      <c r="N3731" s="11">
        <f t="shared" si="351"/>
        <v>2015</v>
      </c>
      <c r="O3731" t="b">
        <v>0</v>
      </c>
      <c r="P3731">
        <v>5</v>
      </c>
      <c r="Q3731" t="b">
        <v>0</v>
      </c>
      <c r="R3731" t="s">
        <v>8271</v>
      </c>
      <c r="S3731" s="7">
        <f>E3731/D3731</f>
        <v>7.2400000000000006E-2</v>
      </c>
      <c r="T3731" s="8">
        <f>E3731/P3731</f>
        <v>72.400000000000006</v>
      </c>
      <c r="U3731" t="str">
        <f t="shared" si="352"/>
        <v>theater</v>
      </c>
      <c r="V3731" t="str">
        <f t="shared" si="353"/>
        <v>plays</v>
      </c>
    </row>
    <row r="3732" spans="1:22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5">
        <f t="shared" si="348"/>
        <v>42203.677766203706</v>
      </c>
      <c r="L3732" s="15">
        <f t="shared" si="349"/>
        <v>42233.677766203706</v>
      </c>
      <c r="M3732" s="13" t="str">
        <f t="shared" si="350"/>
        <v>Jul</v>
      </c>
      <c r="N3732" s="11">
        <f t="shared" si="351"/>
        <v>2015</v>
      </c>
      <c r="O3732" t="b">
        <v>0</v>
      </c>
      <c r="P3732">
        <v>1</v>
      </c>
      <c r="Q3732" t="b">
        <v>0</v>
      </c>
      <c r="R3732" t="s">
        <v>8271</v>
      </c>
      <c r="S3732" s="7">
        <f>E3732/D3732</f>
        <v>0.1</v>
      </c>
      <c r="T3732" s="8">
        <f>E3732/P3732</f>
        <v>100</v>
      </c>
      <c r="U3732" t="str">
        <f t="shared" si="352"/>
        <v>theater</v>
      </c>
      <c r="V3732" t="str">
        <f t="shared" si="353"/>
        <v>plays</v>
      </c>
    </row>
    <row r="3733" spans="1:22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5">
        <f t="shared" si="348"/>
        <v>41983.752847222218</v>
      </c>
      <c r="L3733" s="15">
        <f t="shared" si="349"/>
        <v>42014.140972222223</v>
      </c>
      <c r="M3733" s="13" t="str">
        <f t="shared" si="350"/>
        <v>Dec</v>
      </c>
      <c r="N3733" s="11">
        <f t="shared" si="351"/>
        <v>2014</v>
      </c>
      <c r="O3733" t="b">
        <v>0</v>
      </c>
      <c r="P3733">
        <v>12</v>
      </c>
      <c r="Q3733" t="b">
        <v>0</v>
      </c>
      <c r="R3733" t="s">
        <v>8271</v>
      </c>
      <c r="S3733" s="7">
        <f>E3733/D3733</f>
        <v>0.11272727272727273</v>
      </c>
      <c r="T3733" s="8">
        <f>E3733/P3733</f>
        <v>51.666666666666664</v>
      </c>
      <c r="U3733" t="str">
        <f t="shared" si="352"/>
        <v>theater</v>
      </c>
      <c r="V3733" t="str">
        <f t="shared" si="353"/>
        <v>plays</v>
      </c>
    </row>
    <row r="3734" spans="1:22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5">
        <f t="shared" si="348"/>
        <v>41968.677465277782</v>
      </c>
      <c r="L3734" s="15">
        <f t="shared" si="349"/>
        <v>42028.5</v>
      </c>
      <c r="M3734" s="13" t="str">
        <f t="shared" si="350"/>
        <v>Nov</v>
      </c>
      <c r="N3734" s="11">
        <f t="shared" si="351"/>
        <v>2014</v>
      </c>
      <c r="O3734" t="b">
        <v>0</v>
      </c>
      <c r="P3734">
        <v>4</v>
      </c>
      <c r="Q3734" t="b">
        <v>0</v>
      </c>
      <c r="R3734" t="s">
        <v>8271</v>
      </c>
      <c r="S3734" s="7">
        <f>E3734/D3734</f>
        <v>0.15411764705882353</v>
      </c>
      <c r="T3734" s="8">
        <f>E3734/P3734</f>
        <v>32.75</v>
      </c>
      <c r="U3734" t="str">
        <f t="shared" si="352"/>
        <v>theater</v>
      </c>
      <c r="V3734" t="str">
        <f t="shared" si="353"/>
        <v>plays</v>
      </c>
    </row>
    <row r="3735" spans="1:22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5">
        <f t="shared" si="348"/>
        <v>42103.024398148147</v>
      </c>
      <c r="L3735" s="15">
        <f t="shared" si="349"/>
        <v>42112.9375</v>
      </c>
      <c r="M3735" s="13" t="str">
        <f t="shared" si="350"/>
        <v>Apr</v>
      </c>
      <c r="N3735" s="11">
        <f t="shared" si="351"/>
        <v>2015</v>
      </c>
      <c r="O3735" t="b">
        <v>0</v>
      </c>
      <c r="P3735">
        <v>0</v>
      </c>
      <c r="Q3735" t="b">
        <v>0</v>
      </c>
      <c r="R3735" t="s">
        <v>8271</v>
      </c>
      <c r="S3735" s="7">
        <f>E3735/D3735</f>
        <v>0</v>
      </c>
      <c r="T3735" s="8" t="e">
        <f>E3735/P3735</f>
        <v>#DIV/0!</v>
      </c>
      <c r="U3735" t="str">
        <f t="shared" si="352"/>
        <v>theater</v>
      </c>
      <c r="V3735" t="str">
        <f t="shared" si="353"/>
        <v>plays</v>
      </c>
    </row>
    <row r="3736" spans="1:22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5">
        <f t="shared" si="348"/>
        <v>42089.901574074072</v>
      </c>
      <c r="L3736" s="15">
        <f t="shared" si="349"/>
        <v>42149.901574074072</v>
      </c>
      <c r="M3736" s="13" t="str">
        <f t="shared" si="350"/>
        <v>Mar</v>
      </c>
      <c r="N3736" s="11">
        <f t="shared" si="351"/>
        <v>2015</v>
      </c>
      <c r="O3736" t="b">
        <v>0</v>
      </c>
      <c r="P3736">
        <v>7</v>
      </c>
      <c r="Q3736" t="b">
        <v>0</v>
      </c>
      <c r="R3736" t="s">
        <v>8271</v>
      </c>
      <c r="S3736" s="7">
        <f>E3736/D3736</f>
        <v>0.28466666666666668</v>
      </c>
      <c r="T3736" s="8">
        <f>E3736/P3736</f>
        <v>61</v>
      </c>
      <c r="U3736" t="str">
        <f t="shared" si="352"/>
        <v>theater</v>
      </c>
      <c r="V3736" t="str">
        <f t="shared" si="353"/>
        <v>plays</v>
      </c>
    </row>
    <row r="3737" spans="1:22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5">
        <f t="shared" si="348"/>
        <v>42122.693159722221</v>
      </c>
      <c r="L3737" s="15">
        <f t="shared" si="349"/>
        <v>42152.693159722221</v>
      </c>
      <c r="M3737" s="13" t="str">
        <f t="shared" si="350"/>
        <v>Apr</v>
      </c>
      <c r="N3737" s="11">
        <f t="shared" si="351"/>
        <v>2015</v>
      </c>
      <c r="O3737" t="b">
        <v>0</v>
      </c>
      <c r="P3737">
        <v>2</v>
      </c>
      <c r="Q3737" t="b">
        <v>0</v>
      </c>
      <c r="R3737" t="s">
        <v>8271</v>
      </c>
      <c r="S3737" s="7">
        <f>E3737/D3737</f>
        <v>0.13333333333333333</v>
      </c>
      <c r="T3737" s="8">
        <f>E3737/P3737</f>
        <v>10</v>
      </c>
      <c r="U3737" t="str">
        <f t="shared" si="352"/>
        <v>theater</v>
      </c>
      <c r="V3737" t="str">
        <f t="shared" si="353"/>
        <v>plays</v>
      </c>
    </row>
    <row r="3738" spans="1:22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5">
        <f t="shared" si="348"/>
        <v>42048.711724537032</v>
      </c>
      <c r="L3738" s="15">
        <f t="shared" si="349"/>
        <v>42086.75</v>
      </c>
      <c r="M3738" s="13" t="str">
        <f t="shared" si="350"/>
        <v>Feb</v>
      </c>
      <c r="N3738" s="11">
        <f t="shared" si="351"/>
        <v>2015</v>
      </c>
      <c r="O3738" t="b">
        <v>0</v>
      </c>
      <c r="P3738">
        <v>1</v>
      </c>
      <c r="Q3738" t="b">
        <v>0</v>
      </c>
      <c r="R3738" t="s">
        <v>8271</v>
      </c>
      <c r="S3738" s="7">
        <f>E3738/D3738</f>
        <v>6.6666666666666671E-3</v>
      </c>
      <c r="T3738" s="8">
        <f>E3738/P3738</f>
        <v>10</v>
      </c>
      <c r="U3738" t="str">
        <f t="shared" si="352"/>
        <v>theater</v>
      </c>
      <c r="V3738" t="str">
        <f t="shared" si="353"/>
        <v>plays</v>
      </c>
    </row>
    <row r="3739" spans="1:22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5">
        <f t="shared" si="348"/>
        <v>42297.691006944442</v>
      </c>
      <c r="L3739" s="15">
        <f t="shared" si="349"/>
        <v>42320.290972222225</v>
      </c>
      <c r="M3739" s="13" t="str">
        <f t="shared" si="350"/>
        <v>Oct</v>
      </c>
      <c r="N3739" s="11">
        <f t="shared" si="351"/>
        <v>2015</v>
      </c>
      <c r="O3739" t="b">
        <v>0</v>
      </c>
      <c r="P3739">
        <v>4</v>
      </c>
      <c r="Q3739" t="b">
        <v>0</v>
      </c>
      <c r="R3739" t="s">
        <v>8271</v>
      </c>
      <c r="S3739" s="7">
        <f>E3739/D3739</f>
        <v>0.21428571428571427</v>
      </c>
      <c r="T3739" s="8">
        <f>E3739/P3739</f>
        <v>37.5</v>
      </c>
      <c r="U3739" t="str">
        <f t="shared" si="352"/>
        <v>theater</v>
      </c>
      <c r="V3739" t="str">
        <f t="shared" si="353"/>
        <v>plays</v>
      </c>
    </row>
    <row r="3740" spans="1:22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5">
        <f t="shared" si="348"/>
        <v>41813.938715277778</v>
      </c>
      <c r="L3740" s="15">
        <f t="shared" si="349"/>
        <v>41835.916666666664</v>
      </c>
      <c r="M3740" s="13" t="str">
        <f t="shared" si="350"/>
        <v>Jun</v>
      </c>
      <c r="N3740" s="11">
        <f t="shared" si="351"/>
        <v>2014</v>
      </c>
      <c r="O3740" t="b">
        <v>0</v>
      </c>
      <c r="P3740">
        <v>6</v>
      </c>
      <c r="Q3740" t="b">
        <v>0</v>
      </c>
      <c r="R3740" t="s">
        <v>8271</v>
      </c>
      <c r="S3740" s="7">
        <f>E3740/D3740</f>
        <v>0.18</v>
      </c>
      <c r="T3740" s="8">
        <f>E3740/P3740</f>
        <v>45</v>
      </c>
      <c r="U3740" t="str">
        <f t="shared" si="352"/>
        <v>theater</v>
      </c>
      <c r="V3740" t="str">
        <f t="shared" si="353"/>
        <v>plays</v>
      </c>
    </row>
    <row r="3741" spans="1:22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5">
        <f t="shared" si="348"/>
        <v>42548.449861111112</v>
      </c>
      <c r="L3741" s="15">
        <f t="shared" si="349"/>
        <v>42568.449861111112</v>
      </c>
      <c r="M3741" s="13" t="str">
        <f t="shared" si="350"/>
        <v>Jun</v>
      </c>
      <c r="N3741" s="11">
        <f t="shared" si="351"/>
        <v>2016</v>
      </c>
      <c r="O3741" t="b">
        <v>0</v>
      </c>
      <c r="P3741">
        <v>8</v>
      </c>
      <c r="Q3741" t="b">
        <v>0</v>
      </c>
      <c r="R3741" t="s">
        <v>8271</v>
      </c>
      <c r="S3741" s="7">
        <f>E3741/D3741</f>
        <v>0.20125000000000001</v>
      </c>
      <c r="T3741" s="8">
        <f>E3741/P3741</f>
        <v>100.625</v>
      </c>
      <c r="U3741" t="str">
        <f t="shared" si="352"/>
        <v>theater</v>
      </c>
      <c r="V3741" t="str">
        <f t="shared" si="353"/>
        <v>plays</v>
      </c>
    </row>
    <row r="3742" spans="1:22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5">
        <f t="shared" si="348"/>
        <v>41833.089756944442</v>
      </c>
      <c r="L3742" s="15">
        <f t="shared" si="349"/>
        <v>41863.079143518517</v>
      </c>
      <c r="M3742" s="13" t="str">
        <f t="shared" si="350"/>
        <v>Jul</v>
      </c>
      <c r="N3742" s="11">
        <f t="shared" si="351"/>
        <v>2014</v>
      </c>
      <c r="O3742" t="b">
        <v>0</v>
      </c>
      <c r="P3742">
        <v>14</v>
      </c>
      <c r="Q3742" t="b">
        <v>0</v>
      </c>
      <c r="R3742" t="s">
        <v>8271</v>
      </c>
      <c r="S3742" s="7">
        <f>E3742/D3742</f>
        <v>0.17899999999999999</v>
      </c>
      <c r="T3742" s="8">
        <f>E3742/P3742</f>
        <v>25.571428571428573</v>
      </c>
      <c r="U3742" t="str">
        <f t="shared" si="352"/>
        <v>theater</v>
      </c>
      <c r="V3742" t="str">
        <f t="shared" si="353"/>
        <v>plays</v>
      </c>
    </row>
    <row r="3743" spans="1:22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5">
        <f t="shared" si="348"/>
        <v>42325.920717592591</v>
      </c>
      <c r="L3743" s="15">
        <f t="shared" si="349"/>
        <v>42355.920717592591</v>
      </c>
      <c r="M3743" s="13" t="str">
        <f t="shared" si="350"/>
        <v>Nov</v>
      </c>
      <c r="N3743" s="11">
        <f t="shared" si="351"/>
        <v>2015</v>
      </c>
      <c r="O3743" t="b">
        <v>0</v>
      </c>
      <c r="P3743">
        <v>0</v>
      </c>
      <c r="Q3743" t="b">
        <v>0</v>
      </c>
      <c r="R3743" t="s">
        <v>8271</v>
      </c>
      <c r="S3743" s="7">
        <f>E3743/D3743</f>
        <v>0</v>
      </c>
      <c r="T3743" s="8" t="e">
        <f>E3743/P3743</f>
        <v>#DIV/0!</v>
      </c>
      <c r="U3743" t="str">
        <f t="shared" si="352"/>
        <v>theater</v>
      </c>
      <c r="V3743" t="str">
        <f t="shared" si="353"/>
        <v>plays</v>
      </c>
    </row>
    <row r="3744" spans="1:22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5">
        <f t="shared" si="348"/>
        <v>41858.214629629627</v>
      </c>
      <c r="L3744" s="15">
        <f t="shared" si="349"/>
        <v>41888.214629629627</v>
      </c>
      <c r="M3744" s="13" t="str">
        <f t="shared" si="350"/>
        <v>Aug</v>
      </c>
      <c r="N3744" s="11">
        <f t="shared" si="351"/>
        <v>2014</v>
      </c>
      <c r="O3744" t="b">
        <v>0</v>
      </c>
      <c r="P3744">
        <v>4</v>
      </c>
      <c r="Q3744" t="b">
        <v>0</v>
      </c>
      <c r="R3744" t="s">
        <v>8271</v>
      </c>
      <c r="S3744" s="7">
        <f>E3744/D3744</f>
        <v>0.02</v>
      </c>
      <c r="T3744" s="8">
        <f>E3744/P3744</f>
        <v>25</v>
      </c>
      <c r="U3744" t="str">
        <f t="shared" si="352"/>
        <v>theater</v>
      </c>
      <c r="V3744" t="str">
        <f t="shared" si="353"/>
        <v>plays</v>
      </c>
    </row>
    <row r="3745" spans="1:22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5">
        <f t="shared" si="348"/>
        <v>41793.710231481484</v>
      </c>
      <c r="L3745" s="15">
        <f t="shared" si="349"/>
        <v>41823.710231481484</v>
      </c>
      <c r="M3745" s="13" t="str">
        <f t="shared" si="350"/>
        <v>Jun</v>
      </c>
      <c r="N3745" s="11">
        <f t="shared" si="351"/>
        <v>2014</v>
      </c>
      <c r="O3745" t="b">
        <v>0</v>
      </c>
      <c r="P3745">
        <v>0</v>
      </c>
      <c r="Q3745" t="b">
        <v>0</v>
      </c>
      <c r="R3745" t="s">
        <v>8271</v>
      </c>
      <c r="S3745" s="7">
        <f>E3745/D3745</f>
        <v>0</v>
      </c>
      <c r="T3745" s="8" t="e">
        <f>E3745/P3745</f>
        <v>#DIV/0!</v>
      </c>
      <c r="U3745" t="str">
        <f t="shared" si="352"/>
        <v>theater</v>
      </c>
      <c r="V3745" t="str">
        <f t="shared" si="353"/>
        <v>plays</v>
      </c>
    </row>
    <row r="3746" spans="1:22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5">
        <f t="shared" si="348"/>
        <v>41793.814259259263</v>
      </c>
      <c r="L3746" s="15">
        <f t="shared" si="349"/>
        <v>41825.165972222225</v>
      </c>
      <c r="M3746" s="13" t="str">
        <f t="shared" si="350"/>
        <v>Jun</v>
      </c>
      <c r="N3746" s="11">
        <f t="shared" si="351"/>
        <v>2014</v>
      </c>
      <c r="O3746" t="b">
        <v>0</v>
      </c>
      <c r="P3746">
        <v>0</v>
      </c>
      <c r="Q3746" t="b">
        <v>0</v>
      </c>
      <c r="R3746" t="s">
        <v>8271</v>
      </c>
      <c r="S3746" s="7">
        <f>E3746/D3746</f>
        <v>0</v>
      </c>
      <c r="T3746" s="8" t="e">
        <f>E3746/P3746</f>
        <v>#DIV/0!</v>
      </c>
      <c r="U3746" t="str">
        <f t="shared" si="352"/>
        <v>theater</v>
      </c>
      <c r="V3746" t="str">
        <f t="shared" si="353"/>
        <v>plays</v>
      </c>
    </row>
    <row r="3747" spans="1:22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5">
        <f t="shared" si="348"/>
        <v>41831.697939814818</v>
      </c>
      <c r="L3747" s="15">
        <f t="shared" si="349"/>
        <v>41861.697939814818</v>
      </c>
      <c r="M3747" s="13" t="str">
        <f t="shared" si="350"/>
        <v>Jul</v>
      </c>
      <c r="N3747" s="11">
        <f t="shared" si="351"/>
        <v>2014</v>
      </c>
      <c r="O3747" t="b">
        <v>0</v>
      </c>
      <c r="P3747">
        <v>1</v>
      </c>
      <c r="Q3747" t="b">
        <v>0</v>
      </c>
      <c r="R3747" t="s">
        <v>8271</v>
      </c>
      <c r="S3747" s="7">
        <f>E3747/D3747</f>
        <v>0.1</v>
      </c>
      <c r="T3747" s="8">
        <f>E3747/P3747</f>
        <v>10</v>
      </c>
      <c r="U3747" t="str">
        <f t="shared" si="352"/>
        <v>theater</v>
      </c>
      <c r="V3747" t="str">
        <f t="shared" si="353"/>
        <v>plays</v>
      </c>
    </row>
    <row r="3748" spans="1:22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5">
        <f t="shared" si="348"/>
        <v>42621.389340277776</v>
      </c>
      <c r="L3748" s="15">
        <f t="shared" si="349"/>
        <v>42651.389340277776</v>
      </c>
      <c r="M3748" s="13" t="str">
        <f t="shared" si="350"/>
        <v>Sep</v>
      </c>
      <c r="N3748" s="11">
        <f t="shared" si="351"/>
        <v>2016</v>
      </c>
      <c r="O3748" t="b">
        <v>0</v>
      </c>
      <c r="P3748">
        <v>1</v>
      </c>
      <c r="Q3748" t="b">
        <v>0</v>
      </c>
      <c r="R3748" t="s">
        <v>8271</v>
      </c>
      <c r="S3748" s="7">
        <f>E3748/D3748</f>
        <v>2.3764705882352941E-2</v>
      </c>
      <c r="T3748" s="8">
        <f>E3748/P3748</f>
        <v>202</v>
      </c>
      <c r="U3748" t="str">
        <f t="shared" si="352"/>
        <v>theater</v>
      </c>
      <c r="V3748" t="str">
        <f t="shared" si="353"/>
        <v>plays</v>
      </c>
    </row>
    <row r="3749" spans="1:22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5">
        <f t="shared" si="348"/>
        <v>42164.299722222218</v>
      </c>
      <c r="L3749" s="15">
        <f t="shared" si="349"/>
        <v>42190.957638888889</v>
      </c>
      <c r="M3749" s="13" t="str">
        <f t="shared" si="350"/>
        <v>Jun</v>
      </c>
      <c r="N3749" s="11">
        <f t="shared" si="351"/>
        <v>2015</v>
      </c>
      <c r="O3749" t="b">
        <v>0</v>
      </c>
      <c r="P3749">
        <v>1</v>
      </c>
      <c r="Q3749" t="b">
        <v>0</v>
      </c>
      <c r="R3749" t="s">
        <v>8271</v>
      </c>
      <c r="S3749" s="7">
        <f>E3749/D3749</f>
        <v>0.01</v>
      </c>
      <c r="T3749" s="8">
        <f>E3749/P3749</f>
        <v>25</v>
      </c>
      <c r="U3749" t="str">
        <f t="shared" si="352"/>
        <v>theater</v>
      </c>
      <c r="V3749" t="str">
        <f t="shared" si="353"/>
        <v>plays</v>
      </c>
    </row>
    <row r="3750" spans="1:22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5">
        <f t="shared" si="348"/>
        <v>42395.706435185188</v>
      </c>
      <c r="L3750" s="15">
        <f t="shared" si="349"/>
        <v>42416.249305555553</v>
      </c>
      <c r="M3750" s="13" t="str">
        <f t="shared" si="350"/>
        <v>Jan</v>
      </c>
      <c r="N3750" s="11">
        <f t="shared" si="351"/>
        <v>2016</v>
      </c>
      <c r="O3750" t="b">
        <v>0</v>
      </c>
      <c r="P3750">
        <v>52</v>
      </c>
      <c r="Q3750" t="b">
        <v>1</v>
      </c>
      <c r="R3750" t="s">
        <v>8305</v>
      </c>
      <c r="S3750" s="7">
        <f>E3750/D3750</f>
        <v>1.0351999999999999</v>
      </c>
      <c r="T3750" s="8">
        <f>E3750/P3750</f>
        <v>99.538461538461533</v>
      </c>
      <c r="U3750" t="str">
        <f t="shared" si="352"/>
        <v>theater</v>
      </c>
      <c r="V3750" t="str">
        <f t="shared" si="353"/>
        <v>musical</v>
      </c>
    </row>
    <row r="3751" spans="1:22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5">
        <f t="shared" si="348"/>
        <v>42458.127175925925</v>
      </c>
      <c r="L3751" s="15">
        <f t="shared" si="349"/>
        <v>42489.165972222225</v>
      </c>
      <c r="M3751" s="13" t="str">
        <f t="shared" si="350"/>
        <v>Mar</v>
      </c>
      <c r="N3751" s="11">
        <f t="shared" si="351"/>
        <v>2016</v>
      </c>
      <c r="O3751" t="b">
        <v>0</v>
      </c>
      <c r="P3751">
        <v>7</v>
      </c>
      <c r="Q3751" t="b">
        <v>1</v>
      </c>
      <c r="R3751" t="s">
        <v>8305</v>
      </c>
      <c r="S3751" s="7">
        <f>E3751/D3751</f>
        <v>1.05</v>
      </c>
      <c r="T3751" s="8">
        <f>E3751/P3751</f>
        <v>75</v>
      </c>
      <c r="U3751" t="str">
        <f t="shared" si="352"/>
        <v>theater</v>
      </c>
      <c r="V3751" t="str">
        <f t="shared" si="353"/>
        <v>musical</v>
      </c>
    </row>
    <row r="3752" spans="1:22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5">
        <f t="shared" si="348"/>
        <v>42016.981574074074</v>
      </c>
      <c r="L3752" s="15">
        <f t="shared" si="349"/>
        <v>42045.332638888889</v>
      </c>
      <c r="M3752" s="13" t="str">
        <f t="shared" si="350"/>
        <v>Jan</v>
      </c>
      <c r="N3752" s="11">
        <f t="shared" si="351"/>
        <v>2015</v>
      </c>
      <c r="O3752" t="b">
        <v>0</v>
      </c>
      <c r="P3752">
        <v>28</v>
      </c>
      <c r="Q3752" t="b">
        <v>1</v>
      </c>
      <c r="R3752" t="s">
        <v>8305</v>
      </c>
      <c r="S3752" s="7">
        <f>E3752/D3752</f>
        <v>1.0044999999999999</v>
      </c>
      <c r="T3752" s="8">
        <f>E3752/P3752</f>
        <v>215.25</v>
      </c>
      <c r="U3752" t="str">
        <f t="shared" si="352"/>
        <v>theater</v>
      </c>
      <c r="V3752" t="str">
        <f t="shared" si="353"/>
        <v>musical</v>
      </c>
    </row>
    <row r="3753" spans="1:22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5">
        <f t="shared" si="348"/>
        <v>42403.035567129627</v>
      </c>
      <c r="L3753" s="15">
        <f t="shared" si="349"/>
        <v>42462.993900462956</v>
      </c>
      <c r="M3753" s="13" t="str">
        <f t="shared" si="350"/>
        <v>Feb</v>
      </c>
      <c r="N3753" s="11">
        <f t="shared" si="351"/>
        <v>2016</v>
      </c>
      <c r="O3753" t="b">
        <v>0</v>
      </c>
      <c r="P3753">
        <v>11</v>
      </c>
      <c r="Q3753" t="b">
        <v>1</v>
      </c>
      <c r="R3753" t="s">
        <v>8305</v>
      </c>
      <c r="S3753" s="7">
        <f>E3753/D3753</f>
        <v>1.3260000000000001</v>
      </c>
      <c r="T3753" s="8">
        <f>E3753/P3753</f>
        <v>120.54545454545455</v>
      </c>
      <c r="U3753" t="str">
        <f t="shared" si="352"/>
        <v>theater</v>
      </c>
      <c r="V3753" t="str">
        <f t="shared" si="353"/>
        <v>musical</v>
      </c>
    </row>
    <row r="3754" spans="1:22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5">
        <f t="shared" si="348"/>
        <v>42619.802488425921</v>
      </c>
      <c r="L3754" s="15">
        <f t="shared" si="349"/>
        <v>42659.875</v>
      </c>
      <c r="M3754" s="13" t="str">
        <f t="shared" si="350"/>
        <v>Sep</v>
      </c>
      <c r="N3754" s="11">
        <f t="shared" si="351"/>
        <v>2016</v>
      </c>
      <c r="O3754" t="b">
        <v>0</v>
      </c>
      <c r="P3754">
        <v>15</v>
      </c>
      <c r="Q3754" t="b">
        <v>1</v>
      </c>
      <c r="R3754" t="s">
        <v>8305</v>
      </c>
      <c r="S3754" s="7">
        <f>E3754/D3754</f>
        <v>1.1299999999999999</v>
      </c>
      <c r="T3754" s="8">
        <f>E3754/P3754</f>
        <v>37.666666666666664</v>
      </c>
      <c r="U3754" t="str">
        <f t="shared" si="352"/>
        <v>theater</v>
      </c>
      <c r="V3754" t="str">
        <f t="shared" si="353"/>
        <v>musical</v>
      </c>
    </row>
    <row r="3755" spans="1:22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5">
        <f t="shared" si="348"/>
        <v>42128.824074074073</v>
      </c>
      <c r="L3755" s="15">
        <f t="shared" si="349"/>
        <v>42158</v>
      </c>
      <c r="M3755" s="13" t="str">
        <f t="shared" si="350"/>
        <v>May</v>
      </c>
      <c r="N3755" s="11">
        <f t="shared" si="351"/>
        <v>2015</v>
      </c>
      <c r="O3755" t="b">
        <v>0</v>
      </c>
      <c r="P3755">
        <v>30</v>
      </c>
      <c r="Q3755" t="b">
        <v>1</v>
      </c>
      <c r="R3755" t="s">
        <v>8305</v>
      </c>
      <c r="S3755" s="7">
        <f>E3755/D3755</f>
        <v>1.0334000000000001</v>
      </c>
      <c r="T3755" s="8">
        <f>E3755/P3755</f>
        <v>172.23333333333332</v>
      </c>
      <c r="U3755" t="str">
        <f t="shared" si="352"/>
        <v>theater</v>
      </c>
      <c r="V3755" t="str">
        <f t="shared" si="353"/>
        <v>musical</v>
      </c>
    </row>
    <row r="3756" spans="1:22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5">
        <f t="shared" si="348"/>
        <v>41808.881215277775</v>
      </c>
      <c r="L3756" s="15">
        <f t="shared" si="349"/>
        <v>41846.207638888889</v>
      </c>
      <c r="M3756" s="13" t="str">
        <f t="shared" si="350"/>
        <v>Jun</v>
      </c>
      <c r="N3756" s="11">
        <f t="shared" si="351"/>
        <v>2014</v>
      </c>
      <c r="O3756" t="b">
        <v>0</v>
      </c>
      <c r="P3756">
        <v>27</v>
      </c>
      <c r="Q3756" t="b">
        <v>1</v>
      </c>
      <c r="R3756" t="s">
        <v>8305</v>
      </c>
      <c r="S3756" s="7">
        <f>E3756/D3756</f>
        <v>1.2</v>
      </c>
      <c r="T3756" s="8">
        <f>E3756/P3756</f>
        <v>111.11111111111111</v>
      </c>
      <c r="U3756" t="str">
        <f t="shared" si="352"/>
        <v>theater</v>
      </c>
      <c r="V3756" t="str">
        <f t="shared" si="353"/>
        <v>musical</v>
      </c>
    </row>
    <row r="3757" spans="1:22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5">
        <f t="shared" si="348"/>
        <v>42445.866979166662</v>
      </c>
      <c r="L3757" s="15">
        <f t="shared" si="349"/>
        <v>42475.866979166662</v>
      </c>
      <c r="M3757" s="13" t="str">
        <f t="shared" si="350"/>
        <v>Mar</v>
      </c>
      <c r="N3757" s="11">
        <f t="shared" si="351"/>
        <v>2016</v>
      </c>
      <c r="O3757" t="b">
        <v>0</v>
      </c>
      <c r="P3757">
        <v>28</v>
      </c>
      <c r="Q3757" t="b">
        <v>1</v>
      </c>
      <c r="R3757" t="s">
        <v>8305</v>
      </c>
      <c r="S3757" s="7">
        <f>E3757/D3757</f>
        <v>1.2963636363636364</v>
      </c>
      <c r="T3757" s="8">
        <f>E3757/P3757</f>
        <v>25.464285714285715</v>
      </c>
      <c r="U3757" t="str">
        <f t="shared" si="352"/>
        <v>theater</v>
      </c>
      <c r="V3757" t="str">
        <f t="shared" si="353"/>
        <v>musical</v>
      </c>
    </row>
    <row r="3758" spans="1:22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5">
        <f t="shared" si="348"/>
        <v>41771.814791666664</v>
      </c>
      <c r="L3758" s="15">
        <f t="shared" si="349"/>
        <v>41801.814791666664</v>
      </c>
      <c r="M3758" s="13" t="str">
        <f t="shared" si="350"/>
        <v>May</v>
      </c>
      <c r="N3758" s="11">
        <f t="shared" si="351"/>
        <v>2014</v>
      </c>
      <c r="O3758" t="b">
        <v>0</v>
      </c>
      <c r="P3758">
        <v>17</v>
      </c>
      <c r="Q3758" t="b">
        <v>1</v>
      </c>
      <c r="R3758" t="s">
        <v>8305</v>
      </c>
      <c r="S3758" s="7">
        <f>E3758/D3758</f>
        <v>1.0111111111111111</v>
      </c>
      <c r="T3758" s="8">
        <f>E3758/P3758</f>
        <v>267.64705882352939</v>
      </c>
      <c r="U3758" t="str">
        <f t="shared" si="352"/>
        <v>theater</v>
      </c>
      <c r="V3758" t="str">
        <f t="shared" si="353"/>
        <v>musical</v>
      </c>
    </row>
    <row r="3759" spans="1:22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5">
        <f t="shared" si="348"/>
        <v>41954.850868055553</v>
      </c>
      <c r="L3759" s="15">
        <f t="shared" si="349"/>
        <v>41974.850868055553</v>
      </c>
      <c r="M3759" s="13" t="str">
        <f t="shared" si="350"/>
        <v>Nov</v>
      </c>
      <c r="N3759" s="11">
        <f t="shared" si="351"/>
        <v>2014</v>
      </c>
      <c r="O3759" t="b">
        <v>0</v>
      </c>
      <c r="P3759">
        <v>50</v>
      </c>
      <c r="Q3759" t="b">
        <v>1</v>
      </c>
      <c r="R3759" t="s">
        <v>8305</v>
      </c>
      <c r="S3759" s="7">
        <f>E3759/D3759</f>
        <v>1.0851428571428572</v>
      </c>
      <c r="T3759" s="8">
        <f>E3759/P3759</f>
        <v>75.959999999999994</v>
      </c>
      <c r="U3759" t="str">
        <f t="shared" si="352"/>
        <v>theater</v>
      </c>
      <c r="V3759" t="str">
        <f t="shared" si="353"/>
        <v>musical</v>
      </c>
    </row>
    <row r="3760" spans="1:22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5">
        <f t="shared" si="348"/>
        <v>41747.471504629626</v>
      </c>
      <c r="L3760" s="15">
        <f t="shared" si="349"/>
        <v>41778.208333333336</v>
      </c>
      <c r="M3760" s="13" t="str">
        <f t="shared" si="350"/>
        <v>Apr</v>
      </c>
      <c r="N3760" s="11">
        <f t="shared" si="351"/>
        <v>2014</v>
      </c>
      <c r="O3760" t="b">
        <v>0</v>
      </c>
      <c r="P3760">
        <v>26</v>
      </c>
      <c r="Q3760" t="b">
        <v>1</v>
      </c>
      <c r="R3760" t="s">
        <v>8305</v>
      </c>
      <c r="S3760" s="7">
        <f>E3760/D3760</f>
        <v>1.0233333333333334</v>
      </c>
      <c r="T3760" s="8">
        <f>E3760/P3760</f>
        <v>59.03846153846154</v>
      </c>
      <c r="U3760" t="str">
        <f t="shared" si="352"/>
        <v>theater</v>
      </c>
      <c r="V3760" t="str">
        <f t="shared" si="353"/>
        <v>musical</v>
      </c>
    </row>
    <row r="3761" spans="1:22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5">
        <f t="shared" si="348"/>
        <v>42182.108252314814</v>
      </c>
      <c r="L3761" s="15">
        <f t="shared" si="349"/>
        <v>42242.108252314814</v>
      </c>
      <c r="M3761" s="13" t="str">
        <f t="shared" si="350"/>
        <v>Jun</v>
      </c>
      <c r="N3761" s="11">
        <f t="shared" si="351"/>
        <v>2015</v>
      </c>
      <c r="O3761" t="b">
        <v>0</v>
      </c>
      <c r="P3761">
        <v>88</v>
      </c>
      <c r="Q3761" t="b">
        <v>1</v>
      </c>
      <c r="R3761" t="s">
        <v>8305</v>
      </c>
      <c r="S3761" s="7">
        <f>E3761/D3761</f>
        <v>1.1024425000000002</v>
      </c>
      <c r="T3761" s="8">
        <f>E3761/P3761</f>
        <v>50.111022727272733</v>
      </c>
      <c r="U3761" t="str">
        <f t="shared" si="352"/>
        <v>theater</v>
      </c>
      <c r="V3761" t="str">
        <f t="shared" si="353"/>
        <v>musical</v>
      </c>
    </row>
    <row r="3762" spans="1:22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5">
        <f t="shared" si="348"/>
        <v>41739.525300925925</v>
      </c>
      <c r="L3762" s="15">
        <f t="shared" si="349"/>
        <v>41764.525300925925</v>
      </c>
      <c r="M3762" s="13" t="str">
        <f t="shared" si="350"/>
        <v>Apr</v>
      </c>
      <c r="N3762" s="11">
        <f t="shared" si="351"/>
        <v>2014</v>
      </c>
      <c r="O3762" t="b">
        <v>0</v>
      </c>
      <c r="P3762">
        <v>91</v>
      </c>
      <c r="Q3762" t="b">
        <v>1</v>
      </c>
      <c r="R3762" t="s">
        <v>8305</v>
      </c>
      <c r="S3762" s="7">
        <f>E3762/D3762</f>
        <v>1.010154</v>
      </c>
      <c r="T3762" s="8">
        <f>E3762/P3762</f>
        <v>55.502967032967035</v>
      </c>
      <c r="U3762" t="str">
        <f t="shared" si="352"/>
        <v>theater</v>
      </c>
      <c r="V3762" t="str">
        <f t="shared" si="353"/>
        <v>musical</v>
      </c>
    </row>
    <row r="3763" spans="1:22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5">
        <f t="shared" si="348"/>
        <v>42173.466863425929</v>
      </c>
      <c r="L3763" s="15">
        <f t="shared" si="349"/>
        <v>42226.958333333328</v>
      </c>
      <c r="M3763" s="13" t="str">
        <f t="shared" si="350"/>
        <v>Jun</v>
      </c>
      <c r="N3763" s="11">
        <f t="shared" si="351"/>
        <v>2015</v>
      </c>
      <c r="O3763" t="b">
        <v>0</v>
      </c>
      <c r="P3763">
        <v>3</v>
      </c>
      <c r="Q3763" t="b">
        <v>1</v>
      </c>
      <c r="R3763" t="s">
        <v>8305</v>
      </c>
      <c r="S3763" s="7">
        <f>E3763/D3763</f>
        <v>1</v>
      </c>
      <c r="T3763" s="8">
        <f>E3763/P3763</f>
        <v>166.66666666666666</v>
      </c>
      <c r="U3763" t="str">
        <f t="shared" si="352"/>
        <v>theater</v>
      </c>
      <c r="V3763" t="str">
        <f t="shared" si="353"/>
        <v>musical</v>
      </c>
    </row>
    <row r="3764" spans="1:22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5">
        <f t="shared" si="348"/>
        <v>42193.813530092593</v>
      </c>
      <c r="L3764" s="15">
        <f t="shared" si="349"/>
        <v>42218.813530092593</v>
      </c>
      <c r="M3764" s="13" t="str">
        <f t="shared" si="350"/>
        <v>Jul</v>
      </c>
      <c r="N3764" s="11">
        <f t="shared" si="351"/>
        <v>2015</v>
      </c>
      <c r="O3764" t="b">
        <v>0</v>
      </c>
      <c r="P3764">
        <v>28</v>
      </c>
      <c r="Q3764" t="b">
        <v>1</v>
      </c>
      <c r="R3764" t="s">
        <v>8305</v>
      </c>
      <c r="S3764" s="7">
        <f>E3764/D3764</f>
        <v>1.0624</v>
      </c>
      <c r="T3764" s="8">
        <f>E3764/P3764</f>
        <v>47.428571428571431</v>
      </c>
      <c r="U3764" t="str">
        <f t="shared" si="352"/>
        <v>theater</v>
      </c>
      <c r="V3764" t="str">
        <f t="shared" si="353"/>
        <v>musical</v>
      </c>
    </row>
    <row r="3765" spans="1:22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5">
        <f t="shared" si="348"/>
        <v>42065.750300925924</v>
      </c>
      <c r="L3765" s="15">
        <f t="shared" si="349"/>
        <v>42095.708634259259</v>
      </c>
      <c r="M3765" s="13" t="str">
        <f t="shared" si="350"/>
        <v>Mar</v>
      </c>
      <c r="N3765" s="11">
        <f t="shared" si="351"/>
        <v>2015</v>
      </c>
      <c r="O3765" t="b">
        <v>0</v>
      </c>
      <c r="P3765">
        <v>77</v>
      </c>
      <c r="Q3765" t="b">
        <v>1</v>
      </c>
      <c r="R3765" t="s">
        <v>8305</v>
      </c>
      <c r="S3765" s="7">
        <f>E3765/D3765</f>
        <v>1</v>
      </c>
      <c r="T3765" s="8">
        <f>E3765/P3765</f>
        <v>64.935064935064929</v>
      </c>
      <c r="U3765" t="str">
        <f t="shared" si="352"/>
        <v>theater</v>
      </c>
      <c r="V3765" t="str">
        <f t="shared" si="353"/>
        <v>musical</v>
      </c>
    </row>
    <row r="3766" spans="1:22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5">
        <f t="shared" si="348"/>
        <v>42499.842962962968</v>
      </c>
      <c r="L3766" s="15">
        <f t="shared" si="349"/>
        <v>42519.024999999994</v>
      </c>
      <c r="M3766" s="13" t="str">
        <f t="shared" si="350"/>
        <v>May</v>
      </c>
      <c r="N3766" s="11">
        <f t="shared" si="351"/>
        <v>2016</v>
      </c>
      <c r="O3766" t="b">
        <v>0</v>
      </c>
      <c r="P3766">
        <v>27</v>
      </c>
      <c r="Q3766" t="b">
        <v>1</v>
      </c>
      <c r="R3766" t="s">
        <v>8305</v>
      </c>
      <c r="S3766" s="7">
        <f>E3766/D3766</f>
        <v>1</v>
      </c>
      <c r="T3766" s="8">
        <f>E3766/P3766</f>
        <v>55.555555555555557</v>
      </c>
      <c r="U3766" t="str">
        <f t="shared" si="352"/>
        <v>theater</v>
      </c>
      <c r="V3766" t="str">
        <f t="shared" si="353"/>
        <v>musical</v>
      </c>
    </row>
    <row r="3767" spans="1:22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5">
        <f t="shared" si="348"/>
        <v>41820.776412037041</v>
      </c>
      <c r="L3767" s="15">
        <f t="shared" si="349"/>
        <v>41850.776412037041</v>
      </c>
      <c r="M3767" s="13" t="str">
        <f t="shared" si="350"/>
        <v>Jun</v>
      </c>
      <c r="N3767" s="11">
        <f t="shared" si="351"/>
        <v>2014</v>
      </c>
      <c r="O3767" t="b">
        <v>0</v>
      </c>
      <c r="P3767">
        <v>107</v>
      </c>
      <c r="Q3767" t="b">
        <v>1</v>
      </c>
      <c r="R3767" t="s">
        <v>8305</v>
      </c>
      <c r="S3767" s="7">
        <f>E3767/D3767</f>
        <v>1.1345714285714286</v>
      </c>
      <c r="T3767" s="8">
        <f>E3767/P3767</f>
        <v>74.224299065420567</v>
      </c>
      <c r="U3767" t="str">
        <f t="shared" si="352"/>
        <v>theater</v>
      </c>
      <c r="V3767" t="str">
        <f t="shared" si="353"/>
        <v>musical</v>
      </c>
    </row>
    <row r="3768" spans="1:22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5">
        <f t="shared" si="348"/>
        <v>41788.167187500003</v>
      </c>
      <c r="L3768" s="15">
        <f t="shared" si="349"/>
        <v>41823.167187500003</v>
      </c>
      <c r="M3768" s="13" t="str">
        <f t="shared" si="350"/>
        <v>May</v>
      </c>
      <c r="N3768" s="11">
        <f t="shared" si="351"/>
        <v>2014</v>
      </c>
      <c r="O3768" t="b">
        <v>0</v>
      </c>
      <c r="P3768">
        <v>96</v>
      </c>
      <c r="Q3768" t="b">
        <v>1</v>
      </c>
      <c r="R3768" t="s">
        <v>8305</v>
      </c>
      <c r="S3768" s="7">
        <f>E3768/D3768</f>
        <v>1.0265010000000001</v>
      </c>
      <c r="T3768" s="8">
        <f>E3768/P3768</f>
        <v>106.9271875</v>
      </c>
      <c r="U3768" t="str">
        <f t="shared" si="352"/>
        <v>theater</v>
      </c>
      <c r="V3768" t="str">
        <f t="shared" si="353"/>
        <v>musical</v>
      </c>
    </row>
    <row r="3769" spans="1:22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5">
        <f t="shared" si="348"/>
        <v>42050.019641203704</v>
      </c>
      <c r="L3769" s="15">
        <f t="shared" si="349"/>
        <v>42064.207638888889</v>
      </c>
      <c r="M3769" s="13" t="str">
        <f t="shared" si="350"/>
        <v>Feb</v>
      </c>
      <c r="N3769" s="11">
        <f t="shared" si="351"/>
        <v>2015</v>
      </c>
      <c r="O3769" t="b">
        <v>0</v>
      </c>
      <c r="P3769">
        <v>56</v>
      </c>
      <c r="Q3769" t="b">
        <v>1</v>
      </c>
      <c r="R3769" t="s">
        <v>8305</v>
      </c>
      <c r="S3769" s="7">
        <f>E3769/D3769</f>
        <v>1.1675</v>
      </c>
      <c r="T3769" s="8">
        <f>E3769/P3769</f>
        <v>41.696428571428569</v>
      </c>
      <c r="U3769" t="str">
        <f t="shared" si="352"/>
        <v>theater</v>
      </c>
      <c r="V3769" t="str">
        <f t="shared" si="353"/>
        <v>musical</v>
      </c>
    </row>
    <row r="3770" spans="1:22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5">
        <f t="shared" si="348"/>
        <v>41772.727893518517</v>
      </c>
      <c r="L3770" s="15">
        <f t="shared" si="349"/>
        <v>41802.727893518517</v>
      </c>
      <c r="M3770" s="13" t="str">
        <f t="shared" si="350"/>
        <v>May</v>
      </c>
      <c r="N3770" s="11">
        <f t="shared" si="351"/>
        <v>2014</v>
      </c>
      <c r="O3770" t="b">
        <v>0</v>
      </c>
      <c r="P3770">
        <v>58</v>
      </c>
      <c r="Q3770" t="b">
        <v>1</v>
      </c>
      <c r="R3770" t="s">
        <v>8305</v>
      </c>
      <c r="S3770" s="7">
        <f>E3770/D3770</f>
        <v>1.0765274999999999</v>
      </c>
      <c r="T3770" s="8">
        <f>E3770/P3770</f>
        <v>74.243275862068955</v>
      </c>
      <c r="U3770" t="str">
        <f t="shared" si="352"/>
        <v>theater</v>
      </c>
      <c r="V3770" t="str">
        <f t="shared" si="353"/>
        <v>musical</v>
      </c>
    </row>
    <row r="3771" spans="1:22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5">
        <f t="shared" si="348"/>
        <v>42445.598136574074</v>
      </c>
      <c r="L3771" s="15">
        <f t="shared" si="349"/>
        <v>42475.598136574074</v>
      </c>
      <c r="M3771" s="13" t="str">
        <f t="shared" si="350"/>
        <v>Mar</v>
      </c>
      <c r="N3771" s="11">
        <f t="shared" si="351"/>
        <v>2016</v>
      </c>
      <c r="O3771" t="b">
        <v>0</v>
      </c>
      <c r="P3771">
        <v>15</v>
      </c>
      <c r="Q3771" t="b">
        <v>1</v>
      </c>
      <c r="R3771" t="s">
        <v>8305</v>
      </c>
      <c r="S3771" s="7">
        <f>E3771/D3771</f>
        <v>1</v>
      </c>
      <c r="T3771" s="8">
        <f>E3771/P3771</f>
        <v>73.333333333333329</v>
      </c>
      <c r="U3771" t="str">
        <f t="shared" si="352"/>
        <v>theater</v>
      </c>
      <c r="V3771" t="str">
        <f t="shared" si="353"/>
        <v>musical</v>
      </c>
    </row>
    <row r="3772" spans="1:22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5">
        <f t="shared" si="348"/>
        <v>42138.930671296301</v>
      </c>
      <c r="L3772" s="15">
        <f t="shared" si="349"/>
        <v>42168.930671296301</v>
      </c>
      <c r="M3772" s="13" t="str">
        <f t="shared" si="350"/>
        <v>May</v>
      </c>
      <c r="N3772" s="11">
        <f t="shared" si="351"/>
        <v>2015</v>
      </c>
      <c r="O3772" t="b">
        <v>0</v>
      </c>
      <c r="P3772">
        <v>20</v>
      </c>
      <c r="Q3772" t="b">
        <v>1</v>
      </c>
      <c r="R3772" t="s">
        <v>8305</v>
      </c>
      <c r="S3772" s="7">
        <f>E3772/D3772</f>
        <v>1</v>
      </c>
      <c r="T3772" s="8">
        <f>E3772/P3772</f>
        <v>100</v>
      </c>
      <c r="U3772" t="str">
        <f t="shared" si="352"/>
        <v>theater</v>
      </c>
      <c r="V3772" t="str">
        <f t="shared" si="353"/>
        <v>musical</v>
      </c>
    </row>
    <row r="3773" spans="1:22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5">
        <f t="shared" si="348"/>
        <v>42493.857083333336</v>
      </c>
      <c r="L3773" s="15">
        <f t="shared" si="349"/>
        <v>42508</v>
      </c>
      <c r="M3773" s="13" t="str">
        <f t="shared" si="350"/>
        <v>May</v>
      </c>
      <c r="N3773" s="11">
        <f t="shared" si="351"/>
        <v>2016</v>
      </c>
      <c r="O3773" t="b">
        <v>0</v>
      </c>
      <c r="P3773">
        <v>38</v>
      </c>
      <c r="Q3773" t="b">
        <v>1</v>
      </c>
      <c r="R3773" t="s">
        <v>8305</v>
      </c>
      <c r="S3773" s="7">
        <f>E3773/D3773</f>
        <v>1.46</v>
      </c>
      <c r="T3773" s="8">
        <f>E3773/P3773</f>
        <v>38.421052631578945</v>
      </c>
      <c r="U3773" t="str">
        <f t="shared" si="352"/>
        <v>theater</v>
      </c>
      <c r="V3773" t="str">
        <f t="shared" si="353"/>
        <v>musical</v>
      </c>
    </row>
    <row r="3774" spans="1:22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5">
        <f t="shared" si="348"/>
        <v>42682.616967592592</v>
      </c>
      <c r="L3774" s="15">
        <f t="shared" si="349"/>
        <v>42703.25</v>
      </c>
      <c r="M3774" s="13" t="str">
        <f t="shared" si="350"/>
        <v>Nov</v>
      </c>
      <c r="N3774" s="11">
        <f t="shared" si="351"/>
        <v>2016</v>
      </c>
      <c r="O3774" t="b">
        <v>0</v>
      </c>
      <c r="P3774">
        <v>33</v>
      </c>
      <c r="Q3774" t="b">
        <v>1</v>
      </c>
      <c r="R3774" t="s">
        <v>8305</v>
      </c>
      <c r="S3774" s="7">
        <f>E3774/D3774</f>
        <v>1.1020000000000001</v>
      </c>
      <c r="T3774" s="8">
        <f>E3774/P3774</f>
        <v>166.96969696969697</v>
      </c>
      <c r="U3774" t="str">
        <f t="shared" si="352"/>
        <v>theater</v>
      </c>
      <c r="V3774" t="str">
        <f t="shared" si="353"/>
        <v>musical</v>
      </c>
    </row>
    <row r="3775" spans="1:22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5">
        <f t="shared" si="348"/>
        <v>42656.005173611105</v>
      </c>
      <c r="L3775" s="15">
        <f t="shared" si="349"/>
        <v>42689.088888888888</v>
      </c>
      <c r="M3775" s="13" t="str">
        <f t="shared" si="350"/>
        <v>Oct</v>
      </c>
      <c r="N3775" s="11">
        <f t="shared" si="351"/>
        <v>2016</v>
      </c>
      <c r="O3775" t="b">
        <v>0</v>
      </c>
      <c r="P3775">
        <v>57</v>
      </c>
      <c r="Q3775" t="b">
        <v>1</v>
      </c>
      <c r="R3775" t="s">
        <v>8305</v>
      </c>
      <c r="S3775" s="7">
        <f>E3775/D3775</f>
        <v>1.0820000000000001</v>
      </c>
      <c r="T3775" s="8">
        <f>E3775/P3775</f>
        <v>94.912280701754383</v>
      </c>
      <c r="U3775" t="str">
        <f t="shared" si="352"/>
        <v>theater</v>
      </c>
      <c r="V3775" t="str">
        <f t="shared" si="353"/>
        <v>musical</v>
      </c>
    </row>
    <row r="3776" spans="1:22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5">
        <f t="shared" si="348"/>
        <v>42087.792303240742</v>
      </c>
      <c r="L3776" s="15">
        <f t="shared" si="349"/>
        <v>42103.792303240742</v>
      </c>
      <c r="M3776" s="13" t="str">
        <f t="shared" si="350"/>
        <v>Mar</v>
      </c>
      <c r="N3776" s="11">
        <f t="shared" si="351"/>
        <v>2015</v>
      </c>
      <c r="O3776" t="b">
        <v>0</v>
      </c>
      <c r="P3776">
        <v>25</v>
      </c>
      <c r="Q3776" t="b">
        <v>1</v>
      </c>
      <c r="R3776" t="s">
        <v>8305</v>
      </c>
      <c r="S3776" s="7">
        <f>E3776/D3776</f>
        <v>1</v>
      </c>
      <c r="T3776" s="8">
        <f>E3776/P3776</f>
        <v>100</v>
      </c>
      <c r="U3776" t="str">
        <f t="shared" si="352"/>
        <v>theater</v>
      </c>
      <c r="V3776" t="str">
        <f t="shared" si="353"/>
        <v>musical</v>
      </c>
    </row>
    <row r="3777" spans="1:22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5">
        <f t="shared" si="348"/>
        <v>42075.942627314813</v>
      </c>
      <c r="L3777" s="15">
        <f t="shared" si="349"/>
        <v>42103.166666666672</v>
      </c>
      <c r="M3777" s="13" t="str">
        <f t="shared" si="350"/>
        <v>Mar</v>
      </c>
      <c r="N3777" s="11">
        <f t="shared" si="351"/>
        <v>2015</v>
      </c>
      <c r="O3777" t="b">
        <v>0</v>
      </c>
      <c r="P3777">
        <v>14</v>
      </c>
      <c r="Q3777" t="b">
        <v>1</v>
      </c>
      <c r="R3777" t="s">
        <v>8305</v>
      </c>
      <c r="S3777" s="7">
        <f>E3777/D3777</f>
        <v>1.0024999999999999</v>
      </c>
      <c r="T3777" s="8">
        <f>E3777/P3777</f>
        <v>143.21428571428572</v>
      </c>
      <c r="U3777" t="str">
        <f t="shared" si="352"/>
        <v>theater</v>
      </c>
      <c r="V3777" t="str">
        <f t="shared" si="353"/>
        <v>musical</v>
      </c>
    </row>
    <row r="3778" spans="1:22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5">
        <f t="shared" si="348"/>
        <v>41814.367800925924</v>
      </c>
      <c r="L3778" s="15">
        <f t="shared" si="349"/>
        <v>41852.041666666664</v>
      </c>
      <c r="M3778" s="13" t="str">
        <f t="shared" si="350"/>
        <v>Jun</v>
      </c>
      <c r="N3778" s="11">
        <f t="shared" si="351"/>
        <v>2014</v>
      </c>
      <c r="O3778" t="b">
        <v>0</v>
      </c>
      <c r="P3778">
        <v>94</v>
      </c>
      <c r="Q3778" t="b">
        <v>1</v>
      </c>
      <c r="R3778" t="s">
        <v>8305</v>
      </c>
      <c r="S3778" s="7">
        <f>E3778/D3778</f>
        <v>1.0671250000000001</v>
      </c>
      <c r="T3778" s="8">
        <f>E3778/P3778</f>
        <v>90.819148936170208</v>
      </c>
      <c r="U3778" t="str">
        <f t="shared" si="352"/>
        <v>theater</v>
      </c>
      <c r="V3778" t="str">
        <f t="shared" si="353"/>
        <v>musical</v>
      </c>
    </row>
    <row r="3779" spans="1:22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5">
        <f t="shared" ref="K3779:K3842" si="354">(((J3779/60)/60)/24+DATE(1970,1,1))</f>
        <v>41887.111354166671</v>
      </c>
      <c r="L3779" s="15">
        <f t="shared" ref="L3779:L3842" si="355">(((I3779/60)/60)/24+DATE(1970,1,1))</f>
        <v>41909.166666666664</v>
      </c>
      <c r="M3779" s="13" t="str">
        <f t="shared" ref="M3779:M3842" si="356">TEXT(K3779,"mmm")</f>
        <v>Sep</v>
      </c>
      <c r="N3779" s="11">
        <f t="shared" ref="N3779:N3842" si="357">YEAR(K3779)</f>
        <v>2014</v>
      </c>
      <c r="O3779" t="b">
        <v>0</v>
      </c>
      <c r="P3779">
        <v>59</v>
      </c>
      <c r="Q3779" t="b">
        <v>1</v>
      </c>
      <c r="R3779" t="s">
        <v>8305</v>
      </c>
      <c r="S3779" s="7">
        <f>E3779/D3779</f>
        <v>1.4319999999999999</v>
      </c>
      <c r="T3779" s="8">
        <f>E3779/P3779</f>
        <v>48.542372881355931</v>
      </c>
      <c r="U3779" t="str">
        <f t="shared" ref="U3779:U3842" si="358">LEFT(R3779,(FIND("/",R3779,1)-1))</f>
        <v>theater</v>
      </c>
      <c r="V3779" t="str">
        <f t="shared" ref="V3779:V3842" si="359">MID(R3779,FIND("/",R3779)+1,256)</f>
        <v>musical</v>
      </c>
    </row>
    <row r="3780" spans="1:22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5">
        <f t="shared" si="354"/>
        <v>41989.819212962961</v>
      </c>
      <c r="L3780" s="15">
        <f t="shared" si="355"/>
        <v>42049.819212962961</v>
      </c>
      <c r="M3780" s="13" t="str">
        <f t="shared" si="356"/>
        <v>Dec</v>
      </c>
      <c r="N3780" s="11">
        <f t="shared" si="357"/>
        <v>2014</v>
      </c>
      <c r="O3780" t="b">
        <v>0</v>
      </c>
      <c r="P3780">
        <v>36</v>
      </c>
      <c r="Q3780" t="b">
        <v>1</v>
      </c>
      <c r="R3780" t="s">
        <v>8305</v>
      </c>
      <c r="S3780" s="7">
        <f>E3780/D3780</f>
        <v>1.0504166666666668</v>
      </c>
      <c r="T3780" s="8">
        <f>E3780/P3780</f>
        <v>70.027777777777771</v>
      </c>
      <c r="U3780" t="str">
        <f t="shared" si="358"/>
        <v>theater</v>
      </c>
      <c r="V3780" t="str">
        <f t="shared" si="359"/>
        <v>musical</v>
      </c>
    </row>
    <row r="3781" spans="1:22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5">
        <f t="shared" si="354"/>
        <v>42425.735416666663</v>
      </c>
      <c r="L3781" s="15">
        <f t="shared" si="355"/>
        <v>42455.693750000006</v>
      </c>
      <c r="M3781" s="13" t="str">
        <f t="shared" si="356"/>
        <v>Feb</v>
      </c>
      <c r="N3781" s="11">
        <f t="shared" si="357"/>
        <v>2016</v>
      </c>
      <c r="O3781" t="b">
        <v>0</v>
      </c>
      <c r="P3781">
        <v>115</v>
      </c>
      <c r="Q3781" t="b">
        <v>1</v>
      </c>
      <c r="R3781" t="s">
        <v>8305</v>
      </c>
      <c r="S3781" s="7">
        <f>E3781/D3781</f>
        <v>1.0398000000000001</v>
      </c>
      <c r="T3781" s="8">
        <f>E3781/P3781</f>
        <v>135.62608695652173</v>
      </c>
      <c r="U3781" t="str">
        <f t="shared" si="358"/>
        <v>theater</v>
      </c>
      <c r="V3781" t="str">
        <f t="shared" si="359"/>
        <v>musical</v>
      </c>
    </row>
    <row r="3782" spans="1:22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5">
        <f t="shared" si="354"/>
        <v>42166.219733796301</v>
      </c>
      <c r="L3782" s="15">
        <f t="shared" si="355"/>
        <v>42198.837499999994</v>
      </c>
      <c r="M3782" s="13" t="str">
        <f t="shared" si="356"/>
        <v>Jun</v>
      </c>
      <c r="N3782" s="11">
        <f t="shared" si="357"/>
        <v>2015</v>
      </c>
      <c r="O3782" t="b">
        <v>0</v>
      </c>
      <c r="P3782">
        <v>30</v>
      </c>
      <c r="Q3782" t="b">
        <v>1</v>
      </c>
      <c r="R3782" t="s">
        <v>8305</v>
      </c>
      <c r="S3782" s="7">
        <f>E3782/D3782</f>
        <v>1.2</v>
      </c>
      <c r="T3782" s="8">
        <f>E3782/P3782</f>
        <v>100</v>
      </c>
      <c r="U3782" t="str">
        <f t="shared" si="358"/>
        <v>theater</v>
      </c>
      <c r="V3782" t="str">
        <f t="shared" si="359"/>
        <v>musical</v>
      </c>
    </row>
    <row r="3783" spans="1:22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5">
        <f t="shared" si="354"/>
        <v>41865.882928240739</v>
      </c>
      <c r="L3783" s="15">
        <f t="shared" si="355"/>
        <v>41890.882928240739</v>
      </c>
      <c r="M3783" s="13" t="str">
        <f t="shared" si="356"/>
        <v>Aug</v>
      </c>
      <c r="N3783" s="11">
        <f t="shared" si="357"/>
        <v>2014</v>
      </c>
      <c r="O3783" t="b">
        <v>0</v>
      </c>
      <c r="P3783">
        <v>52</v>
      </c>
      <c r="Q3783" t="b">
        <v>1</v>
      </c>
      <c r="R3783" t="s">
        <v>8305</v>
      </c>
      <c r="S3783" s="7">
        <f>E3783/D3783</f>
        <v>1.0966666666666667</v>
      </c>
      <c r="T3783" s="8">
        <f>E3783/P3783</f>
        <v>94.90384615384616</v>
      </c>
      <c r="U3783" t="str">
        <f t="shared" si="358"/>
        <v>theater</v>
      </c>
      <c r="V3783" t="str">
        <f t="shared" si="359"/>
        <v>musical</v>
      </c>
    </row>
    <row r="3784" spans="1:22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5">
        <f t="shared" si="354"/>
        <v>42546.862233796302</v>
      </c>
      <c r="L3784" s="15">
        <f t="shared" si="355"/>
        <v>42575.958333333328</v>
      </c>
      <c r="M3784" s="13" t="str">
        <f t="shared" si="356"/>
        <v>Jun</v>
      </c>
      <c r="N3784" s="11">
        <f t="shared" si="357"/>
        <v>2016</v>
      </c>
      <c r="O3784" t="b">
        <v>0</v>
      </c>
      <c r="P3784">
        <v>27</v>
      </c>
      <c r="Q3784" t="b">
        <v>1</v>
      </c>
      <c r="R3784" t="s">
        <v>8305</v>
      </c>
      <c r="S3784" s="7">
        <f>E3784/D3784</f>
        <v>1.0175000000000001</v>
      </c>
      <c r="T3784" s="8">
        <f>E3784/P3784</f>
        <v>75.370370370370367</v>
      </c>
      <c r="U3784" t="str">
        <f t="shared" si="358"/>
        <v>theater</v>
      </c>
      <c r="V3784" t="str">
        <f t="shared" si="359"/>
        <v>musical</v>
      </c>
    </row>
    <row r="3785" spans="1:22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5">
        <f t="shared" si="354"/>
        <v>42420.140277777777</v>
      </c>
      <c r="L3785" s="15">
        <f t="shared" si="355"/>
        <v>42444.666666666672</v>
      </c>
      <c r="M3785" s="13" t="str">
        <f t="shared" si="356"/>
        <v>Feb</v>
      </c>
      <c r="N3785" s="11">
        <f t="shared" si="357"/>
        <v>2016</v>
      </c>
      <c r="O3785" t="b">
        <v>0</v>
      </c>
      <c r="P3785">
        <v>24</v>
      </c>
      <c r="Q3785" t="b">
        <v>1</v>
      </c>
      <c r="R3785" t="s">
        <v>8305</v>
      </c>
      <c r="S3785" s="7">
        <f>E3785/D3785</f>
        <v>1.2891666666666666</v>
      </c>
      <c r="T3785" s="8">
        <f>E3785/P3785</f>
        <v>64.458333333333329</v>
      </c>
      <c r="U3785" t="str">
        <f t="shared" si="358"/>
        <v>theater</v>
      </c>
      <c r="V3785" t="str">
        <f t="shared" si="359"/>
        <v>musical</v>
      </c>
    </row>
    <row r="3786" spans="1:22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5">
        <f t="shared" si="354"/>
        <v>42531.980694444443</v>
      </c>
      <c r="L3786" s="15">
        <f t="shared" si="355"/>
        <v>42561.980694444443</v>
      </c>
      <c r="M3786" s="13" t="str">
        <f t="shared" si="356"/>
        <v>Jun</v>
      </c>
      <c r="N3786" s="11">
        <f t="shared" si="357"/>
        <v>2016</v>
      </c>
      <c r="O3786" t="b">
        <v>0</v>
      </c>
      <c r="P3786">
        <v>10</v>
      </c>
      <c r="Q3786" t="b">
        <v>1</v>
      </c>
      <c r="R3786" t="s">
        <v>8305</v>
      </c>
      <c r="S3786" s="7">
        <f>E3786/D3786</f>
        <v>1.1499999999999999</v>
      </c>
      <c r="T3786" s="8">
        <f>E3786/P3786</f>
        <v>115</v>
      </c>
      <c r="U3786" t="str">
        <f t="shared" si="358"/>
        <v>theater</v>
      </c>
      <c r="V3786" t="str">
        <f t="shared" si="359"/>
        <v>musical</v>
      </c>
    </row>
    <row r="3787" spans="1:22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5">
        <f t="shared" si="354"/>
        <v>42548.63853009259</v>
      </c>
      <c r="L3787" s="15">
        <f t="shared" si="355"/>
        <v>42584.418749999997</v>
      </c>
      <c r="M3787" s="13" t="str">
        <f t="shared" si="356"/>
        <v>Jun</v>
      </c>
      <c r="N3787" s="11">
        <f t="shared" si="357"/>
        <v>2016</v>
      </c>
      <c r="O3787" t="b">
        <v>0</v>
      </c>
      <c r="P3787">
        <v>30</v>
      </c>
      <c r="Q3787" t="b">
        <v>1</v>
      </c>
      <c r="R3787" t="s">
        <v>8305</v>
      </c>
      <c r="S3787" s="7">
        <f>E3787/D3787</f>
        <v>1.5075000000000001</v>
      </c>
      <c r="T3787" s="8">
        <f>E3787/P3787</f>
        <v>100.5</v>
      </c>
      <c r="U3787" t="str">
        <f t="shared" si="358"/>
        <v>theater</v>
      </c>
      <c r="V3787" t="str">
        <f t="shared" si="359"/>
        <v>musical</v>
      </c>
    </row>
    <row r="3788" spans="1:22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5">
        <f t="shared" si="354"/>
        <v>42487.037905092591</v>
      </c>
      <c r="L3788" s="15">
        <f t="shared" si="355"/>
        <v>42517.037905092591</v>
      </c>
      <c r="M3788" s="13" t="str">
        <f t="shared" si="356"/>
        <v>Apr</v>
      </c>
      <c r="N3788" s="11">
        <f t="shared" si="357"/>
        <v>2016</v>
      </c>
      <c r="O3788" t="b">
        <v>0</v>
      </c>
      <c r="P3788">
        <v>71</v>
      </c>
      <c r="Q3788" t="b">
        <v>1</v>
      </c>
      <c r="R3788" t="s">
        <v>8305</v>
      </c>
      <c r="S3788" s="7">
        <f>E3788/D3788</f>
        <v>1.1096666666666666</v>
      </c>
      <c r="T3788" s="8">
        <f>E3788/P3788</f>
        <v>93.774647887323937</v>
      </c>
      <c r="U3788" t="str">
        <f t="shared" si="358"/>
        <v>theater</v>
      </c>
      <c r="V3788" t="str">
        <f t="shared" si="359"/>
        <v>musical</v>
      </c>
    </row>
    <row r="3789" spans="1:22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5">
        <f t="shared" si="354"/>
        <v>42167.534791666665</v>
      </c>
      <c r="L3789" s="15">
        <f t="shared" si="355"/>
        <v>42196.165972222225</v>
      </c>
      <c r="M3789" s="13" t="str">
        <f t="shared" si="356"/>
        <v>Jun</v>
      </c>
      <c r="N3789" s="11">
        <f t="shared" si="357"/>
        <v>2015</v>
      </c>
      <c r="O3789" t="b">
        <v>0</v>
      </c>
      <c r="P3789">
        <v>10</v>
      </c>
      <c r="Q3789" t="b">
        <v>1</v>
      </c>
      <c r="R3789" t="s">
        <v>8305</v>
      </c>
      <c r="S3789" s="7">
        <f>E3789/D3789</f>
        <v>1.0028571428571429</v>
      </c>
      <c r="T3789" s="8">
        <f>E3789/P3789</f>
        <v>35.1</v>
      </c>
      <c r="U3789" t="str">
        <f t="shared" si="358"/>
        <v>theater</v>
      </c>
      <c r="V3789" t="str">
        <f t="shared" si="359"/>
        <v>musical</v>
      </c>
    </row>
    <row r="3790" spans="1:22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5">
        <f t="shared" si="354"/>
        <v>42333.695821759262</v>
      </c>
      <c r="L3790" s="15">
        <f t="shared" si="355"/>
        <v>42361.679166666669</v>
      </c>
      <c r="M3790" s="13" t="str">
        <f t="shared" si="356"/>
        <v>Nov</v>
      </c>
      <c r="N3790" s="11">
        <f t="shared" si="357"/>
        <v>2015</v>
      </c>
      <c r="O3790" t="b">
        <v>0</v>
      </c>
      <c r="P3790">
        <v>1</v>
      </c>
      <c r="Q3790" t="b">
        <v>0</v>
      </c>
      <c r="R3790" t="s">
        <v>8305</v>
      </c>
      <c r="S3790" s="7">
        <f>E3790/D3790</f>
        <v>6.6666666666666671E-3</v>
      </c>
      <c r="T3790" s="8">
        <f>E3790/P3790</f>
        <v>500</v>
      </c>
      <c r="U3790" t="str">
        <f t="shared" si="358"/>
        <v>theater</v>
      </c>
      <c r="V3790" t="str">
        <f t="shared" si="359"/>
        <v>musical</v>
      </c>
    </row>
    <row r="3791" spans="1:22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5">
        <f t="shared" si="354"/>
        <v>42138.798819444448</v>
      </c>
      <c r="L3791" s="15">
        <f t="shared" si="355"/>
        <v>42170.798819444448</v>
      </c>
      <c r="M3791" s="13" t="str">
        <f t="shared" si="356"/>
        <v>May</v>
      </c>
      <c r="N3791" s="11">
        <f t="shared" si="357"/>
        <v>2015</v>
      </c>
      <c r="O3791" t="b">
        <v>0</v>
      </c>
      <c r="P3791">
        <v>4</v>
      </c>
      <c r="Q3791" t="b">
        <v>0</v>
      </c>
      <c r="R3791" t="s">
        <v>8305</v>
      </c>
      <c r="S3791" s="7">
        <f>E3791/D3791</f>
        <v>3.267605633802817E-2</v>
      </c>
      <c r="T3791" s="8">
        <f>E3791/P3791</f>
        <v>29</v>
      </c>
      <c r="U3791" t="str">
        <f t="shared" si="358"/>
        <v>theater</v>
      </c>
      <c r="V3791" t="str">
        <f t="shared" si="359"/>
        <v>musical</v>
      </c>
    </row>
    <row r="3792" spans="1:22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5">
        <f t="shared" si="354"/>
        <v>42666.666932870372</v>
      </c>
      <c r="L3792" s="15">
        <f t="shared" si="355"/>
        <v>42696.708599537036</v>
      </c>
      <c r="M3792" s="13" t="str">
        <f t="shared" si="356"/>
        <v>Oct</v>
      </c>
      <c r="N3792" s="11">
        <f t="shared" si="357"/>
        <v>2016</v>
      </c>
      <c r="O3792" t="b">
        <v>0</v>
      </c>
      <c r="P3792">
        <v>0</v>
      </c>
      <c r="Q3792" t="b">
        <v>0</v>
      </c>
      <c r="R3792" t="s">
        <v>8305</v>
      </c>
      <c r="S3792" s="7">
        <f>E3792/D3792</f>
        <v>0</v>
      </c>
      <c r="T3792" s="8" t="e">
        <f>E3792/P3792</f>
        <v>#DIV/0!</v>
      </c>
      <c r="U3792" t="str">
        <f t="shared" si="358"/>
        <v>theater</v>
      </c>
      <c r="V3792" t="str">
        <f t="shared" si="359"/>
        <v>musical</v>
      </c>
    </row>
    <row r="3793" spans="1:22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5">
        <f t="shared" si="354"/>
        <v>41766.692037037035</v>
      </c>
      <c r="L3793" s="15">
        <f t="shared" si="355"/>
        <v>41826.692037037035</v>
      </c>
      <c r="M3793" s="13" t="str">
        <f t="shared" si="356"/>
        <v>May</v>
      </c>
      <c r="N3793" s="11">
        <f t="shared" si="357"/>
        <v>2014</v>
      </c>
      <c r="O3793" t="b">
        <v>0</v>
      </c>
      <c r="P3793">
        <v>0</v>
      </c>
      <c r="Q3793" t="b">
        <v>0</v>
      </c>
      <c r="R3793" t="s">
        <v>8305</v>
      </c>
      <c r="S3793" s="7">
        <f>E3793/D3793</f>
        <v>0</v>
      </c>
      <c r="T3793" s="8" t="e">
        <f>E3793/P3793</f>
        <v>#DIV/0!</v>
      </c>
      <c r="U3793" t="str">
        <f t="shared" si="358"/>
        <v>theater</v>
      </c>
      <c r="V3793" t="str">
        <f t="shared" si="359"/>
        <v>musical</v>
      </c>
    </row>
    <row r="3794" spans="1:22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5">
        <f t="shared" si="354"/>
        <v>42170.447013888886</v>
      </c>
      <c r="L3794" s="15">
        <f t="shared" si="355"/>
        <v>42200.447013888886</v>
      </c>
      <c r="M3794" s="13" t="str">
        <f t="shared" si="356"/>
        <v>Jun</v>
      </c>
      <c r="N3794" s="11">
        <f t="shared" si="357"/>
        <v>2015</v>
      </c>
      <c r="O3794" t="b">
        <v>0</v>
      </c>
      <c r="P3794">
        <v>2</v>
      </c>
      <c r="Q3794" t="b">
        <v>0</v>
      </c>
      <c r="R3794" t="s">
        <v>8305</v>
      </c>
      <c r="S3794" s="7">
        <f>E3794/D3794</f>
        <v>2.8E-3</v>
      </c>
      <c r="T3794" s="8">
        <f>E3794/P3794</f>
        <v>17.5</v>
      </c>
      <c r="U3794" t="str">
        <f t="shared" si="358"/>
        <v>theater</v>
      </c>
      <c r="V3794" t="str">
        <f t="shared" si="359"/>
        <v>musical</v>
      </c>
    </row>
    <row r="3795" spans="1:22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5">
        <f t="shared" si="354"/>
        <v>41968.938993055555</v>
      </c>
      <c r="L3795" s="15">
        <f t="shared" si="355"/>
        <v>41989.938993055555</v>
      </c>
      <c r="M3795" s="13" t="str">
        <f t="shared" si="356"/>
        <v>Nov</v>
      </c>
      <c r="N3795" s="11">
        <f t="shared" si="357"/>
        <v>2014</v>
      </c>
      <c r="O3795" t="b">
        <v>0</v>
      </c>
      <c r="P3795">
        <v>24</v>
      </c>
      <c r="Q3795" t="b">
        <v>0</v>
      </c>
      <c r="R3795" t="s">
        <v>8305</v>
      </c>
      <c r="S3795" s="7">
        <f>E3795/D3795</f>
        <v>0.59657142857142853</v>
      </c>
      <c r="T3795" s="8">
        <f>E3795/P3795</f>
        <v>174</v>
      </c>
      <c r="U3795" t="str">
        <f t="shared" si="358"/>
        <v>theater</v>
      </c>
      <c r="V3795" t="str">
        <f t="shared" si="359"/>
        <v>musical</v>
      </c>
    </row>
    <row r="3796" spans="1:22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5">
        <f t="shared" si="354"/>
        <v>42132.58048611111</v>
      </c>
      <c r="L3796" s="15">
        <f t="shared" si="355"/>
        <v>42162.58048611111</v>
      </c>
      <c r="M3796" s="13" t="str">
        <f t="shared" si="356"/>
        <v>May</v>
      </c>
      <c r="N3796" s="11">
        <f t="shared" si="357"/>
        <v>2015</v>
      </c>
      <c r="O3796" t="b">
        <v>0</v>
      </c>
      <c r="P3796">
        <v>1</v>
      </c>
      <c r="Q3796" t="b">
        <v>0</v>
      </c>
      <c r="R3796" t="s">
        <v>8305</v>
      </c>
      <c r="S3796" s="7">
        <f>E3796/D3796</f>
        <v>0.01</v>
      </c>
      <c r="T3796" s="8">
        <f>E3796/P3796</f>
        <v>50</v>
      </c>
      <c r="U3796" t="str">
        <f t="shared" si="358"/>
        <v>theater</v>
      </c>
      <c r="V3796" t="str">
        <f t="shared" si="359"/>
        <v>musical</v>
      </c>
    </row>
    <row r="3797" spans="1:22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5">
        <f t="shared" si="354"/>
        <v>42201.436226851853</v>
      </c>
      <c r="L3797" s="15">
        <f t="shared" si="355"/>
        <v>42244.9375</v>
      </c>
      <c r="M3797" s="13" t="str">
        <f t="shared" si="356"/>
        <v>Jul</v>
      </c>
      <c r="N3797" s="11">
        <f t="shared" si="357"/>
        <v>2015</v>
      </c>
      <c r="O3797" t="b">
        <v>0</v>
      </c>
      <c r="P3797">
        <v>2</v>
      </c>
      <c r="Q3797" t="b">
        <v>0</v>
      </c>
      <c r="R3797" t="s">
        <v>8305</v>
      </c>
      <c r="S3797" s="7">
        <f>E3797/D3797</f>
        <v>1.6666666666666666E-2</v>
      </c>
      <c r="T3797" s="8">
        <f>E3797/P3797</f>
        <v>5</v>
      </c>
      <c r="U3797" t="str">
        <f t="shared" si="358"/>
        <v>theater</v>
      </c>
      <c r="V3797" t="str">
        <f t="shared" si="359"/>
        <v>musical</v>
      </c>
    </row>
    <row r="3798" spans="1:22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5">
        <f t="shared" si="354"/>
        <v>42689.029583333337</v>
      </c>
      <c r="L3798" s="15">
        <f t="shared" si="355"/>
        <v>42749.029583333337</v>
      </c>
      <c r="M3798" s="13" t="str">
        <f t="shared" si="356"/>
        <v>Nov</v>
      </c>
      <c r="N3798" s="11">
        <f t="shared" si="357"/>
        <v>2016</v>
      </c>
      <c r="O3798" t="b">
        <v>0</v>
      </c>
      <c r="P3798">
        <v>1</v>
      </c>
      <c r="Q3798" t="b">
        <v>0</v>
      </c>
      <c r="R3798" t="s">
        <v>8305</v>
      </c>
      <c r="S3798" s="7">
        <f>E3798/D3798</f>
        <v>4.4444444444444447E-5</v>
      </c>
      <c r="T3798" s="8">
        <f>E3798/P3798</f>
        <v>1</v>
      </c>
      <c r="U3798" t="str">
        <f t="shared" si="358"/>
        <v>theater</v>
      </c>
      <c r="V3798" t="str">
        <f t="shared" si="359"/>
        <v>musical</v>
      </c>
    </row>
    <row r="3799" spans="1:22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5">
        <f t="shared" si="354"/>
        <v>42084.881539351853</v>
      </c>
      <c r="L3799" s="15">
        <f t="shared" si="355"/>
        <v>42114.881539351853</v>
      </c>
      <c r="M3799" s="13" t="str">
        <f t="shared" si="356"/>
        <v>Mar</v>
      </c>
      <c r="N3799" s="11">
        <f t="shared" si="357"/>
        <v>2015</v>
      </c>
      <c r="O3799" t="b">
        <v>0</v>
      </c>
      <c r="P3799">
        <v>37</v>
      </c>
      <c r="Q3799" t="b">
        <v>0</v>
      </c>
      <c r="R3799" t="s">
        <v>8305</v>
      </c>
      <c r="S3799" s="7">
        <f>E3799/D3799</f>
        <v>0.89666666666666661</v>
      </c>
      <c r="T3799" s="8">
        <f>E3799/P3799</f>
        <v>145.40540540540542</v>
      </c>
      <c r="U3799" t="str">
        <f t="shared" si="358"/>
        <v>theater</v>
      </c>
      <c r="V3799" t="str">
        <f t="shared" si="359"/>
        <v>musical</v>
      </c>
    </row>
    <row r="3800" spans="1:22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5">
        <f t="shared" si="354"/>
        <v>41831.722777777781</v>
      </c>
      <c r="L3800" s="15">
        <f t="shared" si="355"/>
        <v>41861.722777777781</v>
      </c>
      <c r="M3800" s="13" t="str">
        <f t="shared" si="356"/>
        <v>Jul</v>
      </c>
      <c r="N3800" s="11">
        <f t="shared" si="357"/>
        <v>2014</v>
      </c>
      <c r="O3800" t="b">
        <v>0</v>
      </c>
      <c r="P3800">
        <v>5</v>
      </c>
      <c r="Q3800" t="b">
        <v>0</v>
      </c>
      <c r="R3800" t="s">
        <v>8305</v>
      </c>
      <c r="S3800" s="7">
        <f>E3800/D3800</f>
        <v>1.4642857142857143E-2</v>
      </c>
      <c r="T3800" s="8">
        <f>E3800/P3800</f>
        <v>205</v>
      </c>
      <c r="U3800" t="str">
        <f t="shared" si="358"/>
        <v>theater</v>
      </c>
      <c r="V3800" t="str">
        <f t="shared" si="359"/>
        <v>musical</v>
      </c>
    </row>
    <row r="3801" spans="1:22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5">
        <f t="shared" si="354"/>
        <v>42410.93105324074</v>
      </c>
      <c r="L3801" s="15">
        <f t="shared" si="355"/>
        <v>42440.93105324074</v>
      </c>
      <c r="M3801" s="13" t="str">
        <f t="shared" si="356"/>
        <v>Feb</v>
      </c>
      <c r="N3801" s="11">
        <f t="shared" si="357"/>
        <v>2016</v>
      </c>
      <c r="O3801" t="b">
        <v>0</v>
      </c>
      <c r="P3801">
        <v>4</v>
      </c>
      <c r="Q3801" t="b">
        <v>0</v>
      </c>
      <c r="R3801" t="s">
        <v>8305</v>
      </c>
      <c r="S3801" s="7">
        <f>E3801/D3801</f>
        <v>4.02E-2</v>
      </c>
      <c r="T3801" s="8">
        <f>E3801/P3801</f>
        <v>100.5</v>
      </c>
      <c r="U3801" t="str">
        <f t="shared" si="358"/>
        <v>theater</v>
      </c>
      <c r="V3801" t="str">
        <f t="shared" si="359"/>
        <v>musical</v>
      </c>
    </row>
    <row r="3802" spans="1:22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5">
        <f t="shared" si="354"/>
        <v>41982.737071759257</v>
      </c>
      <c r="L3802" s="15">
        <f t="shared" si="355"/>
        <v>42015.207638888889</v>
      </c>
      <c r="M3802" s="13" t="str">
        <f t="shared" si="356"/>
        <v>Dec</v>
      </c>
      <c r="N3802" s="11">
        <f t="shared" si="357"/>
        <v>2014</v>
      </c>
      <c r="O3802" t="b">
        <v>0</v>
      </c>
      <c r="P3802">
        <v>16</v>
      </c>
      <c r="Q3802" t="b">
        <v>0</v>
      </c>
      <c r="R3802" t="s">
        <v>8305</v>
      </c>
      <c r="S3802" s="7">
        <f>E3802/D3802</f>
        <v>4.0045454545454544E-2</v>
      </c>
      <c r="T3802" s="8">
        <f>E3802/P3802</f>
        <v>55.0625</v>
      </c>
      <c r="U3802" t="str">
        <f t="shared" si="358"/>
        <v>theater</v>
      </c>
      <c r="V3802" t="str">
        <f t="shared" si="359"/>
        <v>musical</v>
      </c>
    </row>
    <row r="3803" spans="1:22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5">
        <f t="shared" si="354"/>
        <v>41975.676111111112</v>
      </c>
      <c r="L3803" s="15">
        <f t="shared" si="355"/>
        <v>42006.676111111112</v>
      </c>
      <c r="M3803" s="13" t="str">
        <f t="shared" si="356"/>
        <v>Dec</v>
      </c>
      <c r="N3803" s="11">
        <f t="shared" si="357"/>
        <v>2014</v>
      </c>
      <c r="O3803" t="b">
        <v>0</v>
      </c>
      <c r="P3803">
        <v>9</v>
      </c>
      <c r="Q3803" t="b">
        <v>0</v>
      </c>
      <c r="R3803" t="s">
        <v>8305</v>
      </c>
      <c r="S3803" s="7">
        <f>E3803/D3803</f>
        <v>8.5199999999999998E-2</v>
      </c>
      <c r="T3803" s="8">
        <f>E3803/P3803</f>
        <v>47.333333333333336</v>
      </c>
      <c r="U3803" t="str">
        <f t="shared" si="358"/>
        <v>theater</v>
      </c>
      <c r="V3803" t="str">
        <f t="shared" si="359"/>
        <v>musical</v>
      </c>
    </row>
    <row r="3804" spans="1:22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5">
        <f t="shared" si="354"/>
        <v>42269.126226851848</v>
      </c>
      <c r="L3804" s="15">
        <f t="shared" si="355"/>
        <v>42299.126226851848</v>
      </c>
      <c r="M3804" s="13" t="str">
        <f t="shared" si="356"/>
        <v>Sep</v>
      </c>
      <c r="N3804" s="11">
        <f t="shared" si="357"/>
        <v>2015</v>
      </c>
      <c r="O3804" t="b">
        <v>0</v>
      </c>
      <c r="P3804">
        <v>0</v>
      </c>
      <c r="Q3804" t="b">
        <v>0</v>
      </c>
      <c r="R3804" t="s">
        <v>8305</v>
      </c>
      <c r="S3804" s="7">
        <f>E3804/D3804</f>
        <v>0</v>
      </c>
      <c r="T3804" s="8" t="e">
        <f>E3804/P3804</f>
        <v>#DIV/0!</v>
      </c>
      <c r="U3804" t="str">
        <f t="shared" si="358"/>
        <v>theater</v>
      </c>
      <c r="V3804" t="str">
        <f t="shared" si="359"/>
        <v>musical</v>
      </c>
    </row>
    <row r="3805" spans="1:22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5">
        <f t="shared" si="354"/>
        <v>42403.971851851849</v>
      </c>
      <c r="L3805" s="15">
        <f t="shared" si="355"/>
        <v>42433.971851851849</v>
      </c>
      <c r="M3805" s="13" t="str">
        <f t="shared" si="356"/>
        <v>Feb</v>
      </c>
      <c r="N3805" s="11">
        <f t="shared" si="357"/>
        <v>2016</v>
      </c>
      <c r="O3805" t="b">
        <v>0</v>
      </c>
      <c r="P3805">
        <v>40</v>
      </c>
      <c r="Q3805" t="b">
        <v>0</v>
      </c>
      <c r="R3805" t="s">
        <v>8305</v>
      </c>
      <c r="S3805" s="7">
        <f>E3805/D3805</f>
        <v>0.19650000000000001</v>
      </c>
      <c r="T3805" s="8">
        <f>E3805/P3805</f>
        <v>58.95</v>
      </c>
      <c r="U3805" t="str">
        <f t="shared" si="358"/>
        <v>theater</v>
      </c>
      <c r="V3805" t="str">
        <f t="shared" si="359"/>
        <v>musical</v>
      </c>
    </row>
    <row r="3806" spans="1:22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5">
        <f t="shared" si="354"/>
        <v>42527.00953703704</v>
      </c>
      <c r="L3806" s="15">
        <f t="shared" si="355"/>
        <v>42582.291666666672</v>
      </c>
      <c r="M3806" s="13" t="str">
        <f t="shared" si="356"/>
        <v>Jun</v>
      </c>
      <c r="N3806" s="11">
        <f t="shared" si="357"/>
        <v>2016</v>
      </c>
      <c r="O3806" t="b">
        <v>0</v>
      </c>
      <c r="P3806">
        <v>0</v>
      </c>
      <c r="Q3806" t="b">
        <v>0</v>
      </c>
      <c r="R3806" t="s">
        <v>8305</v>
      </c>
      <c r="S3806" s="7">
        <f>E3806/D3806</f>
        <v>0</v>
      </c>
      <c r="T3806" s="8" t="e">
        <f>E3806/P3806</f>
        <v>#DIV/0!</v>
      </c>
      <c r="U3806" t="str">
        <f t="shared" si="358"/>
        <v>theater</v>
      </c>
      <c r="V3806" t="str">
        <f t="shared" si="359"/>
        <v>musical</v>
      </c>
    </row>
    <row r="3807" spans="1:22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5">
        <f t="shared" si="354"/>
        <v>41849.887037037035</v>
      </c>
      <c r="L3807" s="15">
        <f t="shared" si="355"/>
        <v>41909.887037037035</v>
      </c>
      <c r="M3807" s="13" t="str">
        <f t="shared" si="356"/>
        <v>Jul</v>
      </c>
      <c r="N3807" s="11">
        <f t="shared" si="357"/>
        <v>2014</v>
      </c>
      <c r="O3807" t="b">
        <v>0</v>
      </c>
      <c r="P3807">
        <v>2</v>
      </c>
      <c r="Q3807" t="b">
        <v>0</v>
      </c>
      <c r="R3807" t="s">
        <v>8305</v>
      </c>
      <c r="S3807" s="7">
        <f>E3807/D3807</f>
        <v>2.0000000000000002E-5</v>
      </c>
      <c r="T3807" s="8">
        <f>E3807/P3807</f>
        <v>1.5</v>
      </c>
      <c r="U3807" t="str">
        <f t="shared" si="358"/>
        <v>theater</v>
      </c>
      <c r="V3807" t="str">
        <f t="shared" si="359"/>
        <v>musical</v>
      </c>
    </row>
    <row r="3808" spans="1:22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5">
        <f t="shared" si="354"/>
        <v>41799.259039351848</v>
      </c>
      <c r="L3808" s="15">
        <f t="shared" si="355"/>
        <v>41819.259039351848</v>
      </c>
      <c r="M3808" s="13" t="str">
        <f t="shared" si="356"/>
        <v>Jun</v>
      </c>
      <c r="N3808" s="11">
        <f t="shared" si="357"/>
        <v>2014</v>
      </c>
      <c r="O3808" t="b">
        <v>0</v>
      </c>
      <c r="P3808">
        <v>1</v>
      </c>
      <c r="Q3808" t="b">
        <v>0</v>
      </c>
      <c r="R3808" t="s">
        <v>8305</v>
      </c>
      <c r="S3808" s="7">
        <f>E3808/D3808</f>
        <v>6.6666666666666664E-4</v>
      </c>
      <c r="T3808" s="8">
        <f>E3808/P3808</f>
        <v>5</v>
      </c>
      <c r="U3808" t="str">
        <f t="shared" si="358"/>
        <v>theater</v>
      </c>
      <c r="V3808" t="str">
        <f t="shared" si="359"/>
        <v>musical</v>
      </c>
    </row>
    <row r="3809" spans="1:22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5">
        <f t="shared" si="354"/>
        <v>42090.909016203703</v>
      </c>
      <c r="L3809" s="15">
        <f t="shared" si="355"/>
        <v>42097.909016203703</v>
      </c>
      <c r="M3809" s="13" t="str">
        <f t="shared" si="356"/>
        <v>Mar</v>
      </c>
      <c r="N3809" s="11">
        <f t="shared" si="357"/>
        <v>2015</v>
      </c>
      <c r="O3809" t="b">
        <v>0</v>
      </c>
      <c r="P3809">
        <v>9</v>
      </c>
      <c r="Q3809" t="b">
        <v>0</v>
      </c>
      <c r="R3809" t="s">
        <v>8305</v>
      </c>
      <c r="S3809" s="7">
        <f>E3809/D3809</f>
        <v>0.30333333333333334</v>
      </c>
      <c r="T3809" s="8">
        <f>E3809/P3809</f>
        <v>50.555555555555557</v>
      </c>
      <c r="U3809" t="str">
        <f t="shared" si="358"/>
        <v>theater</v>
      </c>
      <c r="V3809" t="str">
        <f t="shared" si="359"/>
        <v>musical</v>
      </c>
    </row>
    <row r="3810" spans="1:22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5">
        <f t="shared" si="354"/>
        <v>42059.453923611116</v>
      </c>
      <c r="L3810" s="15">
        <f t="shared" si="355"/>
        <v>42119.412256944444</v>
      </c>
      <c r="M3810" s="13" t="str">
        <f t="shared" si="356"/>
        <v>Feb</v>
      </c>
      <c r="N3810" s="11">
        <f t="shared" si="357"/>
        <v>2015</v>
      </c>
      <c r="O3810" t="b">
        <v>0</v>
      </c>
      <c r="P3810">
        <v>24</v>
      </c>
      <c r="Q3810" t="b">
        <v>1</v>
      </c>
      <c r="R3810" t="s">
        <v>8271</v>
      </c>
      <c r="S3810" s="7">
        <f>E3810/D3810</f>
        <v>1</v>
      </c>
      <c r="T3810" s="8">
        <f>E3810/P3810</f>
        <v>41.666666666666664</v>
      </c>
      <c r="U3810" t="str">
        <f t="shared" si="358"/>
        <v>theater</v>
      </c>
      <c r="V3810" t="str">
        <f t="shared" si="359"/>
        <v>plays</v>
      </c>
    </row>
    <row r="3811" spans="1:22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5">
        <f t="shared" si="354"/>
        <v>41800.526701388888</v>
      </c>
      <c r="L3811" s="15">
        <f t="shared" si="355"/>
        <v>41850.958333333336</v>
      </c>
      <c r="M3811" s="13" t="str">
        <f t="shared" si="356"/>
        <v>Jun</v>
      </c>
      <c r="N3811" s="11">
        <f t="shared" si="357"/>
        <v>2014</v>
      </c>
      <c r="O3811" t="b">
        <v>0</v>
      </c>
      <c r="P3811">
        <v>38</v>
      </c>
      <c r="Q3811" t="b">
        <v>1</v>
      </c>
      <c r="R3811" t="s">
        <v>8271</v>
      </c>
      <c r="S3811" s="7">
        <f>E3811/D3811</f>
        <v>1.0125</v>
      </c>
      <c r="T3811" s="8">
        <f>E3811/P3811</f>
        <v>53.289473684210527</v>
      </c>
      <c r="U3811" t="str">
        <f t="shared" si="358"/>
        <v>theater</v>
      </c>
      <c r="V3811" t="str">
        <f t="shared" si="359"/>
        <v>plays</v>
      </c>
    </row>
    <row r="3812" spans="1:22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5">
        <f t="shared" si="354"/>
        <v>42054.849050925928</v>
      </c>
      <c r="L3812" s="15">
        <f t="shared" si="355"/>
        <v>42084.807384259257</v>
      </c>
      <c r="M3812" s="13" t="str">
        <f t="shared" si="356"/>
        <v>Feb</v>
      </c>
      <c r="N3812" s="11">
        <f t="shared" si="357"/>
        <v>2015</v>
      </c>
      <c r="O3812" t="b">
        <v>0</v>
      </c>
      <c r="P3812">
        <v>26</v>
      </c>
      <c r="Q3812" t="b">
        <v>1</v>
      </c>
      <c r="R3812" t="s">
        <v>8271</v>
      </c>
      <c r="S3812" s="7">
        <f>E3812/D3812</f>
        <v>1.2173333333333334</v>
      </c>
      <c r="T3812" s="8">
        <f>E3812/P3812</f>
        <v>70.230769230769226</v>
      </c>
      <c r="U3812" t="str">
        <f t="shared" si="358"/>
        <v>theater</v>
      </c>
      <c r="V3812" t="str">
        <f t="shared" si="359"/>
        <v>plays</v>
      </c>
    </row>
    <row r="3813" spans="1:22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5">
        <f t="shared" si="354"/>
        <v>42487.62700231481</v>
      </c>
      <c r="L3813" s="15">
        <f t="shared" si="355"/>
        <v>42521.458333333328</v>
      </c>
      <c r="M3813" s="13" t="str">
        <f t="shared" si="356"/>
        <v>Apr</v>
      </c>
      <c r="N3813" s="11">
        <f t="shared" si="357"/>
        <v>2016</v>
      </c>
      <c r="O3813" t="b">
        <v>0</v>
      </c>
      <c r="P3813">
        <v>19</v>
      </c>
      <c r="Q3813" t="b">
        <v>1</v>
      </c>
      <c r="R3813" t="s">
        <v>8271</v>
      </c>
      <c r="S3813" s="7">
        <f>E3813/D3813</f>
        <v>3.3</v>
      </c>
      <c r="T3813" s="8">
        <f>E3813/P3813</f>
        <v>43.421052631578945</v>
      </c>
      <c r="U3813" t="str">
        <f t="shared" si="358"/>
        <v>theater</v>
      </c>
      <c r="V3813" t="str">
        <f t="shared" si="359"/>
        <v>plays</v>
      </c>
    </row>
    <row r="3814" spans="1:22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5">
        <f t="shared" si="354"/>
        <v>42109.751250000001</v>
      </c>
      <c r="L3814" s="15">
        <f t="shared" si="355"/>
        <v>42156.165972222225</v>
      </c>
      <c r="M3814" s="13" t="str">
        <f t="shared" si="356"/>
        <v>Apr</v>
      </c>
      <c r="N3814" s="11">
        <f t="shared" si="357"/>
        <v>2015</v>
      </c>
      <c r="O3814" t="b">
        <v>0</v>
      </c>
      <c r="P3814">
        <v>11</v>
      </c>
      <c r="Q3814" t="b">
        <v>1</v>
      </c>
      <c r="R3814" t="s">
        <v>8271</v>
      </c>
      <c r="S3814" s="7">
        <f>E3814/D3814</f>
        <v>1.0954999999999999</v>
      </c>
      <c r="T3814" s="8">
        <f>E3814/P3814</f>
        <v>199.18181818181819</v>
      </c>
      <c r="U3814" t="str">
        <f t="shared" si="358"/>
        <v>theater</v>
      </c>
      <c r="V3814" t="str">
        <f t="shared" si="359"/>
        <v>plays</v>
      </c>
    </row>
    <row r="3815" spans="1:22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5">
        <f t="shared" si="354"/>
        <v>42497.275706018518</v>
      </c>
      <c r="L3815" s="15">
        <f t="shared" si="355"/>
        <v>42535.904861111107</v>
      </c>
      <c r="M3815" s="13" t="str">
        <f t="shared" si="356"/>
        <v>May</v>
      </c>
      <c r="N3815" s="11">
        <f t="shared" si="357"/>
        <v>2016</v>
      </c>
      <c r="O3815" t="b">
        <v>0</v>
      </c>
      <c r="P3815">
        <v>27</v>
      </c>
      <c r="Q3815" t="b">
        <v>1</v>
      </c>
      <c r="R3815" t="s">
        <v>8271</v>
      </c>
      <c r="S3815" s="7">
        <f>E3815/D3815</f>
        <v>1.0095190476190474</v>
      </c>
      <c r="T3815" s="8">
        <f>E3815/P3815</f>
        <v>78.518148148148143</v>
      </c>
      <c r="U3815" t="str">
        <f t="shared" si="358"/>
        <v>theater</v>
      </c>
      <c r="V3815" t="str">
        <f t="shared" si="359"/>
        <v>plays</v>
      </c>
    </row>
    <row r="3816" spans="1:22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5">
        <f t="shared" si="354"/>
        <v>42058.904074074075</v>
      </c>
      <c r="L3816" s="15">
        <f t="shared" si="355"/>
        <v>42095.165972222225</v>
      </c>
      <c r="M3816" s="13" t="str">
        <f t="shared" si="356"/>
        <v>Feb</v>
      </c>
      <c r="N3816" s="11">
        <f t="shared" si="357"/>
        <v>2015</v>
      </c>
      <c r="O3816" t="b">
        <v>0</v>
      </c>
      <c r="P3816">
        <v>34</v>
      </c>
      <c r="Q3816" t="b">
        <v>1</v>
      </c>
      <c r="R3816" t="s">
        <v>8271</v>
      </c>
      <c r="S3816" s="7">
        <f>E3816/D3816</f>
        <v>1.4013333333333333</v>
      </c>
      <c r="T3816" s="8">
        <f>E3816/P3816</f>
        <v>61.823529411764703</v>
      </c>
      <c r="U3816" t="str">
        <f t="shared" si="358"/>
        <v>theater</v>
      </c>
      <c r="V3816" t="str">
        <f t="shared" si="359"/>
        <v>plays</v>
      </c>
    </row>
    <row r="3817" spans="1:22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5">
        <f t="shared" si="354"/>
        <v>42207.259918981479</v>
      </c>
      <c r="L3817" s="15">
        <f t="shared" si="355"/>
        <v>42236.958333333328</v>
      </c>
      <c r="M3817" s="13" t="str">
        <f t="shared" si="356"/>
        <v>Jul</v>
      </c>
      <c r="N3817" s="11">
        <f t="shared" si="357"/>
        <v>2015</v>
      </c>
      <c r="O3817" t="b">
        <v>0</v>
      </c>
      <c r="P3817">
        <v>20</v>
      </c>
      <c r="Q3817" t="b">
        <v>1</v>
      </c>
      <c r="R3817" t="s">
        <v>8271</v>
      </c>
      <c r="S3817" s="7">
        <f>E3817/D3817</f>
        <v>1.0000100000000001</v>
      </c>
      <c r="T3817" s="8">
        <f>E3817/P3817</f>
        <v>50.000500000000002</v>
      </c>
      <c r="U3817" t="str">
        <f t="shared" si="358"/>
        <v>theater</v>
      </c>
      <c r="V3817" t="str">
        <f t="shared" si="359"/>
        <v>plays</v>
      </c>
    </row>
    <row r="3818" spans="1:22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5">
        <f t="shared" si="354"/>
        <v>41807.690081018518</v>
      </c>
      <c r="L3818" s="15">
        <f t="shared" si="355"/>
        <v>41837.690081018518</v>
      </c>
      <c r="M3818" s="13" t="str">
        <f t="shared" si="356"/>
        <v>Jun</v>
      </c>
      <c r="N3818" s="11">
        <f t="shared" si="357"/>
        <v>2014</v>
      </c>
      <c r="O3818" t="b">
        <v>0</v>
      </c>
      <c r="P3818">
        <v>37</v>
      </c>
      <c r="Q3818" t="b">
        <v>1</v>
      </c>
      <c r="R3818" t="s">
        <v>8271</v>
      </c>
      <c r="S3818" s="7">
        <f>E3818/D3818</f>
        <v>1.19238</v>
      </c>
      <c r="T3818" s="8">
        <f>E3818/P3818</f>
        <v>48.339729729729726</v>
      </c>
      <c r="U3818" t="str">
        <f t="shared" si="358"/>
        <v>theater</v>
      </c>
      <c r="V3818" t="str">
        <f t="shared" si="359"/>
        <v>plays</v>
      </c>
    </row>
    <row r="3819" spans="1:22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5">
        <f t="shared" si="354"/>
        <v>42284.69694444444</v>
      </c>
      <c r="L3819" s="15">
        <f t="shared" si="355"/>
        <v>42301.165972222225</v>
      </c>
      <c r="M3819" s="13" t="str">
        <f t="shared" si="356"/>
        <v>Oct</v>
      </c>
      <c r="N3819" s="11">
        <f t="shared" si="357"/>
        <v>2015</v>
      </c>
      <c r="O3819" t="b">
        <v>0</v>
      </c>
      <c r="P3819">
        <v>20</v>
      </c>
      <c r="Q3819" t="b">
        <v>1</v>
      </c>
      <c r="R3819" t="s">
        <v>8271</v>
      </c>
      <c r="S3819" s="7">
        <f>E3819/D3819</f>
        <v>1.0725</v>
      </c>
      <c r="T3819" s="8">
        <f>E3819/P3819</f>
        <v>107.25</v>
      </c>
      <c r="U3819" t="str">
        <f t="shared" si="358"/>
        <v>theater</v>
      </c>
      <c r="V3819" t="str">
        <f t="shared" si="359"/>
        <v>plays</v>
      </c>
    </row>
    <row r="3820" spans="1:22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5">
        <f t="shared" si="354"/>
        <v>42045.84238425926</v>
      </c>
      <c r="L3820" s="15">
        <f t="shared" si="355"/>
        <v>42075.800717592589</v>
      </c>
      <c r="M3820" s="13" t="str">
        <f t="shared" si="356"/>
        <v>Feb</v>
      </c>
      <c r="N3820" s="11">
        <f t="shared" si="357"/>
        <v>2015</v>
      </c>
      <c r="O3820" t="b">
        <v>0</v>
      </c>
      <c r="P3820">
        <v>10</v>
      </c>
      <c r="Q3820" t="b">
        <v>1</v>
      </c>
      <c r="R3820" t="s">
        <v>8271</v>
      </c>
      <c r="S3820" s="7">
        <f>E3820/D3820</f>
        <v>2.2799999999999998</v>
      </c>
      <c r="T3820" s="8">
        <f>E3820/P3820</f>
        <v>57</v>
      </c>
      <c r="U3820" t="str">
        <f t="shared" si="358"/>
        <v>theater</v>
      </c>
      <c r="V3820" t="str">
        <f t="shared" si="359"/>
        <v>plays</v>
      </c>
    </row>
    <row r="3821" spans="1:22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5">
        <f t="shared" si="354"/>
        <v>42184.209537037037</v>
      </c>
      <c r="L3821" s="15">
        <f t="shared" si="355"/>
        <v>42202.876388888893</v>
      </c>
      <c r="M3821" s="13" t="str">
        <f t="shared" si="356"/>
        <v>Jun</v>
      </c>
      <c r="N3821" s="11">
        <f t="shared" si="357"/>
        <v>2015</v>
      </c>
      <c r="O3821" t="b">
        <v>0</v>
      </c>
      <c r="P3821">
        <v>26</v>
      </c>
      <c r="Q3821" t="b">
        <v>1</v>
      </c>
      <c r="R3821" t="s">
        <v>8271</v>
      </c>
      <c r="S3821" s="7">
        <f>E3821/D3821</f>
        <v>1.0640000000000001</v>
      </c>
      <c r="T3821" s="8">
        <f>E3821/P3821</f>
        <v>40.92307692307692</v>
      </c>
      <c r="U3821" t="str">
        <f t="shared" si="358"/>
        <v>theater</v>
      </c>
      <c r="V3821" t="str">
        <f t="shared" si="359"/>
        <v>plays</v>
      </c>
    </row>
    <row r="3822" spans="1:22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5">
        <f t="shared" si="354"/>
        <v>42160.651817129634</v>
      </c>
      <c r="L3822" s="15">
        <f t="shared" si="355"/>
        <v>42190.651817129634</v>
      </c>
      <c r="M3822" s="13" t="str">
        <f t="shared" si="356"/>
        <v>Jun</v>
      </c>
      <c r="N3822" s="11">
        <f t="shared" si="357"/>
        <v>2015</v>
      </c>
      <c r="O3822" t="b">
        <v>0</v>
      </c>
      <c r="P3822">
        <v>20</v>
      </c>
      <c r="Q3822" t="b">
        <v>1</v>
      </c>
      <c r="R3822" t="s">
        <v>8271</v>
      </c>
      <c r="S3822" s="7">
        <f>E3822/D3822</f>
        <v>1.4333333333333333</v>
      </c>
      <c r="T3822" s="8">
        <f>E3822/P3822</f>
        <v>21.5</v>
      </c>
      <c r="U3822" t="str">
        <f t="shared" si="358"/>
        <v>theater</v>
      </c>
      <c r="V3822" t="str">
        <f t="shared" si="359"/>
        <v>plays</v>
      </c>
    </row>
    <row r="3823" spans="1:22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5">
        <f t="shared" si="354"/>
        <v>42341.180636574078</v>
      </c>
      <c r="L3823" s="15">
        <f t="shared" si="355"/>
        <v>42373.180636574078</v>
      </c>
      <c r="M3823" s="13" t="str">
        <f t="shared" si="356"/>
        <v>Dec</v>
      </c>
      <c r="N3823" s="11">
        <f t="shared" si="357"/>
        <v>2015</v>
      </c>
      <c r="O3823" t="b">
        <v>0</v>
      </c>
      <c r="P3823">
        <v>46</v>
      </c>
      <c r="Q3823" t="b">
        <v>1</v>
      </c>
      <c r="R3823" t="s">
        <v>8271</v>
      </c>
      <c r="S3823" s="7">
        <f>E3823/D3823</f>
        <v>1.0454285714285714</v>
      </c>
      <c r="T3823" s="8">
        <f>E3823/P3823</f>
        <v>79.543478260869563</v>
      </c>
      <c r="U3823" t="str">
        <f t="shared" si="358"/>
        <v>theater</v>
      </c>
      <c r="V3823" t="str">
        <f t="shared" si="359"/>
        <v>plays</v>
      </c>
    </row>
    <row r="3824" spans="1:22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5">
        <f t="shared" si="354"/>
        <v>42329.838159722218</v>
      </c>
      <c r="L3824" s="15">
        <f t="shared" si="355"/>
        <v>42388.957638888889</v>
      </c>
      <c r="M3824" s="13" t="str">
        <f t="shared" si="356"/>
        <v>Nov</v>
      </c>
      <c r="N3824" s="11">
        <f t="shared" si="357"/>
        <v>2015</v>
      </c>
      <c r="O3824" t="b">
        <v>0</v>
      </c>
      <c r="P3824">
        <v>76</v>
      </c>
      <c r="Q3824" t="b">
        <v>1</v>
      </c>
      <c r="R3824" t="s">
        <v>8271</v>
      </c>
      <c r="S3824" s="7">
        <f>E3824/D3824</f>
        <v>1.1002000000000001</v>
      </c>
      <c r="T3824" s="8">
        <f>E3824/P3824</f>
        <v>72.381578947368425</v>
      </c>
      <c r="U3824" t="str">
        <f t="shared" si="358"/>
        <v>theater</v>
      </c>
      <c r="V3824" t="str">
        <f t="shared" si="359"/>
        <v>plays</v>
      </c>
    </row>
    <row r="3825" spans="1:22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5">
        <f t="shared" si="354"/>
        <v>42170.910231481481</v>
      </c>
      <c r="L3825" s="15">
        <f t="shared" si="355"/>
        <v>42205.165972222225</v>
      </c>
      <c r="M3825" s="13" t="str">
        <f t="shared" si="356"/>
        <v>Jun</v>
      </c>
      <c r="N3825" s="11">
        <f t="shared" si="357"/>
        <v>2015</v>
      </c>
      <c r="O3825" t="b">
        <v>0</v>
      </c>
      <c r="P3825">
        <v>41</v>
      </c>
      <c r="Q3825" t="b">
        <v>1</v>
      </c>
      <c r="R3825" t="s">
        <v>8271</v>
      </c>
      <c r="S3825" s="7">
        <f>E3825/D3825</f>
        <v>1.06</v>
      </c>
      <c r="T3825" s="8">
        <f>E3825/P3825</f>
        <v>64.634146341463421</v>
      </c>
      <c r="U3825" t="str">
        <f t="shared" si="358"/>
        <v>theater</v>
      </c>
      <c r="V3825" t="str">
        <f t="shared" si="359"/>
        <v>plays</v>
      </c>
    </row>
    <row r="3826" spans="1:22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5">
        <f t="shared" si="354"/>
        <v>42571.626192129625</v>
      </c>
      <c r="L3826" s="15">
        <f t="shared" si="355"/>
        <v>42583.570138888885</v>
      </c>
      <c r="M3826" s="13" t="str">
        <f t="shared" si="356"/>
        <v>Jul</v>
      </c>
      <c r="N3826" s="11">
        <f t="shared" si="357"/>
        <v>2016</v>
      </c>
      <c r="O3826" t="b">
        <v>0</v>
      </c>
      <c r="P3826">
        <v>7</v>
      </c>
      <c r="Q3826" t="b">
        <v>1</v>
      </c>
      <c r="R3826" t="s">
        <v>8271</v>
      </c>
      <c r="S3826" s="7">
        <f>E3826/D3826</f>
        <v>1.08</v>
      </c>
      <c r="T3826" s="8">
        <f>E3826/P3826</f>
        <v>38.571428571428569</v>
      </c>
      <c r="U3826" t="str">
        <f t="shared" si="358"/>
        <v>theater</v>
      </c>
      <c r="V3826" t="str">
        <f t="shared" si="359"/>
        <v>plays</v>
      </c>
    </row>
    <row r="3827" spans="1:22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5">
        <f t="shared" si="354"/>
        <v>42151.069606481484</v>
      </c>
      <c r="L3827" s="15">
        <f t="shared" si="355"/>
        <v>42172.069606481484</v>
      </c>
      <c r="M3827" s="13" t="str">
        <f t="shared" si="356"/>
        <v>May</v>
      </c>
      <c r="N3827" s="11">
        <f t="shared" si="357"/>
        <v>2015</v>
      </c>
      <c r="O3827" t="b">
        <v>0</v>
      </c>
      <c r="P3827">
        <v>49</v>
      </c>
      <c r="Q3827" t="b">
        <v>1</v>
      </c>
      <c r="R3827" t="s">
        <v>8271</v>
      </c>
      <c r="S3827" s="7">
        <f>E3827/D3827</f>
        <v>1.0542</v>
      </c>
      <c r="T3827" s="8">
        <f>E3827/P3827</f>
        <v>107.57142857142857</v>
      </c>
      <c r="U3827" t="str">
        <f t="shared" si="358"/>
        <v>theater</v>
      </c>
      <c r="V3827" t="str">
        <f t="shared" si="359"/>
        <v>plays</v>
      </c>
    </row>
    <row r="3828" spans="1:22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5">
        <f t="shared" si="354"/>
        <v>42101.423541666663</v>
      </c>
      <c r="L3828" s="15">
        <f t="shared" si="355"/>
        <v>42131.423541666663</v>
      </c>
      <c r="M3828" s="13" t="str">
        <f t="shared" si="356"/>
        <v>Apr</v>
      </c>
      <c r="N3828" s="11">
        <f t="shared" si="357"/>
        <v>2015</v>
      </c>
      <c r="O3828" t="b">
        <v>0</v>
      </c>
      <c r="P3828">
        <v>26</v>
      </c>
      <c r="Q3828" t="b">
        <v>1</v>
      </c>
      <c r="R3828" t="s">
        <v>8271</v>
      </c>
      <c r="S3828" s="7">
        <f>E3828/D3828</f>
        <v>1.1916666666666667</v>
      </c>
      <c r="T3828" s="8">
        <f>E3828/P3828</f>
        <v>27.5</v>
      </c>
      <c r="U3828" t="str">
        <f t="shared" si="358"/>
        <v>theater</v>
      </c>
      <c r="V3828" t="str">
        <f t="shared" si="359"/>
        <v>plays</v>
      </c>
    </row>
    <row r="3829" spans="1:22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5">
        <f t="shared" si="354"/>
        <v>42034.928252314814</v>
      </c>
      <c r="L3829" s="15">
        <f t="shared" si="355"/>
        <v>42090</v>
      </c>
      <c r="M3829" s="13" t="str">
        <f t="shared" si="356"/>
        <v>Jan</v>
      </c>
      <c r="N3829" s="11">
        <f t="shared" si="357"/>
        <v>2015</v>
      </c>
      <c r="O3829" t="b">
        <v>0</v>
      </c>
      <c r="P3829">
        <v>65</v>
      </c>
      <c r="Q3829" t="b">
        <v>1</v>
      </c>
      <c r="R3829" t="s">
        <v>8271</v>
      </c>
      <c r="S3829" s="7">
        <f>E3829/D3829</f>
        <v>1.5266666666666666</v>
      </c>
      <c r="T3829" s="8">
        <f>E3829/P3829</f>
        <v>70.461538461538467</v>
      </c>
      <c r="U3829" t="str">
        <f t="shared" si="358"/>
        <v>theater</v>
      </c>
      <c r="V3829" t="str">
        <f t="shared" si="359"/>
        <v>plays</v>
      </c>
    </row>
    <row r="3830" spans="1:22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5">
        <f t="shared" si="354"/>
        <v>41944.527627314819</v>
      </c>
      <c r="L3830" s="15">
        <f t="shared" si="355"/>
        <v>42004.569293981483</v>
      </c>
      <c r="M3830" s="13" t="str">
        <f t="shared" si="356"/>
        <v>Nov</v>
      </c>
      <c r="N3830" s="11">
        <f t="shared" si="357"/>
        <v>2014</v>
      </c>
      <c r="O3830" t="b">
        <v>0</v>
      </c>
      <c r="P3830">
        <v>28</v>
      </c>
      <c r="Q3830" t="b">
        <v>1</v>
      </c>
      <c r="R3830" t="s">
        <v>8271</v>
      </c>
      <c r="S3830" s="7">
        <f>E3830/D3830</f>
        <v>1</v>
      </c>
      <c r="T3830" s="8">
        <f>E3830/P3830</f>
        <v>178.57142857142858</v>
      </c>
      <c r="U3830" t="str">
        <f t="shared" si="358"/>
        <v>theater</v>
      </c>
      <c r="V3830" t="str">
        <f t="shared" si="359"/>
        <v>plays</v>
      </c>
    </row>
    <row r="3831" spans="1:22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5">
        <f t="shared" si="354"/>
        <v>42593.865405092598</v>
      </c>
      <c r="L3831" s="15">
        <f t="shared" si="355"/>
        <v>42613.865405092598</v>
      </c>
      <c r="M3831" s="13" t="str">
        <f t="shared" si="356"/>
        <v>Aug</v>
      </c>
      <c r="N3831" s="11">
        <f t="shared" si="357"/>
        <v>2016</v>
      </c>
      <c r="O3831" t="b">
        <v>0</v>
      </c>
      <c r="P3831">
        <v>8</v>
      </c>
      <c r="Q3831" t="b">
        <v>1</v>
      </c>
      <c r="R3831" t="s">
        <v>8271</v>
      </c>
      <c r="S3831" s="7">
        <f>E3831/D3831</f>
        <v>1.002</v>
      </c>
      <c r="T3831" s="8">
        <f>E3831/P3831</f>
        <v>62.625</v>
      </c>
      <c r="U3831" t="str">
        <f t="shared" si="358"/>
        <v>theater</v>
      </c>
      <c r="V3831" t="str">
        <f t="shared" si="359"/>
        <v>plays</v>
      </c>
    </row>
    <row r="3832" spans="1:22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5">
        <f t="shared" si="354"/>
        <v>42503.740868055553</v>
      </c>
      <c r="L3832" s="15">
        <f t="shared" si="355"/>
        <v>42517.740868055553</v>
      </c>
      <c r="M3832" s="13" t="str">
        <f t="shared" si="356"/>
        <v>May</v>
      </c>
      <c r="N3832" s="11">
        <f t="shared" si="357"/>
        <v>2016</v>
      </c>
      <c r="O3832" t="b">
        <v>0</v>
      </c>
      <c r="P3832">
        <v>3</v>
      </c>
      <c r="Q3832" t="b">
        <v>1</v>
      </c>
      <c r="R3832" t="s">
        <v>8271</v>
      </c>
      <c r="S3832" s="7">
        <f>E3832/D3832</f>
        <v>2.25</v>
      </c>
      <c r="T3832" s="8">
        <f>E3832/P3832</f>
        <v>75</v>
      </c>
      <c r="U3832" t="str">
        <f t="shared" si="358"/>
        <v>theater</v>
      </c>
      <c r="V3832" t="str">
        <f t="shared" si="359"/>
        <v>plays</v>
      </c>
    </row>
    <row r="3833" spans="1:22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5">
        <f t="shared" si="354"/>
        <v>41927.848900462966</v>
      </c>
      <c r="L3833" s="15">
        <f t="shared" si="355"/>
        <v>41948.890567129631</v>
      </c>
      <c r="M3833" s="13" t="str">
        <f t="shared" si="356"/>
        <v>Oct</v>
      </c>
      <c r="N3833" s="11">
        <f t="shared" si="357"/>
        <v>2014</v>
      </c>
      <c r="O3833" t="b">
        <v>0</v>
      </c>
      <c r="P3833">
        <v>9</v>
      </c>
      <c r="Q3833" t="b">
        <v>1</v>
      </c>
      <c r="R3833" t="s">
        <v>8271</v>
      </c>
      <c r="S3833" s="7">
        <f>E3833/D3833</f>
        <v>1.0602199999999999</v>
      </c>
      <c r="T3833" s="8">
        <f>E3833/P3833</f>
        <v>58.901111111111113</v>
      </c>
      <c r="U3833" t="str">
        <f t="shared" si="358"/>
        <v>theater</v>
      </c>
      <c r="V3833" t="str">
        <f t="shared" si="359"/>
        <v>plays</v>
      </c>
    </row>
    <row r="3834" spans="1:22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5">
        <f t="shared" si="354"/>
        <v>42375.114988425921</v>
      </c>
      <c r="L3834" s="15">
        <f t="shared" si="355"/>
        <v>42420.114988425921</v>
      </c>
      <c r="M3834" s="13" t="str">
        <f t="shared" si="356"/>
        <v>Jan</v>
      </c>
      <c r="N3834" s="11">
        <f t="shared" si="357"/>
        <v>2016</v>
      </c>
      <c r="O3834" t="b">
        <v>0</v>
      </c>
      <c r="P3834">
        <v>9</v>
      </c>
      <c r="Q3834" t="b">
        <v>1</v>
      </c>
      <c r="R3834" t="s">
        <v>8271</v>
      </c>
      <c r="S3834" s="7">
        <f>E3834/D3834</f>
        <v>1.0466666666666666</v>
      </c>
      <c r="T3834" s="8">
        <f>E3834/P3834</f>
        <v>139.55555555555554</v>
      </c>
      <c r="U3834" t="str">
        <f t="shared" si="358"/>
        <v>theater</v>
      </c>
      <c r="V3834" t="str">
        <f t="shared" si="359"/>
        <v>plays</v>
      </c>
    </row>
    <row r="3835" spans="1:22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5">
        <f t="shared" si="354"/>
        <v>41963.872361111105</v>
      </c>
      <c r="L3835" s="15">
        <f t="shared" si="355"/>
        <v>41974.797916666663</v>
      </c>
      <c r="M3835" s="13" t="str">
        <f t="shared" si="356"/>
        <v>Nov</v>
      </c>
      <c r="N3835" s="11">
        <f t="shared" si="357"/>
        <v>2014</v>
      </c>
      <c r="O3835" t="b">
        <v>0</v>
      </c>
      <c r="P3835">
        <v>20</v>
      </c>
      <c r="Q3835" t="b">
        <v>1</v>
      </c>
      <c r="R3835" t="s">
        <v>8271</v>
      </c>
      <c r="S3835" s="7">
        <f>E3835/D3835</f>
        <v>1.1666666666666667</v>
      </c>
      <c r="T3835" s="8">
        <f>E3835/P3835</f>
        <v>70</v>
      </c>
      <c r="U3835" t="str">
        <f t="shared" si="358"/>
        <v>theater</v>
      </c>
      <c r="V3835" t="str">
        <f t="shared" si="359"/>
        <v>plays</v>
      </c>
    </row>
    <row r="3836" spans="1:22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5">
        <f t="shared" si="354"/>
        <v>42143.445219907408</v>
      </c>
      <c r="L3836" s="15">
        <f t="shared" si="355"/>
        <v>42173.445219907408</v>
      </c>
      <c r="M3836" s="13" t="str">
        <f t="shared" si="356"/>
        <v>May</v>
      </c>
      <c r="N3836" s="11">
        <f t="shared" si="357"/>
        <v>2015</v>
      </c>
      <c r="O3836" t="b">
        <v>0</v>
      </c>
      <c r="P3836">
        <v>57</v>
      </c>
      <c r="Q3836" t="b">
        <v>1</v>
      </c>
      <c r="R3836" t="s">
        <v>8271</v>
      </c>
      <c r="S3836" s="7">
        <f>E3836/D3836</f>
        <v>1.0903333333333334</v>
      </c>
      <c r="T3836" s="8">
        <f>E3836/P3836</f>
        <v>57.385964912280699</v>
      </c>
      <c r="U3836" t="str">
        <f t="shared" si="358"/>
        <v>theater</v>
      </c>
      <c r="V3836" t="str">
        <f t="shared" si="359"/>
        <v>plays</v>
      </c>
    </row>
    <row r="3837" spans="1:22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5">
        <f t="shared" si="354"/>
        <v>42460.94222222222</v>
      </c>
      <c r="L3837" s="15">
        <f t="shared" si="355"/>
        <v>42481.94222222222</v>
      </c>
      <c r="M3837" s="13" t="str">
        <f t="shared" si="356"/>
        <v>Mar</v>
      </c>
      <c r="N3837" s="11">
        <f t="shared" si="357"/>
        <v>2016</v>
      </c>
      <c r="O3837" t="b">
        <v>0</v>
      </c>
      <c r="P3837">
        <v>8</v>
      </c>
      <c r="Q3837" t="b">
        <v>1</v>
      </c>
      <c r="R3837" t="s">
        <v>8271</v>
      </c>
      <c r="S3837" s="7">
        <f>E3837/D3837</f>
        <v>1.6</v>
      </c>
      <c r="T3837" s="8">
        <f>E3837/P3837</f>
        <v>40</v>
      </c>
      <c r="U3837" t="str">
        <f t="shared" si="358"/>
        <v>theater</v>
      </c>
      <c r="V3837" t="str">
        <f t="shared" si="359"/>
        <v>plays</v>
      </c>
    </row>
    <row r="3838" spans="1:22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5">
        <f t="shared" si="354"/>
        <v>42553.926527777774</v>
      </c>
      <c r="L3838" s="15">
        <f t="shared" si="355"/>
        <v>42585.172916666663</v>
      </c>
      <c r="M3838" s="13" t="str">
        <f t="shared" si="356"/>
        <v>Jul</v>
      </c>
      <c r="N3838" s="11">
        <f t="shared" si="357"/>
        <v>2016</v>
      </c>
      <c r="O3838" t="b">
        <v>0</v>
      </c>
      <c r="P3838">
        <v>14</v>
      </c>
      <c r="Q3838" t="b">
        <v>1</v>
      </c>
      <c r="R3838" t="s">
        <v>8271</v>
      </c>
      <c r="S3838" s="7">
        <f>E3838/D3838</f>
        <v>1.125</v>
      </c>
      <c r="T3838" s="8">
        <f>E3838/P3838</f>
        <v>64.285714285714292</v>
      </c>
      <c r="U3838" t="str">
        <f t="shared" si="358"/>
        <v>theater</v>
      </c>
      <c r="V3838" t="str">
        <f t="shared" si="359"/>
        <v>plays</v>
      </c>
    </row>
    <row r="3839" spans="1:22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5">
        <f t="shared" si="354"/>
        <v>42152.765717592592</v>
      </c>
      <c r="L3839" s="15">
        <f t="shared" si="355"/>
        <v>42188.765717592592</v>
      </c>
      <c r="M3839" s="13" t="str">
        <f t="shared" si="356"/>
        <v>May</v>
      </c>
      <c r="N3839" s="11">
        <f t="shared" si="357"/>
        <v>2015</v>
      </c>
      <c r="O3839" t="b">
        <v>0</v>
      </c>
      <c r="P3839">
        <v>17</v>
      </c>
      <c r="Q3839" t="b">
        <v>1</v>
      </c>
      <c r="R3839" t="s">
        <v>8271</v>
      </c>
      <c r="S3839" s="7">
        <f>E3839/D3839</f>
        <v>1.0209999999999999</v>
      </c>
      <c r="T3839" s="8">
        <f>E3839/P3839</f>
        <v>120.11764705882354</v>
      </c>
      <c r="U3839" t="str">
        <f t="shared" si="358"/>
        <v>theater</v>
      </c>
      <c r="V3839" t="str">
        <f t="shared" si="359"/>
        <v>plays</v>
      </c>
    </row>
    <row r="3840" spans="1:22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5">
        <f t="shared" si="354"/>
        <v>42116.710752314815</v>
      </c>
      <c r="L3840" s="15">
        <f t="shared" si="355"/>
        <v>42146.710752314815</v>
      </c>
      <c r="M3840" s="13" t="str">
        <f t="shared" si="356"/>
        <v>Apr</v>
      </c>
      <c r="N3840" s="11">
        <f t="shared" si="357"/>
        <v>2015</v>
      </c>
      <c r="O3840" t="b">
        <v>0</v>
      </c>
      <c r="P3840">
        <v>100</v>
      </c>
      <c r="Q3840" t="b">
        <v>1</v>
      </c>
      <c r="R3840" t="s">
        <v>8271</v>
      </c>
      <c r="S3840" s="7">
        <f>E3840/D3840</f>
        <v>1.00824</v>
      </c>
      <c r="T3840" s="8">
        <f>E3840/P3840</f>
        <v>1008.24</v>
      </c>
      <c r="U3840" t="str">
        <f t="shared" si="358"/>
        <v>theater</v>
      </c>
      <c r="V3840" t="str">
        <f t="shared" si="359"/>
        <v>plays</v>
      </c>
    </row>
    <row r="3841" spans="1:22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5">
        <f t="shared" si="354"/>
        <v>42155.142638888887</v>
      </c>
      <c r="L3841" s="15">
        <f t="shared" si="355"/>
        <v>42215.142638888887</v>
      </c>
      <c r="M3841" s="13" t="str">
        <f t="shared" si="356"/>
        <v>May</v>
      </c>
      <c r="N3841" s="11">
        <f t="shared" si="357"/>
        <v>2015</v>
      </c>
      <c r="O3841" t="b">
        <v>0</v>
      </c>
      <c r="P3841">
        <v>32</v>
      </c>
      <c r="Q3841" t="b">
        <v>1</v>
      </c>
      <c r="R3841" t="s">
        <v>8271</v>
      </c>
      <c r="S3841" s="7">
        <f>E3841/D3841</f>
        <v>1.0125</v>
      </c>
      <c r="T3841" s="8">
        <f>E3841/P3841</f>
        <v>63.28125</v>
      </c>
      <c r="U3841" t="str">
        <f t="shared" si="358"/>
        <v>theater</v>
      </c>
      <c r="V3841" t="str">
        <f t="shared" si="359"/>
        <v>plays</v>
      </c>
    </row>
    <row r="3842" spans="1:22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5">
        <f t="shared" si="354"/>
        <v>42432.701724537037</v>
      </c>
      <c r="L3842" s="15">
        <f t="shared" si="355"/>
        <v>42457.660057870366</v>
      </c>
      <c r="M3842" s="13" t="str">
        <f t="shared" si="356"/>
        <v>Mar</v>
      </c>
      <c r="N3842" s="11">
        <f t="shared" si="357"/>
        <v>2016</v>
      </c>
      <c r="O3842" t="b">
        <v>0</v>
      </c>
      <c r="P3842">
        <v>3</v>
      </c>
      <c r="Q3842" t="b">
        <v>1</v>
      </c>
      <c r="R3842" t="s">
        <v>8271</v>
      </c>
      <c r="S3842" s="7">
        <f>E3842/D3842</f>
        <v>65</v>
      </c>
      <c r="T3842" s="8">
        <f>E3842/P3842</f>
        <v>21.666666666666668</v>
      </c>
      <c r="U3842" t="str">
        <f t="shared" si="358"/>
        <v>theater</v>
      </c>
      <c r="V3842" t="str">
        <f t="shared" si="359"/>
        <v>plays</v>
      </c>
    </row>
    <row r="3843" spans="1:22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5">
        <f t="shared" ref="K3843:K3906" si="360">(((J3843/60)/60)/24+DATE(1970,1,1))</f>
        <v>41780.785729166666</v>
      </c>
      <c r="L3843" s="15">
        <f t="shared" ref="L3843:L3906" si="361">(((I3843/60)/60)/24+DATE(1970,1,1))</f>
        <v>41840.785729166666</v>
      </c>
      <c r="M3843" s="13" t="str">
        <f t="shared" ref="M3843:M3906" si="362">TEXT(K3843,"mmm")</f>
        <v>May</v>
      </c>
      <c r="N3843" s="11">
        <f t="shared" ref="N3843:N3906" si="363">YEAR(K3843)</f>
        <v>2014</v>
      </c>
      <c r="O3843" t="b">
        <v>1</v>
      </c>
      <c r="P3843">
        <v>34</v>
      </c>
      <c r="Q3843" t="b">
        <v>0</v>
      </c>
      <c r="R3843" t="s">
        <v>8271</v>
      </c>
      <c r="S3843" s="7">
        <f>E3843/D3843</f>
        <v>8.72E-2</v>
      </c>
      <c r="T3843" s="8">
        <f>E3843/P3843</f>
        <v>25.647058823529413</v>
      </c>
      <c r="U3843" t="str">
        <f t="shared" ref="U3843:U3906" si="364">LEFT(R3843,(FIND("/",R3843,1)-1))</f>
        <v>theater</v>
      </c>
      <c r="V3843" t="str">
        <f t="shared" ref="V3843:V3906" si="365">MID(R3843,FIND("/",R3843)+1,256)</f>
        <v>plays</v>
      </c>
    </row>
    <row r="3844" spans="1:22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5">
        <f t="shared" si="360"/>
        <v>41740.493657407409</v>
      </c>
      <c r="L3844" s="15">
        <f t="shared" si="361"/>
        <v>41770.493657407409</v>
      </c>
      <c r="M3844" s="13" t="str">
        <f t="shared" si="362"/>
        <v>Apr</v>
      </c>
      <c r="N3844" s="11">
        <f t="shared" si="363"/>
        <v>2014</v>
      </c>
      <c r="O3844" t="b">
        <v>1</v>
      </c>
      <c r="P3844">
        <v>23</v>
      </c>
      <c r="Q3844" t="b">
        <v>0</v>
      </c>
      <c r="R3844" t="s">
        <v>8271</v>
      </c>
      <c r="S3844" s="7">
        <f>E3844/D3844</f>
        <v>0.21940000000000001</v>
      </c>
      <c r="T3844" s="8">
        <f>E3844/P3844</f>
        <v>47.695652173913047</v>
      </c>
      <c r="U3844" t="str">
        <f t="shared" si="364"/>
        <v>theater</v>
      </c>
      <c r="V3844" t="str">
        <f t="shared" si="365"/>
        <v>plays</v>
      </c>
    </row>
    <row r="3845" spans="1:22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5">
        <f t="shared" si="360"/>
        <v>41766.072500000002</v>
      </c>
      <c r="L3845" s="15">
        <f t="shared" si="361"/>
        <v>41791.072500000002</v>
      </c>
      <c r="M3845" s="13" t="str">
        <f t="shared" si="362"/>
        <v>May</v>
      </c>
      <c r="N3845" s="11">
        <f t="shared" si="363"/>
        <v>2014</v>
      </c>
      <c r="O3845" t="b">
        <v>1</v>
      </c>
      <c r="P3845">
        <v>19</v>
      </c>
      <c r="Q3845" t="b">
        <v>0</v>
      </c>
      <c r="R3845" t="s">
        <v>8271</v>
      </c>
      <c r="S3845" s="7">
        <f>E3845/D3845</f>
        <v>0.21299999999999999</v>
      </c>
      <c r="T3845" s="8">
        <f>E3845/P3845</f>
        <v>56.05263157894737</v>
      </c>
      <c r="U3845" t="str">
        <f t="shared" si="364"/>
        <v>theater</v>
      </c>
      <c r="V3845" t="str">
        <f t="shared" si="365"/>
        <v>plays</v>
      </c>
    </row>
    <row r="3846" spans="1:22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5">
        <f t="shared" si="360"/>
        <v>41766.617291666669</v>
      </c>
      <c r="L3846" s="15">
        <f t="shared" si="361"/>
        <v>41793.290972222225</v>
      </c>
      <c r="M3846" s="13" t="str">
        <f t="shared" si="362"/>
        <v>May</v>
      </c>
      <c r="N3846" s="11">
        <f t="shared" si="363"/>
        <v>2014</v>
      </c>
      <c r="O3846" t="b">
        <v>1</v>
      </c>
      <c r="P3846">
        <v>50</v>
      </c>
      <c r="Q3846" t="b">
        <v>0</v>
      </c>
      <c r="R3846" t="s">
        <v>8271</v>
      </c>
      <c r="S3846" s="7">
        <f>E3846/D3846</f>
        <v>0.41489795918367345</v>
      </c>
      <c r="T3846" s="8">
        <f>E3846/P3846</f>
        <v>81.319999999999993</v>
      </c>
      <c r="U3846" t="str">
        <f t="shared" si="364"/>
        <v>theater</v>
      </c>
      <c r="V3846" t="str">
        <f t="shared" si="365"/>
        <v>plays</v>
      </c>
    </row>
    <row r="3847" spans="1:22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5">
        <f t="shared" si="360"/>
        <v>42248.627013888887</v>
      </c>
      <c r="L3847" s="15">
        <f t="shared" si="361"/>
        <v>42278.627013888887</v>
      </c>
      <c r="M3847" s="13" t="str">
        <f t="shared" si="362"/>
        <v>Sep</v>
      </c>
      <c r="N3847" s="11">
        <f t="shared" si="363"/>
        <v>2015</v>
      </c>
      <c r="O3847" t="b">
        <v>1</v>
      </c>
      <c r="P3847">
        <v>12</v>
      </c>
      <c r="Q3847" t="b">
        <v>0</v>
      </c>
      <c r="R3847" t="s">
        <v>8271</v>
      </c>
      <c r="S3847" s="7">
        <f>E3847/D3847</f>
        <v>2.1049999999999999E-2</v>
      </c>
      <c r="T3847" s="8">
        <f>E3847/P3847</f>
        <v>70.166666666666671</v>
      </c>
      <c r="U3847" t="str">
        <f t="shared" si="364"/>
        <v>theater</v>
      </c>
      <c r="V3847" t="str">
        <f t="shared" si="365"/>
        <v>plays</v>
      </c>
    </row>
    <row r="3848" spans="1:22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5">
        <f t="shared" si="360"/>
        <v>41885.221550925926</v>
      </c>
      <c r="L3848" s="15">
        <f t="shared" si="361"/>
        <v>41916.290972222225</v>
      </c>
      <c r="M3848" s="13" t="str">
        <f t="shared" si="362"/>
        <v>Sep</v>
      </c>
      <c r="N3848" s="11">
        <f t="shared" si="363"/>
        <v>2014</v>
      </c>
      <c r="O3848" t="b">
        <v>1</v>
      </c>
      <c r="P3848">
        <v>8</v>
      </c>
      <c r="Q3848" t="b">
        <v>0</v>
      </c>
      <c r="R3848" t="s">
        <v>8271</v>
      </c>
      <c r="S3848" s="7">
        <f>E3848/D3848</f>
        <v>2.7E-2</v>
      </c>
      <c r="T3848" s="8">
        <f>E3848/P3848</f>
        <v>23.625</v>
      </c>
      <c r="U3848" t="str">
        <f t="shared" si="364"/>
        <v>theater</v>
      </c>
      <c r="V3848" t="str">
        <f t="shared" si="365"/>
        <v>plays</v>
      </c>
    </row>
    <row r="3849" spans="1:22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5">
        <f t="shared" si="360"/>
        <v>42159.224432870367</v>
      </c>
      <c r="L3849" s="15">
        <f t="shared" si="361"/>
        <v>42204.224432870367</v>
      </c>
      <c r="M3849" s="13" t="str">
        <f t="shared" si="362"/>
        <v>Jun</v>
      </c>
      <c r="N3849" s="11">
        <f t="shared" si="363"/>
        <v>2015</v>
      </c>
      <c r="O3849" t="b">
        <v>1</v>
      </c>
      <c r="P3849">
        <v>9</v>
      </c>
      <c r="Q3849" t="b">
        <v>0</v>
      </c>
      <c r="R3849" t="s">
        <v>8271</v>
      </c>
      <c r="S3849" s="7">
        <f>E3849/D3849</f>
        <v>0.16161904761904761</v>
      </c>
      <c r="T3849" s="8">
        <f>E3849/P3849</f>
        <v>188.55555555555554</v>
      </c>
      <c r="U3849" t="str">
        <f t="shared" si="364"/>
        <v>theater</v>
      </c>
      <c r="V3849" t="str">
        <f t="shared" si="365"/>
        <v>plays</v>
      </c>
    </row>
    <row r="3850" spans="1:22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5">
        <f t="shared" si="360"/>
        <v>42265.817002314812</v>
      </c>
      <c r="L3850" s="15">
        <f t="shared" si="361"/>
        <v>42295.817002314812</v>
      </c>
      <c r="M3850" s="13" t="str">
        <f t="shared" si="362"/>
        <v>Sep</v>
      </c>
      <c r="N3850" s="11">
        <f t="shared" si="363"/>
        <v>2015</v>
      </c>
      <c r="O3850" t="b">
        <v>1</v>
      </c>
      <c r="P3850">
        <v>43</v>
      </c>
      <c r="Q3850" t="b">
        <v>0</v>
      </c>
      <c r="R3850" t="s">
        <v>8271</v>
      </c>
      <c r="S3850" s="7">
        <f>E3850/D3850</f>
        <v>0.16376923076923078</v>
      </c>
      <c r="T3850" s="8">
        <f>E3850/P3850</f>
        <v>49.511627906976742</v>
      </c>
      <c r="U3850" t="str">
        <f t="shared" si="364"/>
        <v>theater</v>
      </c>
      <c r="V3850" t="str">
        <f t="shared" si="365"/>
        <v>plays</v>
      </c>
    </row>
    <row r="3851" spans="1:22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5">
        <f t="shared" si="360"/>
        <v>42136.767175925925</v>
      </c>
      <c r="L3851" s="15">
        <f t="shared" si="361"/>
        <v>42166.767175925925</v>
      </c>
      <c r="M3851" s="13" t="str">
        <f t="shared" si="362"/>
        <v>May</v>
      </c>
      <c r="N3851" s="11">
        <f t="shared" si="363"/>
        <v>2015</v>
      </c>
      <c r="O3851" t="b">
        <v>1</v>
      </c>
      <c r="P3851">
        <v>28</v>
      </c>
      <c r="Q3851" t="b">
        <v>0</v>
      </c>
      <c r="R3851" t="s">
        <v>8271</v>
      </c>
      <c r="S3851" s="7">
        <f>E3851/D3851</f>
        <v>7.0433333333333334E-2</v>
      </c>
      <c r="T3851" s="8">
        <f>E3851/P3851</f>
        <v>75.464285714285708</v>
      </c>
      <c r="U3851" t="str">
        <f t="shared" si="364"/>
        <v>theater</v>
      </c>
      <c r="V3851" t="str">
        <f t="shared" si="365"/>
        <v>plays</v>
      </c>
    </row>
    <row r="3852" spans="1:22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5">
        <f t="shared" si="360"/>
        <v>41975.124340277776</v>
      </c>
      <c r="L3852" s="15">
        <f t="shared" si="361"/>
        <v>42005.124340277776</v>
      </c>
      <c r="M3852" s="13" t="str">
        <f t="shared" si="362"/>
        <v>Dec</v>
      </c>
      <c r="N3852" s="11">
        <f t="shared" si="363"/>
        <v>2014</v>
      </c>
      <c r="O3852" t="b">
        <v>1</v>
      </c>
      <c r="P3852">
        <v>4</v>
      </c>
      <c r="Q3852" t="b">
        <v>0</v>
      </c>
      <c r="R3852" t="s">
        <v>8271</v>
      </c>
      <c r="S3852" s="7">
        <f>E3852/D3852</f>
        <v>3.7999999999999999E-2</v>
      </c>
      <c r="T3852" s="8">
        <f>E3852/P3852</f>
        <v>9.5</v>
      </c>
      <c r="U3852" t="str">
        <f t="shared" si="364"/>
        <v>theater</v>
      </c>
      <c r="V3852" t="str">
        <f t="shared" si="365"/>
        <v>plays</v>
      </c>
    </row>
    <row r="3853" spans="1:22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5">
        <f t="shared" si="360"/>
        <v>42172.439571759256</v>
      </c>
      <c r="L3853" s="15">
        <f t="shared" si="361"/>
        <v>42202.439571759256</v>
      </c>
      <c r="M3853" s="13" t="str">
        <f t="shared" si="362"/>
        <v>Jun</v>
      </c>
      <c r="N3853" s="11">
        <f t="shared" si="363"/>
        <v>2015</v>
      </c>
      <c r="O3853" t="b">
        <v>1</v>
      </c>
      <c r="P3853">
        <v>24</v>
      </c>
      <c r="Q3853" t="b">
        <v>0</v>
      </c>
      <c r="R3853" t="s">
        <v>8271</v>
      </c>
      <c r="S3853" s="7">
        <f>E3853/D3853</f>
        <v>0.34079999999999999</v>
      </c>
      <c r="T3853" s="8">
        <f>E3853/P3853</f>
        <v>35.5</v>
      </c>
      <c r="U3853" t="str">
        <f t="shared" si="364"/>
        <v>theater</v>
      </c>
      <c r="V3853" t="str">
        <f t="shared" si="365"/>
        <v>plays</v>
      </c>
    </row>
    <row r="3854" spans="1:22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5">
        <f t="shared" si="360"/>
        <v>42065.190694444449</v>
      </c>
      <c r="L3854" s="15">
        <f t="shared" si="361"/>
        <v>42090.149027777778</v>
      </c>
      <c r="M3854" s="13" t="str">
        <f t="shared" si="362"/>
        <v>Mar</v>
      </c>
      <c r="N3854" s="11">
        <f t="shared" si="363"/>
        <v>2015</v>
      </c>
      <c r="O3854" t="b">
        <v>0</v>
      </c>
      <c r="P3854">
        <v>2</v>
      </c>
      <c r="Q3854" t="b">
        <v>0</v>
      </c>
      <c r="R3854" t="s">
        <v>8271</v>
      </c>
      <c r="S3854" s="7">
        <f>E3854/D3854</f>
        <v>2E-3</v>
      </c>
      <c r="T3854" s="8">
        <f>E3854/P3854</f>
        <v>10</v>
      </c>
      <c r="U3854" t="str">
        <f t="shared" si="364"/>
        <v>theater</v>
      </c>
      <c r="V3854" t="str">
        <f t="shared" si="365"/>
        <v>plays</v>
      </c>
    </row>
    <row r="3855" spans="1:22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5">
        <f t="shared" si="360"/>
        <v>41848.84002314815</v>
      </c>
      <c r="L3855" s="15">
        <f t="shared" si="361"/>
        <v>41883.84002314815</v>
      </c>
      <c r="M3855" s="13" t="str">
        <f t="shared" si="362"/>
        <v>Jul</v>
      </c>
      <c r="N3855" s="11">
        <f t="shared" si="363"/>
        <v>2014</v>
      </c>
      <c r="O3855" t="b">
        <v>0</v>
      </c>
      <c r="P3855">
        <v>2</v>
      </c>
      <c r="Q3855" t="b">
        <v>0</v>
      </c>
      <c r="R3855" t="s">
        <v>8271</v>
      </c>
      <c r="S3855" s="7">
        <f>E3855/D3855</f>
        <v>2.5999999999999998E-4</v>
      </c>
      <c r="T3855" s="8">
        <f>E3855/P3855</f>
        <v>13</v>
      </c>
      <c r="U3855" t="str">
        <f t="shared" si="364"/>
        <v>theater</v>
      </c>
      <c r="V3855" t="str">
        <f t="shared" si="365"/>
        <v>plays</v>
      </c>
    </row>
    <row r="3856" spans="1:22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5">
        <f t="shared" si="360"/>
        <v>42103.884930555556</v>
      </c>
      <c r="L3856" s="15">
        <f t="shared" si="361"/>
        <v>42133.884930555556</v>
      </c>
      <c r="M3856" s="13" t="str">
        <f t="shared" si="362"/>
        <v>Apr</v>
      </c>
      <c r="N3856" s="11">
        <f t="shared" si="363"/>
        <v>2015</v>
      </c>
      <c r="O3856" t="b">
        <v>0</v>
      </c>
      <c r="P3856">
        <v>20</v>
      </c>
      <c r="Q3856" t="b">
        <v>0</v>
      </c>
      <c r="R3856" t="s">
        <v>8271</v>
      </c>
      <c r="S3856" s="7">
        <f>E3856/D3856</f>
        <v>0.16254545454545455</v>
      </c>
      <c r="T3856" s="8">
        <f>E3856/P3856</f>
        <v>89.4</v>
      </c>
      <c r="U3856" t="str">
        <f t="shared" si="364"/>
        <v>theater</v>
      </c>
      <c r="V3856" t="str">
        <f t="shared" si="365"/>
        <v>plays</v>
      </c>
    </row>
    <row r="3857" spans="1:22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5">
        <f t="shared" si="360"/>
        <v>42059.970729166671</v>
      </c>
      <c r="L3857" s="15">
        <f t="shared" si="361"/>
        <v>42089.929062499999</v>
      </c>
      <c r="M3857" s="13" t="str">
        <f t="shared" si="362"/>
        <v>Feb</v>
      </c>
      <c r="N3857" s="11">
        <f t="shared" si="363"/>
        <v>2015</v>
      </c>
      <c r="O3857" t="b">
        <v>0</v>
      </c>
      <c r="P3857">
        <v>1</v>
      </c>
      <c r="Q3857" t="b">
        <v>0</v>
      </c>
      <c r="R3857" t="s">
        <v>8271</v>
      </c>
      <c r="S3857" s="7">
        <f>E3857/D3857</f>
        <v>2.5000000000000001E-2</v>
      </c>
      <c r="T3857" s="8">
        <f>E3857/P3857</f>
        <v>25</v>
      </c>
      <c r="U3857" t="str">
        <f t="shared" si="364"/>
        <v>theater</v>
      </c>
      <c r="V3857" t="str">
        <f t="shared" si="365"/>
        <v>plays</v>
      </c>
    </row>
    <row r="3858" spans="1:22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5">
        <f t="shared" si="360"/>
        <v>42041.743090277778</v>
      </c>
      <c r="L3858" s="15">
        <f t="shared" si="361"/>
        <v>42071.701423611114</v>
      </c>
      <c r="M3858" s="13" t="str">
        <f t="shared" si="362"/>
        <v>Feb</v>
      </c>
      <c r="N3858" s="11">
        <f t="shared" si="363"/>
        <v>2015</v>
      </c>
      <c r="O3858" t="b">
        <v>0</v>
      </c>
      <c r="P3858">
        <v>1</v>
      </c>
      <c r="Q3858" t="b">
        <v>0</v>
      </c>
      <c r="R3858" t="s">
        <v>8271</v>
      </c>
      <c r="S3858" s="7">
        <f>E3858/D3858</f>
        <v>2.0000000000000001E-4</v>
      </c>
      <c r="T3858" s="8">
        <f>E3858/P3858</f>
        <v>1</v>
      </c>
      <c r="U3858" t="str">
        <f t="shared" si="364"/>
        <v>theater</v>
      </c>
      <c r="V3858" t="str">
        <f t="shared" si="365"/>
        <v>plays</v>
      </c>
    </row>
    <row r="3859" spans="1:22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5">
        <f t="shared" si="360"/>
        <v>41829.73715277778</v>
      </c>
      <c r="L3859" s="15">
        <f t="shared" si="361"/>
        <v>41852.716666666667</v>
      </c>
      <c r="M3859" s="13" t="str">
        <f t="shared" si="362"/>
        <v>Jul</v>
      </c>
      <c r="N3859" s="11">
        <f t="shared" si="363"/>
        <v>2014</v>
      </c>
      <c r="O3859" t="b">
        <v>0</v>
      </c>
      <c r="P3859">
        <v>4</v>
      </c>
      <c r="Q3859" t="b">
        <v>0</v>
      </c>
      <c r="R3859" t="s">
        <v>8271</v>
      </c>
      <c r="S3859" s="7">
        <f>E3859/D3859</f>
        <v>5.1999999999999998E-2</v>
      </c>
      <c r="T3859" s="8">
        <f>E3859/P3859</f>
        <v>65</v>
      </c>
      <c r="U3859" t="str">
        <f t="shared" si="364"/>
        <v>theater</v>
      </c>
      <c r="V3859" t="str">
        <f t="shared" si="365"/>
        <v>plays</v>
      </c>
    </row>
    <row r="3860" spans="1:22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5">
        <f t="shared" si="360"/>
        <v>42128.431064814817</v>
      </c>
      <c r="L3860" s="15">
        <f t="shared" si="361"/>
        <v>42146.875</v>
      </c>
      <c r="M3860" s="13" t="str">
        <f t="shared" si="362"/>
        <v>May</v>
      </c>
      <c r="N3860" s="11">
        <f t="shared" si="363"/>
        <v>2015</v>
      </c>
      <c r="O3860" t="b">
        <v>0</v>
      </c>
      <c r="P3860">
        <v>1</v>
      </c>
      <c r="Q3860" t="b">
        <v>0</v>
      </c>
      <c r="R3860" t="s">
        <v>8271</v>
      </c>
      <c r="S3860" s="7">
        <f>E3860/D3860</f>
        <v>0.02</v>
      </c>
      <c r="T3860" s="8">
        <f>E3860/P3860</f>
        <v>10</v>
      </c>
      <c r="U3860" t="str">
        <f t="shared" si="364"/>
        <v>theater</v>
      </c>
      <c r="V3860" t="str">
        <f t="shared" si="365"/>
        <v>plays</v>
      </c>
    </row>
    <row r="3861" spans="1:22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5">
        <f t="shared" si="360"/>
        <v>41789.893599537041</v>
      </c>
      <c r="L3861" s="15">
        <f t="shared" si="361"/>
        <v>41815.875</v>
      </c>
      <c r="M3861" s="13" t="str">
        <f t="shared" si="362"/>
        <v>May</v>
      </c>
      <c r="N3861" s="11">
        <f t="shared" si="363"/>
        <v>2014</v>
      </c>
      <c r="O3861" t="b">
        <v>0</v>
      </c>
      <c r="P3861">
        <v>1</v>
      </c>
      <c r="Q3861" t="b">
        <v>0</v>
      </c>
      <c r="R3861" t="s">
        <v>8271</v>
      </c>
      <c r="S3861" s="7">
        <f>E3861/D3861</f>
        <v>4.0000000000000002E-4</v>
      </c>
      <c r="T3861" s="8">
        <f>E3861/P3861</f>
        <v>1</v>
      </c>
      <c r="U3861" t="str">
        <f t="shared" si="364"/>
        <v>theater</v>
      </c>
      <c r="V3861" t="str">
        <f t="shared" si="365"/>
        <v>plays</v>
      </c>
    </row>
    <row r="3862" spans="1:22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5">
        <f t="shared" si="360"/>
        <v>41833.660995370366</v>
      </c>
      <c r="L3862" s="15">
        <f t="shared" si="361"/>
        <v>41863.660995370366</v>
      </c>
      <c r="M3862" s="13" t="str">
        <f t="shared" si="362"/>
        <v>Jul</v>
      </c>
      <c r="N3862" s="11">
        <f t="shared" si="363"/>
        <v>2014</v>
      </c>
      <c r="O3862" t="b">
        <v>0</v>
      </c>
      <c r="P3862">
        <v>13</v>
      </c>
      <c r="Q3862" t="b">
        <v>0</v>
      </c>
      <c r="R3862" t="s">
        <v>8271</v>
      </c>
      <c r="S3862" s="7">
        <f>E3862/D3862</f>
        <v>0.17666666666666667</v>
      </c>
      <c r="T3862" s="8">
        <f>E3862/P3862</f>
        <v>81.538461538461533</v>
      </c>
      <c r="U3862" t="str">
        <f t="shared" si="364"/>
        <v>theater</v>
      </c>
      <c r="V3862" t="str">
        <f t="shared" si="365"/>
        <v>plays</v>
      </c>
    </row>
    <row r="3863" spans="1:2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5">
        <f t="shared" si="360"/>
        <v>41914.590011574073</v>
      </c>
      <c r="L3863" s="15">
        <f t="shared" si="361"/>
        <v>41955.907638888893</v>
      </c>
      <c r="M3863" s="13" t="str">
        <f t="shared" si="362"/>
        <v>Oct</v>
      </c>
      <c r="N3863" s="11">
        <f t="shared" si="363"/>
        <v>2014</v>
      </c>
      <c r="O3863" t="b">
        <v>0</v>
      </c>
      <c r="P3863">
        <v>1</v>
      </c>
      <c r="Q3863" t="b">
        <v>0</v>
      </c>
      <c r="R3863" t="s">
        <v>8271</v>
      </c>
      <c r="S3863" s="7">
        <f>E3863/D3863</f>
        <v>0.05</v>
      </c>
      <c r="T3863" s="8">
        <f>E3863/P3863</f>
        <v>100</v>
      </c>
      <c r="U3863" t="str">
        <f t="shared" si="364"/>
        <v>theater</v>
      </c>
      <c r="V3863" t="str">
        <f t="shared" si="365"/>
        <v>plays</v>
      </c>
    </row>
    <row r="3864" spans="1:22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5">
        <f t="shared" si="360"/>
        <v>42611.261064814811</v>
      </c>
      <c r="L3864" s="15">
        <f t="shared" si="361"/>
        <v>42625.707638888889</v>
      </c>
      <c r="M3864" s="13" t="str">
        <f t="shared" si="362"/>
        <v>Aug</v>
      </c>
      <c r="N3864" s="11">
        <f t="shared" si="363"/>
        <v>2016</v>
      </c>
      <c r="O3864" t="b">
        <v>0</v>
      </c>
      <c r="P3864">
        <v>1</v>
      </c>
      <c r="Q3864" t="b">
        <v>0</v>
      </c>
      <c r="R3864" t="s">
        <v>8271</v>
      </c>
      <c r="S3864" s="7">
        <f>E3864/D3864</f>
        <v>1.3333333333333334E-4</v>
      </c>
      <c r="T3864" s="8">
        <f>E3864/P3864</f>
        <v>1</v>
      </c>
      <c r="U3864" t="str">
        <f t="shared" si="364"/>
        <v>theater</v>
      </c>
      <c r="V3864" t="str">
        <f t="shared" si="365"/>
        <v>plays</v>
      </c>
    </row>
    <row r="3865" spans="1:22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5">
        <f t="shared" si="360"/>
        <v>42253.633159722223</v>
      </c>
      <c r="L3865" s="15">
        <f t="shared" si="361"/>
        <v>42313.674826388888</v>
      </c>
      <c r="M3865" s="13" t="str">
        <f t="shared" si="362"/>
        <v>Sep</v>
      </c>
      <c r="N3865" s="11">
        <f t="shared" si="363"/>
        <v>2015</v>
      </c>
      <c r="O3865" t="b">
        <v>0</v>
      </c>
      <c r="P3865">
        <v>0</v>
      </c>
      <c r="Q3865" t="b">
        <v>0</v>
      </c>
      <c r="R3865" t="s">
        <v>8271</v>
      </c>
      <c r="S3865" s="7">
        <f>E3865/D3865</f>
        <v>0</v>
      </c>
      <c r="T3865" s="8" t="e">
        <f>E3865/P3865</f>
        <v>#DIV/0!</v>
      </c>
      <c r="U3865" t="str">
        <f t="shared" si="364"/>
        <v>theater</v>
      </c>
      <c r="V3865" t="str">
        <f t="shared" si="365"/>
        <v>plays</v>
      </c>
    </row>
    <row r="3866" spans="1:22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5">
        <f t="shared" si="360"/>
        <v>42295.891828703709</v>
      </c>
      <c r="L3866" s="15">
        <f t="shared" si="361"/>
        <v>42325.933495370366</v>
      </c>
      <c r="M3866" s="13" t="str">
        <f t="shared" si="362"/>
        <v>Oct</v>
      </c>
      <c r="N3866" s="11">
        <f t="shared" si="363"/>
        <v>2015</v>
      </c>
      <c r="O3866" t="b">
        <v>0</v>
      </c>
      <c r="P3866">
        <v>3</v>
      </c>
      <c r="Q3866" t="b">
        <v>0</v>
      </c>
      <c r="R3866" t="s">
        <v>8271</v>
      </c>
      <c r="S3866" s="7">
        <f>E3866/D3866</f>
        <v>1.2E-2</v>
      </c>
      <c r="T3866" s="8">
        <f>E3866/P3866</f>
        <v>20</v>
      </c>
      <c r="U3866" t="str">
        <f t="shared" si="364"/>
        <v>theater</v>
      </c>
      <c r="V3866" t="str">
        <f t="shared" si="365"/>
        <v>plays</v>
      </c>
    </row>
    <row r="3867" spans="1:22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5">
        <f t="shared" si="360"/>
        <v>41841.651597222226</v>
      </c>
      <c r="L3867" s="15">
        <f t="shared" si="361"/>
        <v>41881.229166666664</v>
      </c>
      <c r="M3867" s="13" t="str">
        <f t="shared" si="362"/>
        <v>Jul</v>
      </c>
      <c r="N3867" s="11">
        <f t="shared" si="363"/>
        <v>2014</v>
      </c>
      <c r="O3867" t="b">
        <v>0</v>
      </c>
      <c r="P3867">
        <v>14</v>
      </c>
      <c r="Q3867" t="b">
        <v>0</v>
      </c>
      <c r="R3867" t="s">
        <v>8271</v>
      </c>
      <c r="S3867" s="7">
        <f>E3867/D3867</f>
        <v>0.26937422295897223</v>
      </c>
      <c r="T3867" s="8">
        <f>E3867/P3867</f>
        <v>46.428571428571431</v>
      </c>
      <c r="U3867" t="str">
        <f t="shared" si="364"/>
        <v>theater</v>
      </c>
      <c r="V3867" t="str">
        <f t="shared" si="365"/>
        <v>plays</v>
      </c>
    </row>
    <row r="3868" spans="1:22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5">
        <f t="shared" si="360"/>
        <v>42402.947002314817</v>
      </c>
      <c r="L3868" s="15">
        <f t="shared" si="361"/>
        <v>42452.145138888889</v>
      </c>
      <c r="M3868" s="13" t="str">
        <f t="shared" si="362"/>
        <v>Feb</v>
      </c>
      <c r="N3868" s="11">
        <f t="shared" si="363"/>
        <v>2016</v>
      </c>
      <c r="O3868" t="b">
        <v>0</v>
      </c>
      <c r="P3868">
        <v>2</v>
      </c>
      <c r="Q3868" t="b">
        <v>0</v>
      </c>
      <c r="R3868" t="s">
        <v>8271</v>
      </c>
      <c r="S3868" s="7">
        <f>E3868/D3868</f>
        <v>5.4999999999999997E-3</v>
      </c>
      <c r="T3868" s="8">
        <f>E3868/P3868</f>
        <v>5.5</v>
      </c>
      <c r="U3868" t="str">
        <f t="shared" si="364"/>
        <v>theater</v>
      </c>
      <c r="V3868" t="str">
        <f t="shared" si="365"/>
        <v>plays</v>
      </c>
    </row>
    <row r="3869" spans="1:22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5">
        <f t="shared" si="360"/>
        <v>42509.814108796301</v>
      </c>
      <c r="L3869" s="15">
        <f t="shared" si="361"/>
        <v>42539.814108796301</v>
      </c>
      <c r="M3869" s="13" t="str">
        <f t="shared" si="362"/>
        <v>May</v>
      </c>
      <c r="N3869" s="11">
        <f t="shared" si="363"/>
        <v>2016</v>
      </c>
      <c r="O3869" t="b">
        <v>0</v>
      </c>
      <c r="P3869">
        <v>5</v>
      </c>
      <c r="Q3869" t="b">
        <v>0</v>
      </c>
      <c r="R3869" t="s">
        <v>8271</v>
      </c>
      <c r="S3869" s="7">
        <f>E3869/D3869</f>
        <v>0.1255</v>
      </c>
      <c r="T3869" s="8">
        <f>E3869/P3869</f>
        <v>50.2</v>
      </c>
      <c r="U3869" t="str">
        <f t="shared" si="364"/>
        <v>theater</v>
      </c>
      <c r="V3869" t="str">
        <f t="shared" si="365"/>
        <v>plays</v>
      </c>
    </row>
    <row r="3870" spans="1:2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5">
        <f t="shared" si="360"/>
        <v>41865.659780092588</v>
      </c>
      <c r="L3870" s="15">
        <f t="shared" si="361"/>
        <v>41890.659780092588</v>
      </c>
      <c r="M3870" s="13" t="str">
        <f t="shared" si="362"/>
        <v>Aug</v>
      </c>
      <c r="N3870" s="11">
        <f t="shared" si="363"/>
        <v>2014</v>
      </c>
      <c r="O3870" t="b">
        <v>0</v>
      </c>
      <c r="P3870">
        <v>1</v>
      </c>
      <c r="Q3870" t="b">
        <v>0</v>
      </c>
      <c r="R3870" t="s">
        <v>8305</v>
      </c>
      <c r="S3870" s="7">
        <f>E3870/D3870</f>
        <v>2E-3</v>
      </c>
      <c r="T3870" s="8">
        <f>E3870/P3870</f>
        <v>10</v>
      </c>
      <c r="U3870" t="str">
        <f t="shared" si="364"/>
        <v>theater</v>
      </c>
      <c r="V3870" t="str">
        <f t="shared" si="365"/>
        <v>musical</v>
      </c>
    </row>
    <row r="3871" spans="1:22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5">
        <f t="shared" si="360"/>
        <v>42047.724444444444</v>
      </c>
      <c r="L3871" s="15">
        <f t="shared" si="361"/>
        <v>42077.132638888885</v>
      </c>
      <c r="M3871" s="13" t="str">
        <f t="shared" si="362"/>
        <v>Feb</v>
      </c>
      <c r="N3871" s="11">
        <f t="shared" si="363"/>
        <v>2015</v>
      </c>
      <c r="O3871" t="b">
        <v>0</v>
      </c>
      <c r="P3871">
        <v>15</v>
      </c>
      <c r="Q3871" t="b">
        <v>0</v>
      </c>
      <c r="R3871" t="s">
        <v>8305</v>
      </c>
      <c r="S3871" s="7">
        <f>E3871/D3871</f>
        <v>3.44748684310884E-2</v>
      </c>
      <c r="T3871" s="8">
        <f>E3871/P3871</f>
        <v>30.133333333333333</v>
      </c>
      <c r="U3871" t="str">
        <f t="shared" si="364"/>
        <v>theater</v>
      </c>
      <c r="V3871" t="str">
        <f t="shared" si="365"/>
        <v>musical</v>
      </c>
    </row>
    <row r="3872" spans="1:22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5">
        <f t="shared" si="360"/>
        <v>41793.17219907407</v>
      </c>
      <c r="L3872" s="15">
        <f t="shared" si="361"/>
        <v>41823.17219907407</v>
      </c>
      <c r="M3872" s="13" t="str">
        <f t="shared" si="362"/>
        <v>Jun</v>
      </c>
      <c r="N3872" s="11">
        <f t="shared" si="363"/>
        <v>2014</v>
      </c>
      <c r="O3872" t="b">
        <v>0</v>
      </c>
      <c r="P3872">
        <v>10</v>
      </c>
      <c r="Q3872" t="b">
        <v>0</v>
      </c>
      <c r="R3872" t="s">
        <v>8305</v>
      </c>
      <c r="S3872" s="7">
        <f>E3872/D3872</f>
        <v>0.15</v>
      </c>
      <c r="T3872" s="8">
        <f>E3872/P3872</f>
        <v>150</v>
      </c>
      <c r="U3872" t="str">
        <f t="shared" si="364"/>
        <v>theater</v>
      </c>
      <c r="V3872" t="str">
        <f t="shared" si="365"/>
        <v>musical</v>
      </c>
    </row>
    <row r="3873" spans="1:22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5">
        <f t="shared" si="360"/>
        <v>42763.780671296292</v>
      </c>
      <c r="L3873" s="15">
        <f t="shared" si="361"/>
        <v>42823.739004629635</v>
      </c>
      <c r="M3873" s="13" t="str">
        <f t="shared" si="362"/>
        <v>Jan</v>
      </c>
      <c r="N3873" s="11">
        <f t="shared" si="363"/>
        <v>2017</v>
      </c>
      <c r="O3873" t="b">
        <v>0</v>
      </c>
      <c r="P3873">
        <v>3</v>
      </c>
      <c r="Q3873" t="b">
        <v>0</v>
      </c>
      <c r="R3873" t="s">
        <v>8305</v>
      </c>
      <c r="S3873" s="7">
        <f>E3873/D3873</f>
        <v>2.6666666666666668E-2</v>
      </c>
      <c r="T3873" s="8">
        <f>E3873/P3873</f>
        <v>13.333333333333334</v>
      </c>
      <c r="U3873" t="str">
        <f t="shared" si="364"/>
        <v>theater</v>
      </c>
      <c r="V3873" t="str">
        <f t="shared" si="365"/>
        <v>musical</v>
      </c>
    </row>
    <row r="3874" spans="1:22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5">
        <f t="shared" si="360"/>
        <v>42180.145787037036</v>
      </c>
      <c r="L3874" s="15">
        <f t="shared" si="361"/>
        <v>42230.145787037036</v>
      </c>
      <c r="M3874" s="13" t="str">
        <f t="shared" si="362"/>
        <v>Jun</v>
      </c>
      <c r="N3874" s="11">
        <f t="shared" si="363"/>
        <v>2015</v>
      </c>
      <c r="O3874" t="b">
        <v>0</v>
      </c>
      <c r="P3874">
        <v>0</v>
      </c>
      <c r="Q3874" t="b">
        <v>0</v>
      </c>
      <c r="R3874" t="s">
        <v>8305</v>
      </c>
      <c r="S3874" s="7">
        <f>E3874/D3874</f>
        <v>0</v>
      </c>
      <c r="T3874" s="8" t="e">
        <f>E3874/P3874</f>
        <v>#DIV/0!</v>
      </c>
      <c r="U3874" t="str">
        <f t="shared" si="364"/>
        <v>theater</v>
      </c>
      <c r="V3874" t="str">
        <f t="shared" si="365"/>
        <v>musical</v>
      </c>
    </row>
    <row r="3875" spans="1:22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5">
        <f t="shared" si="360"/>
        <v>42255.696006944447</v>
      </c>
      <c r="L3875" s="15">
        <f t="shared" si="361"/>
        <v>42285.696006944447</v>
      </c>
      <c r="M3875" s="13" t="str">
        <f t="shared" si="362"/>
        <v>Sep</v>
      </c>
      <c r="N3875" s="11">
        <f t="shared" si="363"/>
        <v>2015</v>
      </c>
      <c r="O3875" t="b">
        <v>0</v>
      </c>
      <c r="P3875">
        <v>0</v>
      </c>
      <c r="Q3875" t="b">
        <v>0</v>
      </c>
      <c r="R3875" t="s">
        <v>8305</v>
      </c>
      <c r="S3875" s="7">
        <f>E3875/D3875</f>
        <v>0</v>
      </c>
      <c r="T3875" s="8" t="e">
        <f>E3875/P3875</f>
        <v>#DIV/0!</v>
      </c>
      <c r="U3875" t="str">
        <f t="shared" si="364"/>
        <v>theater</v>
      </c>
      <c r="V3875" t="str">
        <f t="shared" si="365"/>
        <v>musical</v>
      </c>
    </row>
    <row r="3876" spans="1:22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5">
        <f t="shared" si="360"/>
        <v>42007.016458333332</v>
      </c>
      <c r="L3876" s="15">
        <f t="shared" si="361"/>
        <v>42028.041666666672</v>
      </c>
      <c r="M3876" s="13" t="str">
        <f t="shared" si="362"/>
        <v>Jan</v>
      </c>
      <c r="N3876" s="11">
        <f t="shared" si="363"/>
        <v>2015</v>
      </c>
      <c r="O3876" t="b">
        <v>0</v>
      </c>
      <c r="P3876">
        <v>0</v>
      </c>
      <c r="Q3876" t="b">
        <v>0</v>
      </c>
      <c r="R3876" t="s">
        <v>8305</v>
      </c>
      <c r="S3876" s="7">
        <f>E3876/D3876</f>
        <v>0</v>
      </c>
      <c r="T3876" s="8" t="e">
        <f>E3876/P3876</f>
        <v>#DIV/0!</v>
      </c>
      <c r="U3876" t="str">
        <f t="shared" si="364"/>
        <v>theater</v>
      </c>
      <c r="V3876" t="str">
        <f t="shared" si="365"/>
        <v>musical</v>
      </c>
    </row>
    <row r="3877" spans="1:22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5">
        <f t="shared" si="360"/>
        <v>42615.346817129626</v>
      </c>
      <c r="L3877" s="15">
        <f t="shared" si="361"/>
        <v>42616.416666666672</v>
      </c>
      <c r="M3877" s="13" t="str">
        <f t="shared" si="362"/>
        <v>Sep</v>
      </c>
      <c r="N3877" s="11">
        <f t="shared" si="363"/>
        <v>2016</v>
      </c>
      <c r="O3877" t="b">
        <v>0</v>
      </c>
      <c r="P3877">
        <v>0</v>
      </c>
      <c r="Q3877" t="b">
        <v>0</v>
      </c>
      <c r="R3877" t="s">
        <v>8305</v>
      </c>
      <c r="S3877" s="7">
        <f>E3877/D3877</f>
        <v>0</v>
      </c>
      <c r="T3877" s="8" t="e">
        <f>E3877/P3877</f>
        <v>#DIV/0!</v>
      </c>
      <c r="U3877" t="str">
        <f t="shared" si="364"/>
        <v>theater</v>
      </c>
      <c r="V3877" t="str">
        <f t="shared" si="365"/>
        <v>musical</v>
      </c>
    </row>
    <row r="3878" spans="1:22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5">
        <f t="shared" si="360"/>
        <v>42372.624166666668</v>
      </c>
      <c r="L3878" s="15">
        <f t="shared" si="361"/>
        <v>42402.624166666668</v>
      </c>
      <c r="M3878" s="13" t="str">
        <f t="shared" si="362"/>
        <v>Jan</v>
      </c>
      <c r="N3878" s="11">
        <f t="shared" si="363"/>
        <v>2016</v>
      </c>
      <c r="O3878" t="b">
        <v>0</v>
      </c>
      <c r="P3878">
        <v>46</v>
      </c>
      <c r="Q3878" t="b">
        <v>0</v>
      </c>
      <c r="R3878" t="s">
        <v>8305</v>
      </c>
      <c r="S3878" s="7">
        <f>E3878/D3878</f>
        <v>0.52794871794871789</v>
      </c>
      <c r="T3878" s="8">
        <f>E3878/P3878</f>
        <v>44.760869565217391</v>
      </c>
      <c r="U3878" t="str">
        <f t="shared" si="364"/>
        <v>theater</v>
      </c>
      <c r="V3878" t="str">
        <f t="shared" si="365"/>
        <v>musical</v>
      </c>
    </row>
    <row r="3879" spans="1:22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5">
        <f t="shared" si="360"/>
        <v>42682.67768518519</v>
      </c>
      <c r="L3879" s="15">
        <f t="shared" si="361"/>
        <v>42712.67768518519</v>
      </c>
      <c r="M3879" s="13" t="str">
        <f t="shared" si="362"/>
        <v>Nov</v>
      </c>
      <c r="N3879" s="11">
        <f t="shared" si="363"/>
        <v>2016</v>
      </c>
      <c r="O3879" t="b">
        <v>0</v>
      </c>
      <c r="P3879">
        <v>14</v>
      </c>
      <c r="Q3879" t="b">
        <v>0</v>
      </c>
      <c r="R3879" t="s">
        <v>8305</v>
      </c>
      <c r="S3879" s="7">
        <f>E3879/D3879</f>
        <v>4.9639999999999997E-2</v>
      </c>
      <c r="T3879" s="8">
        <f>E3879/P3879</f>
        <v>88.642857142857139</v>
      </c>
      <c r="U3879" t="str">
        <f t="shared" si="364"/>
        <v>theater</v>
      </c>
      <c r="V3879" t="str">
        <f t="shared" si="365"/>
        <v>musical</v>
      </c>
    </row>
    <row r="3880" spans="1:22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5">
        <f t="shared" si="360"/>
        <v>42154.818819444445</v>
      </c>
      <c r="L3880" s="15">
        <f t="shared" si="361"/>
        <v>42185.165972222225</v>
      </c>
      <c r="M3880" s="13" t="str">
        <f t="shared" si="362"/>
        <v>May</v>
      </c>
      <c r="N3880" s="11">
        <f t="shared" si="363"/>
        <v>2015</v>
      </c>
      <c r="O3880" t="b">
        <v>0</v>
      </c>
      <c r="P3880">
        <v>1</v>
      </c>
      <c r="Q3880" t="b">
        <v>0</v>
      </c>
      <c r="R3880" t="s">
        <v>8305</v>
      </c>
      <c r="S3880" s="7">
        <f>E3880/D3880</f>
        <v>5.5555555555555556E-4</v>
      </c>
      <c r="T3880" s="8">
        <f>E3880/P3880</f>
        <v>10</v>
      </c>
      <c r="U3880" t="str">
        <f t="shared" si="364"/>
        <v>theater</v>
      </c>
      <c r="V3880" t="str">
        <f t="shared" si="365"/>
        <v>musical</v>
      </c>
    </row>
    <row r="3881" spans="1:22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5">
        <f t="shared" si="360"/>
        <v>41999.861064814817</v>
      </c>
      <c r="L3881" s="15">
        <f t="shared" si="361"/>
        <v>42029.861064814817</v>
      </c>
      <c r="M3881" s="13" t="str">
        <f t="shared" si="362"/>
        <v>Dec</v>
      </c>
      <c r="N3881" s="11">
        <f t="shared" si="363"/>
        <v>2014</v>
      </c>
      <c r="O3881" t="b">
        <v>0</v>
      </c>
      <c r="P3881">
        <v>0</v>
      </c>
      <c r="Q3881" t="b">
        <v>0</v>
      </c>
      <c r="R3881" t="s">
        <v>8305</v>
      </c>
      <c r="S3881" s="7">
        <f>E3881/D3881</f>
        <v>0</v>
      </c>
      <c r="T3881" s="8" t="e">
        <f>E3881/P3881</f>
        <v>#DIV/0!</v>
      </c>
      <c r="U3881" t="str">
        <f t="shared" si="364"/>
        <v>theater</v>
      </c>
      <c r="V3881" t="str">
        <f t="shared" si="365"/>
        <v>musical</v>
      </c>
    </row>
    <row r="3882" spans="1:22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5">
        <f t="shared" si="360"/>
        <v>41815.815046296295</v>
      </c>
      <c r="L3882" s="15">
        <f t="shared" si="361"/>
        <v>41850.958333333336</v>
      </c>
      <c r="M3882" s="13" t="str">
        <f t="shared" si="362"/>
        <v>Jun</v>
      </c>
      <c r="N3882" s="11">
        <f t="shared" si="363"/>
        <v>2014</v>
      </c>
      <c r="O3882" t="b">
        <v>0</v>
      </c>
      <c r="P3882">
        <v>17</v>
      </c>
      <c r="Q3882" t="b">
        <v>0</v>
      </c>
      <c r="R3882" t="s">
        <v>8305</v>
      </c>
      <c r="S3882" s="7">
        <f>E3882/D3882</f>
        <v>0.13066666666666665</v>
      </c>
      <c r="T3882" s="8">
        <f>E3882/P3882</f>
        <v>57.647058823529413</v>
      </c>
      <c r="U3882" t="str">
        <f t="shared" si="364"/>
        <v>theater</v>
      </c>
      <c r="V3882" t="str">
        <f t="shared" si="365"/>
        <v>musical</v>
      </c>
    </row>
    <row r="3883" spans="1:22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5">
        <f t="shared" si="360"/>
        <v>42756.018506944441</v>
      </c>
      <c r="L3883" s="15">
        <f t="shared" si="361"/>
        <v>42786.018506944441</v>
      </c>
      <c r="M3883" s="13" t="str">
        <f t="shared" si="362"/>
        <v>Jan</v>
      </c>
      <c r="N3883" s="11">
        <f t="shared" si="363"/>
        <v>2017</v>
      </c>
      <c r="O3883" t="b">
        <v>0</v>
      </c>
      <c r="P3883">
        <v>1</v>
      </c>
      <c r="Q3883" t="b">
        <v>0</v>
      </c>
      <c r="R3883" t="s">
        <v>8305</v>
      </c>
      <c r="S3883" s="7">
        <f>E3883/D3883</f>
        <v>0.05</v>
      </c>
      <c r="T3883" s="8">
        <f>E3883/P3883</f>
        <v>25</v>
      </c>
      <c r="U3883" t="str">
        <f t="shared" si="364"/>
        <v>theater</v>
      </c>
      <c r="V3883" t="str">
        <f t="shared" si="365"/>
        <v>musical</v>
      </c>
    </row>
    <row r="3884" spans="1:22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5">
        <f t="shared" si="360"/>
        <v>42373.983449074076</v>
      </c>
      <c r="L3884" s="15">
        <f t="shared" si="361"/>
        <v>42400.960416666669</v>
      </c>
      <c r="M3884" s="13" t="str">
        <f t="shared" si="362"/>
        <v>Jan</v>
      </c>
      <c r="N3884" s="11">
        <f t="shared" si="363"/>
        <v>2016</v>
      </c>
      <c r="O3884" t="b">
        <v>0</v>
      </c>
      <c r="P3884">
        <v>0</v>
      </c>
      <c r="Q3884" t="b">
        <v>0</v>
      </c>
      <c r="R3884" t="s">
        <v>8305</v>
      </c>
      <c r="S3884" s="7">
        <f>E3884/D3884</f>
        <v>0</v>
      </c>
      <c r="T3884" s="8" t="e">
        <f>E3884/P3884</f>
        <v>#DIV/0!</v>
      </c>
      <c r="U3884" t="str">
        <f t="shared" si="364"/>
        <v>theater</v>
      </c>
      <c r="V3884" t="str">
        <f t="shared" si="365"/>
        <v>musical</v>
      </c>
    </row>
    <row r="3885" spans="1:22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5">
        <f t="shared" si="360"/>
        <v>41854.602650462963</v>
      </c>
      <c r="L3885" s="15">
        <f t="shared" si="361"/>
        <v>41884.602650462963</v>
      </c>
      <c r="M3885" s="13" t="str">
        <f t="shared" si="362"/>
        <v>Aug</v>
      </c>
      <c r="N3885" s="11">
        <f t="shared" si="363"/>
        <v>2014</v>
      </c>
      <c r="O3885" t="b">
        <v>0</v>
      </c>
      <c r="P3885">
        <v>0</v>
      </c>
      <c r="Q3885" t="b">
        <v>0</v>
      </c>
      <c r="R3885" t="s">
        <v>8305</v>
      </c>
      <c r="S3885" s="7">
        <f>E3885/D3885</f>
        <v>0</v>
      </c>
      <c r="T3885" s="8" t="e">
        <f>E3885/P3885</f>
        <v>#DIV/0!</v>
      </c>
      <c r="U3885" t="str">
        <f t="shared" si="364"/>
        <v>theater</v>
      </c>
      <c r="V3885" t="str">
        <f t="shared" si="365"/>
        <v>musical</v>
      </c>
    </row>
    <row r="3886" spans="1:22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5">
        <f t="shared" si="360"/>
        <v>42065.791574074072</v>
      </c>
      <c r="L3886" s="15">
        <f t="shared" si="361"/>
        <v>42090.749907407408</v>
      </c>
      <c r="M3886" s="13" t="str">
        <f t="shared" si="362"/>
        <v>Mar</v>
      </c>
      <c r="N3886" s="11">
        <f t="shared" si="363"/>
        <v>2015</v>
      </c>
      <c r="O3886" t="b">
        <v>0</v>
      </c>
      <c r="P3886">
        <v>0</v>
      </c>
      <c r="Q3886" t="b">
        <v>0</v>
      </c>
      <c r="R3886" t="s">
        <v>8305</v>
      </c>
      <c r="S3886" s="7">
        <f>E3886/D3886</f>
        <v>0</v>
      </c>
      <c r="T3886" s="8" t="e">
        <f>E3886/P3886</f>
        <v>#DIV/0!</v>
      </c>
      <c r="U3886" t="str">
        <f t="shared" si="364"/>
        <v>theater</v>
      </c>
      <c r="V3886" t="str">
        <f t="shared" si="365"/>
        <v>musical</v>
      </c>
    </row>
    <row r="3887" spans="1:22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5">
        <f t="shared" si="360"/>
        <v>42469.951284722221</v>
      </c>
      <c r="L3887" s="15">
        <f t="shared" si="361"/>
        <v>42499.951284722221</v>
      </c>
      <c r="M3887" s="13" t="str">
        <f t="shared" si="362"/>
        <v>Apr</v>
      </c>
      <c r="N3887" s="11">
        <f t="shared" si="363"/>
        <v>2016</v>
      </c>
      <c r="O3887" t="b">
        <v>0</v>
      </c>
      <c r="P3887">
        <v>0</v>
      </c>
      <c r="Q3887" t="b">
        <v>0</v>
      </c>
      <c r="R3887" t="s">
        <v>8305</v>
      </c>
      <c r="S3887" s="7">
        <f>E3887/D3887</f>
        <v>0</v>
      </c>
      <c r="T3887" s="8" t="e">
        <f>E3887/P3887</f>
        <v>#DIV/0!</v>
      </c>
      <c r="U3887" t="str">
        <f t="shared" si="364"/>
        <v>theater</v>
      </c>
      <c r="V3887" t="str">
        <f t="shared" si="365"/>
        <v>musical</v>
      </c>
    </row>
    <row r="3888" spans="1:2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5">
        <f t="shared" si="360"/>
        <v>41954.228032407409</v>
      </c>
      <c r="L3888" s="15">
        <f t="shared" si="361"/>
        <v>41984.228032407409</v>
      </c>
      <c r="M3888" s="13" t="str">
        <f t="shared" si="362"/>
        <v>Nov</v>
      </c>
      <c r="N3888" s="11">
        <f t="shared" si="363"/>
        <v>2014</v>
      </c>
      <c r="O3888" t="b">
        <v>0</v>
      </c>
      <c r="P3888">
        <v>0</v>
      </c>
      <c r="Q3888" t="b">
        <v>0</v>
      </c>
      <c r="R3888" t="s">
        <v>8305</v>
      </c>
      <c r="S3888" s="7">
        <f>E3888/D3888</f>
        <v>0</v>
      </c>
      <c r="T3888" s="8" t="e">
        <f>E3888/P3888</f>
        <v>#DIV/0!</v>
      </c>
      <c r="U3888" t="str">
        <f t="shared" si="364"/>
        <v>theater</v>
      </c>
      <c r="V3888" t="str">
        <f t="shared" si="365"/>
        <v>musical</v>
      </c>
    </row>
    <row r="3889" spans="1:22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5">
        <f t="shared" si="360"/>
        <v>42079.857974537037</v>
      </c>
      <c r="L3889" s="15">
        <f t="shared" si="361"/>
        <v>42125.916666666672</v>
      </c>
      <c r="M3889" s="13" t="str">
        <f t="shared" si="362"/>
        <v>Mar</v>
      </c>
      <c r="N3889" s="11">
        <f t="shared" si="363"/>
        <v>2015</v>
      </c>
      <c r="O3889" t="b">
        <v>0</v>
      </c>
      <c r="P3889">
        <v>2</v>
      </c>
      <c r="Q3889" t="b">
        <v>0</v>
      </c>
      <c r="R3889" t="s">
        <v>8305</v>
      </c>
      <c r="S3889" s="7">
        <f>E3889/D3889</f>
        <v>1.7500000000000002E-2</v>
      </c>
      <c r="T3889" s="8">
        <f>E3889/P3889</f>
        <v>17.5</v>
      </c>
      <c r="U3889" t="str">
        <f t="shared" si="364"/>
        <v>theater</v>
      </c>
      <c r="V3889" t="str">
        <f t="shared" si="365"/>
        <v>musical</v>
      </c>
    </row>
    <row r="3890" spans="1:22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5">
        <f t="shared" si="360"/>
        <v>42762.545810185184</v>
      </c>
      <c r="L3890" s="15">
        <f t="shared" si="361"/>
        <v>42792.545810185184</v>
      </c>
      <c r="M3890" s="13" t="str">
        <f t="shared" si="362"/>
        <v>Jan</v>
      </c>
      <c r="N3890" s="11">
        <f t="shared" si="363"/>
        <v>2017</v>
      </c>
      <c r="O3890" t="b">
        <v>0</v>
      </c>
      <c r="P3890">
        <v>14</v>
      </c>
      <c r="Q3890" t="b">
        <v>0</v>
      </c>
      <c r="R3890" t="s">
        <v>8271</v>
      </c>
      <c r="S3890" s="7">
        <f>E3890/D3890</f>
        <v>0.27100000000000002</v>
      </c>
      <c r="T3890" s="8">
        <f>E3890/P3890</f>
        <v>38.714285714285715</v>
      </c>
      <c r="U3890" t="str">
        <f t="shared" si="364"/>
        <v>theater</v>
      </c>
      <c r="V3890" t="str">
        <f t="shared" si="365"/>
        <v>plays</v>
      </c>
    </row>
    <row r="3891" spans="1:22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5">
        <f t="shared" si="360"/>
        <v>41977.004976851851</v>
      </c>
      <c r="L3891" s="15">
        <f t="shared" si="361"/>
        <v>42008.976388888885</v>
      </c>
      <c r="M3891" s="13" t="str">
        <f t="shared" si="362"/>
        <v>Dec</v>
      </c>
      <c r="N3891" s="11">
        <f t="shared" si="363"/>
        <v>2014</v>
      </c>
      <c r="O3891" t="b">
        <v>0</v>
      </c>
      <c r="P3891">
        <v>9</v>
      </c>
      <c r="Q3891" t="b">
        <v>0</v>
      </c>
      <c r="R3891" t="s">
        <v>8271</v>
      </c>
      <c r="S3891" s="7">
        <f>E3891/D3891</f>
        <v>1.4749999999999999E-2</v>
      </c>
      <c r="T3891" s="8">
        <f>E3891/P3891</f>
        <v>13.111111111111111</v>
      </c>
      <c r="U3891" t="str">
        <f t="shared" si="364"/>
        <v>theater</v>
      </c>
      <c r="V3891" t="str">
        <f t="shared" si="365"/>
        <v>plays</v>
      </c>
    </row>
    <row r="3892" spans="1:22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5">
        <f t="shared" si="360"/>
        <v>42171.758611111116</v>
      </c>
      <c r="L3892" s="15">
        <f t="shared" si="361"/>
        <v>42231.758611111116</v>
      </c>
      <c r="M3892" s="13" t="str">
        <f t="shared" si="362"/>
        <v>Jun</v>
      </c>
      <c r="N3892" s="11">
        <f t="shared" si="363"/>
        <v>2015</v>
      </c>
      <c r="O3892" t="b">
        <v>0</v>
      </c>
      <c r="P3892">
        <v>8</v>
      </c>
      <c r="Q3892" t="b">
        <v>0</v>
      </c>
      <c r="R3892" t="s">
        <v>8271</v>
      </c>
      <c r="S3892" s="7">
        <f>E3892/D3892</f>
        <v>0.16826666666666668</v>
      </c>
      <c r="T3892" s="8">
        <f>E3892/P3892</f>
        <v>315.5</v>
      </c>
      <c r="U3892" t="str">
        <f t="shared" si="364"/>
        <v>theater</v>
      </c>
      <c r="V3892" t="str">
        <f t="shared" si="365"/>
        <v>plays</v>
      </c>
    </row>
    <row r="3893" spans="1:22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5">
        <f t="shared" si="360"/>
        <v>42056.1324537037</v>
      </c>
      <c r="L3893" s="15">
        <f t="shared" si="361"/>
        <v>42086.207638888889</v>
      </c>
      <c r="M3893" s="13" t="str">
        <f t="shared" si="362"/>
        <v>Feb</v>
      </c>
      <c r="N3893" s="11">
        <f t="shared" si="363"/>
        <v>2015</v>
      </c>
      <c r="O3893" t="b">
        <v>0</v>
      </c>
      <c r="P3893">
        <v>7</v>
      </c>
      <c r="Q3893" t="b">
        <v>0</v>
      </c>
      <c r="R3893" t="s">
        <v>8271</v>
      </c>
      <c r="S3893" s="7">
        <f>E3893/D3893</f>
        <v>0.32500000000000001</v>
      </c>
      <c r="T3893" s="8">
        <f>E3893/P3893</f>
        <v>37.142857142857146</v>
      </c>
      <c r="U3893" t="str">
        <f t="shared" si="364"/>
        <v>theater</v>
      </c>
      <c r="V3893" t="str">
        <f t="shared" si="365"/>
        <v>plays</v>
      </c>
    </row>
    <row r="3894" spans="1:22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5">
        <f t="shared" si="360"/>
        <v>41867.652280092596</v>
      </c>
      <c r="L3894" s="15">
        <f t="shared" si="361"/>
        <v>41875.291666666664</v>
      </c>
      <c r="M3894" s="13" t="str">
        <f t="shared" si="362"/>
        <v>Aug</v>
      </c>
      <c r="N3894" s="11">
        <f t="shared" si="363"/>
        <v>2014</v>
      </c>
      <c r="O3894" t="b">
        <v>0</v>
      </c>
      <c r="P3894">
        <v>0</v>
      </c>
      <c r="Q3894" t="b">
        <v>0</v>
      </c>
      <c r="R3894" t="s">
        <v>8271</v>
      </c>
      <c r="S3894" s="7">
        <f>E3894/D3894</f>
        <v>0</v>
      </c>
      <c r="T3894" s="8" t="e">
        <f>E3894/P3894</f>
        <v>#DIV/0!</v>
      </c>
      <c r="U3894" t="str">
        <f t="shared" si="364"/>
        <v>theater</v>
      </c>
      <c r="V3894" t="str">
        <f t="shared" si="365"/>
        <v>plays</v>
      </c>
    </row>
    <row r="3895" spans="1:22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5">
        <f t="shared" si="360"/>
        <v>41779.657870370371</v>
      </c>
      <c r="L3895" s="15">
        <f t="shared" si="361"/>
        <v>41821.25</v>
      </c>
      <c r="M3895" s="13" t="str">
        <f t="shared" si="362"/>
        <v>May</v>
      </c>
      <c r="N3895" s="11">
        <f t="shared" si="363"/>
        <v>2014</v>
      </c>
      <c r="O3895" t="b">
        <v>0</v>
      </c>
      <c r="P3895">
        <v>84</v>
      </c>
      <c r="Q3895" t="b">
        <v>0</v>
      </c>
      <c r="R3895" t="s">
        <v>8271</v>
      </c>
      <c r="S3895" s="7">
        <f>E3895/D3895</f>
        <v>0.2155</v>
      </c>
      <c r="T3895" s="8">
        <f>E3895/P3895</f>
        <v>128.27380952380952</v>
      </c>
      <c r="U3895" t="str">
        <f t="shared" si="364"/>
        <v>theater</v>
      </c>
      <c r="V3895" t="str">
        <f t="shared" si="365"/>
        <v>plays</v>
      </c>
    </row>
    <row r="3896" spans="1:22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5">
        <f t="shared" si="360"/>
        <v>42679.958472222221</v>
      </c>
      <c r="L3896" s="15">
        <f t="shared" si="361"/>
        <v>42710.207638888889</v>
      </c>
      <c r="M3896" s="13" t="str">
        <f t="shared" si="362"/>
        <v>Nov</v>
      </c>
      <c r="N3896" s="11">
        <f t="shared" si="363"/>
        <v>2016</v>
      </c>
      <c r="O3896" t="b">
        <v>0</v>
      </c>
      <c r="P3896">
        <v>11</v>
      </c>
      <c r="Q3896" t="b">
        <v>0</v>
      </c>
      <c r="R3896" t="s">
        <v>8271</v>
      </c>
      <c r="S3896" s="7">
        <f>E3896/D3896</f>
        <v>3.4666666666666665E-2</v>
      </c>
      <c r="T3896" s="8">
        <f>E3896/P3896</f>
        <v>47.272727272727273</v>
      </c>
      <c r="U3896" t="str">
        <f t="shared" si="364"/>
        <v>theater</v>
      </c>
      <c r="V3896" t="str">
        <f t="shared" si="365"/>
        <v>plays</v>
      </c>
    </row>
    <row r="3897" spans="1:22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5">
        <f t="shared" si="360"/>
        <v>42032.250208333338</v>
      </c>
      <c r="L3897" s="15">
        <f t="shared" si="361"/>
        <v>42063.250208333338</v>
      </c>
      <c r="M3897" s="13" t="str">
        <f t="shared" si="362"/>
        <v>Jan</v>
      </c>
      <c r="N3897" s="11">
        <f t="shared" si="363"/>
        <v>2015</v>
      </c>
      <c r="O3897" t="b">
        <v>0</v>
      </c>
      <c r="P3897">
        <v>1</v>
      </c>
      <c r="Q3897" t="b">
        <v>0</v>
      </c>
      <c r="R3897" t="s">
        <v>8271</v>
      </c>
      <c r="S3897" s="7">
        <f>E3897/D3897</f>
        <v>0.05</v>
      </c>
      <c r="T3897" s="8">
        <f>E3897/P3897</f>
        <v>50</v>
      </c>
      <c r="U3897" t="str">
        <f t="shared" si="364"/>
        <v>theater</v>
      </c>
      <c r="V3897" t="str">
        <f t="shared" si="365"/>
        <v>plays</v>
      </c>
    </row>
    <row r="3898" spans="1:22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5">
        <f t="shared" si="360"/>
        <v>41793.191875000004</v>
      </c>
      <c r="L3898" s="15">
        <f t="shared" si="361"/>
        <v>41807.191875000004</v>
      </c>
      <c r="M3898" s="13" t="str">
        <f t="shared" si="362"/>
        <v>Jun</v>
      </c>
      <c r="N3898" s="11">
        <f t="shared" si="363"/>
        <v>2014</v>
      </c>
      <c r="O3898" t="b">
        <v>0</v>
      </c>
      <c r="P3898">
        <v>4</v>
      </c>
      <c r="Q3898" t="b">
        <v>0</v>
      </c>
      <c r="R3898" t="s">
        <v>8271</v>
      </c>
      <c r="S3898" s="7">
        <f>E3898/D3898</f>
        <v>0.10625</v>
      </c>
      <c r="T3898" s="8">
        <f>E3898/P3898</f>
        <v>42.5</v>
      </c>
      <c r="U3898" t="str">
        <f t="shared" si="364"/>
        <v>theater</v>
      </c>
      <c r="V3898" t="str">
        <f t="shared" si="365"/>
        <v>plays</v>
      </c>
    </row>
    <row r="3899" spans="1:22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5">
        <f t="shared" si="360"/>
        <v>41982.87364583333</v>
      </c>
      <c r="L3899" s="15">
        <f t="shared" si="361"/>
        <v>42012.87364583333</v>
      </c>
      <c r="M3899" s="13" t="str">
        <f t="shared" si="362"/>
        <v>Dec</v>
      </c>
      <c r="N3899" s="11">
        <f t="shared" si="363"/>
        <v>2014</v>
      </c>
      <c r="O3899" t="b">
        <v>0</v>
      </c>
      <c r="P3899">
        <v>10</v>
      </c>
      <c r="Q3899" t="b">
        <v>0</v>
      </c>
      <c r="R3899" t="s">
        <v>8271</v>
      </c>
      <c r="S3899" s="7">
        <f>E3899/D3899</f>
        <v>0.17599999999999999</v>
      </c>
      <c r="T3899" s="8">
        <f>E3899/P3899</f>
        <v>44</v>
      </c>
      <c r="U3899" t="str">
        <f t="shared" si="364"/>
        <v>theater</v>
      </c>
      <c r="V3899" t="str">
        <f t="shared" si="365"/>
        <v>plays</v>
      </c>
    </row>
    <row r="3900" spans="1:22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5">
        <f t="shared" si="360"/>
        <v>42193.482291666667</v>
      </c>
      <c r="L3900" s="15">
        <f t="shared" si="361"/>
        <v>42233.666666666672</v>
      </c>
      <c r="M3900" s="13" t="str">
        <f t="shared" si="362"/>
        <v>Jul</v>
      </c>
      <c r="N3900" s="11">
        <f t="shared" si="363"/>
        <v>2015</v>
      </c>
      <c r="O3900" t="b">
        <v>0</v>
      </c>
      <c r="P3900">
        <v>16</v>
      </c>
      <c r="Q3900" t="b">
        <v>0</v>
      </c>
      <c r="R3900" t="s">
        <v>8271</v>
      </c>
      <c r="S3900" s="7">
        <f>E3900/D3900</f>
        <v>0.3256</v>
      </c>
      <c r="T3900" s="8">
        <f>E3900/P3900</f>
        <v>50.875</v>
      </c>
      <c r="U3900" t="str">
        <f t="shared" si="364"/>
        <v>theater</v>
      </c>
      <c r="V3900" t="str">
        <f t="shared" si="365"/>
        <v>plays</v>
      </c>
    </row>
    <row r="3901" spans="1:22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5">
        <f t="shared" si="360"/>
        <v>41843.775011574071</v>
      </c>
      <c r="L3901" s="15">
        <f t="shared" si="361"/>
        <v>41863.775011574071</v>
      </c>
      <c r="M3901" s="13" t="str">
        <f t="shared" si="362"/>
        <v>Jul</v>
      </c>
      <c r="N3901" s="11">
        <f t="shared" si="363"/>
        <v>2014</v>
      </c>
      <c r="O3901" t="b">
        <v>0</v>
      </c>
      <c r="P3901">
        <v>2</v>
      </c>
      <c r="Q3901" t="b">
        <v>0</v>
      </c>
      <c r="R3901" t="s">
        <v>8271</v>
      </c>
      <c r="S3901" s="7">
        <f>E3901/D3901</f>
        <v>1.2500000000000001E-2</v>
      </c>
      <c r="T3901" s="8">
        <f>E3901/P3901</f>
        <v>62.5</v>
      </c>
      <c r="U3901" t="str">
        <f t="shared" si="364"/>
        <v>theater</v>
      </c>
      <c r="V3901" t="str">
        <f t="shared" si="365"/>
        <v>plays</v>
      </c>
    </row>
    <row r="3902" spans="1:22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5">
        <f t="shared" si="360"/>
        <v>42136.092488425929</v>
      </c>
      <c r="L3902" s="15">
        <f t="shared" si="361"/>
        <v>42166.092488425929</v>
      </c>
      <c r="M3902" s="13" t="str">
        <f t="shared" si="362"/>
        <v>May</v>
      </c>
      <c r="N3902" s="11">
        <f t="shared" si="363"/>
        <v>2015</v>
      </c>
      <c r="O3902" t="b">
        <v>0</v>
      </c>
      <c r="P3902">
        <v>5</v>
      </c>
      <c r="Q3902" t="b">
        <v>0</v>
      </c>
      <c r="R3902" t="s">
        <v>8271</v>
      </c>
      <c r="S3902" s="7">
        <f>E3902/D3902</f>
        <v>5.3999999999999999E-2</v>
      </c>
      <c r="T3902" s="8">
        <f>E3902/P3902</f>
        <v>27</v>
      </c>
      <c r="U3902" t="str">
        <f t="shared" si="364"/>
        <v>theater</v>
      </c>
      <c r="V3902" t="str">
        <f t="shared" si="365"/>
        <v>plays</v>
      </c>
    </row>
    <row r="3903" spans="1:22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5">
        <f t="shared" si="360"/>
        <v>42317.826377314821</v>
      </c>
      <c r="L3903" s="15">
        <f t="shared" si="361"/>
        <v>42357.826377314821</v>
      </c>
      <c r="M3903" s="13" t="str">
        <f t="shared" si="362"/>
        <v>Nov</v>
      </c>
      <c r="N3903" s="11">
        <f t="shared" si="363"/>
        <v>2015</v>
      </c>
      <c r="O3903" t="b">
        <v>0</v>
      </c>
      <c r="P3903">
        <v>1</v>
      </c>
      <c r="Q3903" t="b">
        <v>0</v>
      </c>
      <c r="R3903" t="s">
        <v>8271</v>
      </c>
      <c r="S3903" s="7">
        <f>E3903/D3903</f>
        <v>8.3333333333333332E-3</v>
      </c>
      <c r="T3903" s="8">
        <f>E3903/P3903</f>
        <v>25</v>
      </c>
      <c r="U3903" t="str">
        <f t="shared" si="364"/>
        <v>theater</v>
      </c>
      <c r="V3903" t="str">
        <f t="shared" si="365"/>
        <v>plays</v>
      </c>
    </row>
    <row r="3904" spans="1:22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5">
        <f t="shared" si="360"/>
        <v>42663.468078703707</v>
      </c>
      <c r="L3904" s="15">
        <f t="shared" si="361"/>
        <v>42688.509745370371</v>
      </c>
      <c r="M3904" s="13" t="str">
        <f t="shared" si="362"/>
        <v>Oct</v>
      </c>
      <c r="N3904" s="11">
        <f t="shared" si="363"/>
        <v>2016</v>
      </c>
      <c r="O3904" t="b">
        <v>0</v>
      </c>
      <c r="P3904">
        <v>31</v>
      </c>
      <c r="Q3904" t="b">
        <v>0</v>
      </c>
      <c r="R3904" t="s">
        <v>8271</v>
      </c>
      <c r="S3904" s="7">
        <f>E3904/D3904</f>
        <v>0.48833333333333334</v>
      </c>
      <c r="T3904" s="8">
        <f>E3904/P3904</f>
        <v>47.258064516129032</v>
      </c>
      <c r="U3904" t="str">
        <f t="shared" si="364"/>
        <v>theater</v>
      </c>
      <c r="V3904" t="str">
        <f t="shared" si="365"/>
        <v>plays</v>
      </c>
    </row>
    <row r="3905" spans="1:22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5">
        <f t="shared" si="360"/>
        <v>42186.01116898148</v>
      </c>
      <c r="L3905" s="15">
        <f t="shared" si="361"/>
        <v>42230.818055555559</v>
      </c>
      <c r="M3905" s="13" t="str">
        <f t="shared" si="362"/>
        <v>Jul</v>
      </c>
      <c r="N3905" s="11">
        <f t="shared" si="363"/>
        <v>2015</v>
      </c>
      <c r="O3905" t="b">
        <v>0</v>
      </c>
      <c r="P3905">
        <v>0</v>
      </c>
      <c r="Q3905" t="b">
        <v>0</v>
      </c>
      <c r="R3905" t="s">
        <v>8271</v>
      </c>
      <c r="S3905" s="7">
        <f>E3905/D3905</f>
        <v>0</v>
      </c>
      <c r="T3905" s="8" t="e">
        <f>E3905/P3905</f>
        <v>#DIV/0!</v>
      </c>
      <c r="U3905" t="str">
        <f t="shared" si="364"/>
        <v>theater</v>
      </c>
      <c r="V3905" t="str">
        <f t="shared" si="365"/>
        <v>plays</v>
      </c>
    </row>
    <row r="3906" spans="1:22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5">
        <f t="shared" si="360"/>
        <v>42095.229166666672</v>
      </c>
      <c r="L3906" s="15">
        <f t="shared" si="361"/>
        <v>42109.211111111115</v>
      </c>
      <c r="M3906" s="13" t="str">
        <f t="shared" si="362"/>
        <v>Apr</v>
      </c>
      <c r="N3906" s="11">
        <f t="shared" si="363"/>
        <v>2015</v>
      </c>
      <c r="O3906" t="b">
        <v>0</v>
      </c>
      <c r="P3906">
        <v>2</v>
      </c>
      <c r="Q3906" t="b">
        <v>0</v>
      </c>
      <c r="R3906" t="s">
        <v>8271</v>
      </c>
      <c r="S3906" s="7">
        <f>E3906/D3906</f>
        <v>2.9999999999999997E-4</v>
      </c>
      <c r="T3906" s="8">
        <f>E3906/P3906</f>
        <v>1.5</v>
      </c>
      <c r="U3906" t="str">
        <f t="shared" si="364"/>
        <v>theater</v>
      </c>
      <c r="V3906" t="str">
        <f t="shared" si="365"/>
        <v>plays</v>
      </c>
    </row>
    <row r="3907" spans="1:22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5">
        <f t="shared" ref="K3907:K3970" si="366">(((J3907/60)/60)/24+DATE(1970,1,1))</f>
        <v>42124.623877314814</v>
      </c>
      <c r="L3907" s="15">
        <f t="shared" ref="L3907:L3970" si="367">(((I3907/60)/60)/24+DATE(1970,1,1))</f>
        <v>42166.958333333328</v>
      </c>
      <c r="M3907" s="13" t="str">
        <f t="shared" ref="M3907:M3970" si="368">TEXT(K3907,"mmm")</f>
        <v>Apr</v>
      </c>
      <c r="N3907" s="11">
        <f t="shared" ref="N3907:N3970" si="369">YEAR(K3907)</f>
        <v>2015</v>
      </c>
      <c r="O3907" t="b">
        <v>0</v>
      </c>
      <c r="P3907">
        <v>7</v>
      </c>
      <c r="Q3907" t="b">
        <v>0</v>
      </c>
      <c r="R3907" t="s">
        <v>8271</v>
      </c>
      <c r="S3907" s="7">
        <f>E3907/D3907</f>
        <v>0.11533333333333333</v>
      </c>
      <c r="T3907" s="8">
        <f>E3907/P3907</f>
        <v>24.714285714285715</v>
      </c>
      <c r="U3907" t="str">
        <f t="shared" ref="U3907:U3970" si="370">LEFT(R3907,(FIND("/",R3907,1)-1))</f>
        <v>theater</v>
      </c>
      <c r="V3907" t="str">
        <f t="shared" ref="V3907:V3970" si="371">MID(R3907,FIND("/",R3907)+1,256)</f>
        <v>plays</v>
      </c>
    </row>
    <row r="3908" spans="1:22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5">
        <f t="shared" si="366"/>
        <v>42143.917743055557</v>
      </c>
      <c r="L3908" s="15">
        <f t="shared" si="367"/>
        <v>42181.559027777781</v>
      </c>
      <c r="M3908" s="13" t="str">
        <f t="shared" si="368"/>
        <v>May</v>
      </c>
      <c r="N3908" s="11">
        <f t="shared" si="369"/>
        <v>2015</v>
      </c>
      <c r="O3908" t="b">
        <v>0</v>
      </c>
      <c r="P3908">
        <v>16</v>
      </c>
      <c r="Q3908" t="b">
        <v>0</v>
      </c>
      <c r="R3908" t="s">
        <v>8271</v>
      </c>
      <c r="S3908" s="7">
        <f>E3908/D3908</f>
        <v>0.67333333333333334</v>
      </c>
      <c r="T3908" s="8">
        <f>E3908/P3908</f>
        <v>63.125</v>
      </c>
      <c r="U3908" t="str">
        <f t="shared" si="370"/>
        <v>theater</v>
      </c>
      <c r="V3908" t="str">
        <f t="shared" si="371"/>
        <v>plays</v>
      </c>
    </row>
    <row r="3909" spans="1:22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5">
        <f t="shared" si="366"/>
        <v>41906.819513888891</v>
      </c>
      <c r="L3909" s="15">
        <f t="shared" si="367"/>
        <v>41938.838888888888</v>
      </c>
      <c r="M3909" s="13" t="str">
        <f t="shared" si="368"/>
        <v>Sep</v>
      </c>
      <c r="N3909" s="11">
        <f t="shared" si="369"/>
        <v>2014</v>
      </c>
      <c r="O3909" t="b">
        <v>0</v>
      </c>
      <c r="P3909">
        <v>4</v>
      </c>
      <c r="Q3909" t="b">
        <v>0</v>
      </c>
      <c r="R3909" t="s">
        <v>8271</v>
      </c>
      <c r="S3909" s="7">
        <f>E3909/D3909</f>
        <v>0.153</v>
      </c>
      <c r="T3909" s="8">
        <f>E3909/P3909</f>
        <v>38.25</v>
      </c>
      <c r="U3909" t="str">
        <f t="shared" si="370"/>
        <v>theater</v>
      </c>
      <c r="V3909" t="str">
        <f t="shared" si="371"/>
        <v>plays</v>
      </c>
    </row>
    <row r="3910" spans="1:22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5">
        <f t="shared" si="366"/>
        <v>41834.135370370372</v>
      </c>
      <c r="L3910" s="15">
        <f t="shared" si="367"/>
        <v>41849.135370370372</v>
      </c>
      <c r="M3910" s="13" t="str">
        <f t="shared" si="368"/>
        <v>Jul</v>
      </c>
      <c r="N3910" s="11">
        <f t="shared" si="369"/>
        <v>2014</v>
      </c>
      <c r="O3910" t="b">
        <v>0</v>
      </c>
      <c r="P3910">
        <v>4</v>
      </c>
      <c r="Q3910" t="b">
        <v>0</v>
      </c>
      <c r="R3910" t="s">
        <v>8271</v>
      </c>
      <c r="S3910" s="7">
        <f>E3910/D3910</f>
        <v>8.666666666666667E-2</v>
      </c>
      <c r="T3910" s="8">
        <f>E3910/P3910</f>
        <v>16.25</v>
      </c>
      <c r="U3910" t="str">
        <f t="shared" si="370"/>
        <v>theater</v>
      </c>
      <c r="V3910" t="str">
        <f t="shared" si="371"/>
        <v>plays</v>
      </c>
    </row>
    <row r="3911" spans="1:22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5">
        <f t="shared" si="366"/>
        <v>41863.359282407408</v>
      </c>
      <c r="L3911" s="15">
        <f t="shared" si="367"/>
        <v>41893.359282407408</v>
      </c>
      <c r="M3911" s="13" t="str">
        <f t="shared" si="368"/>
        <v>Aug</v>
      </c>
      <c r="N3911" s="11">
        <f t="shared" si="369"/>
        <v>2014</v>
      </c>
      <c r="O3911" t="b">
        <v>0</v>
      </c>
      <c r="P3911">
        <v>4</v>
      </c>
      <c r="Q3911" t="b">
        <v>0</v>
      </c>
      <c r="R3911" t="s">
        <v>8271</v>
      </c>
      <c r="S3911" s="7">
        <f>E3911/D3911</f>
        <v>2.2499999999999998E-3</v>
      </c>
      <c r="T3911" s="8">
        <f>E3911/P3911</f>
        <v>33.75</v>
      </c>
      <c r="U3911" t="str">
        <f t="shared" si="370"/>
        <v>theater</v>
      </c>
      <c r="V3911" t="str">
        <f t="shared" si="371"/>
        <v>plays</v>
      </c>
    </row>
    <row r="3912" spans="1:22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5">
        <f t="shared" si="366"/>
        <v>42224.756909722222</v>
      </c>
      <c r="L3912" s="15">
        <f t="shared" si="367"/>
        <v>42254.756909722222</v>
      </c>
      <c r="M3912" s="13" t="str">
        <f t="shared" si="368"/>
        <v>Aug</v>
      </c>
      <c r="N3912" s="11">
        <f t="shared" si="369"/>
        <v>2015</v>
      </c>
      <c r="O3912" t="b">
        <v>0</v>
      </c>
      <c r="P3912">
        <v>3</v>
      </c>
      <c r="Q3912" t="b">
        <v>0</v>
      </c>
      <c r="R3912" t="s">
        <v>8271</v>
      </c>
      <c r="S3912" s="7">
        <f>E3912/D3912</f>
        <v>3.0833333333333334E-2</v>
      </c>
      <c r="T3912" s="8">
        <f>E3912/P3912</f>
        <v>61.666666666666664</v>
      </c>
      <c r="U3912" t="str">
        <f t="shared" si="370"/>
        <v>theater</v>
      </c>
      <c r="V3912" t="str">
        <f t="shared" si="371"/>
        <v>plays</v>
      </c>
    </row>
    <row r="3913" spans="1:22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5">
        <f t="shared" si="366"/>
        <v>41939.8122337963</v>
      </c>
      <c r="L3913" s="15">
        <f t="shared" si="367"/>
        <v>41969.853900462964</v>
      </c>
      <c r="M3913" s="13" t="str">
        <f t="shared" si="368"/>
        <v>Oct</v>
      </c>
      <c r="N3913" s="11">
        <f t="shared" si="369"/>
        <v>2014</v>
      </c>
      <c r="O3913" t="b">
        <v>0</v>
      </c>
      <c r="P3913">
        <v>36</v>
      </c>
      <c r="Q3913" t="b">
        <v>0</v>
      </c>
      <c r="R3913" t="s">
        <v>8271</v>
      </c>
      <c r="S3913" s="7">
        <f>E3913/D3913</f>
        <v>0.37412499999999999</v>
      </c>
      <c r="T3913" s="8">
        <f>E3913/P3913</f>
        <v>83.138888888888886</v>
      </c>
      <c r="U3913" t="str">
        <f t="shared" si="370"/>
        <v>theater</v>
      </c>
      <c r="V3913" t="str">
        <f t="shared" si="371"/>
        <v>plays</v>
      </c>
    </row>
    <row r="3914" spans="1:22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5">
        <f t="shared" si="366"/>
        <v>42059.270023148143</v>
      </c>
      <c r="L3914" s="15">
        <f t="shared" si="367"/>
        <v>42119.190972222219</v>
      </c>
      <c r="M3914" s="13" t="str">
        <f t="shared" si="368"/>
        <v>Feb</v>
      </c>
      <c r="N3914" s="11">
        <f t="shared" si="369"/>
        <v>2015</v>
      </c>
      <c r="O3914" t="b">
        <v>0</v>
      </c>
      <c r="P3914">
        <v>1</v>
      </c>
      <c r="Q3914" t="b">
        <v>0</v>
      </c>
      <c r="R3914" t="s">
        <v>8271</v>
      </c>
      <c r="S3914" s="7">
        <f>E3914/D3914</f>
        <v>6.666666666666667E-5</v>
      </c>
      <c r="T3914" s="8">
        <f>E3914/P3914</f>
        <v>1</v>
      </c>
      <c r="U3914" t="str">
        <f t="shared" si="370"/>
        <v>theater</v>
      </c>
      <c r="V3914" t="str">
        <f t="shared" si="371"/>
        <v>plays</v>
      </c>
    </row>
    <row r="3915" spans="1:22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5">
        <f t="shared" si="366"/>
        <v>42308.211215277777</v>
      </c>
      <c r="L3915" s="15">
        <f t="shared" si="367"/>
        <v>42338.252881944441</v>
      </c>
      <c r="M3915" s="13" t="str">
        <f t="shared" si="368"/>
        <v>Oct</v>
      </c>
      <c r="N3915" s="11">
        <f t="shared" si="369"/>
        <v>2015</v>
      </c>
      <c r="O3915" t="b">
        <v>0</v>
      </c>
      <c r="P3915">
        <v>7</v>
      </c>
      <c r="Q3915" t="b">
        <v>0</v>
      </c>
      <c r="R3915" t="s">
        <v>8271</v>
      </c>
      <c r="S3915" s="7">
        <f>E3915/D3915</f>
        <v>0.1</v>
      </c>
      <c r="T3915" s="8">
        <f>E3915/P3915</f>
        <v>142.85714285714286</v>
      </c>
      <c r="U3915" t="str">
        <f t="shared" si="370"/>
        <v>theater</v>
      </c>
      <c r="V3915" t="str">
        <f t="shared" si="371"/>
        <v>plays</v>
      </c>
    </row>
    <row r="3916" spans="1:22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5">
        <f t="shared" si="366"/>
        <v>42114.818935185183</v>
      </c>
      <c r="L3916" s="15">
        <f t="shared" si="367"/>
        <v>42134.957638888889</v>
      </c>
      <c r="M3916" s="13" t="str">
        <f t="shared" si="368"/>
        <v>Apr</v>
      </c>
      <c r="N3916" s="11">
        <f t="shared" si="369"/>
        <v>2015</v>
      </c>
      <c r="O3916" t="b">
        <v>0</v>
      </c>
      <c r="P3916">
        <v>27</v>
      </c>
      <c r="Q3916" t="b">
        <v>0</v>
      </c>
      <c r="R3916" t="s">
        <v>8271</v>
      </c>
      <c r="S3916" s="7">
        <f>E3916/D3916</f>
        <v>0.36359999999999998</v>
      </c>
      <c r="T3916" s="8">
        <f>E3916/P3916</f>
        <v>33.666666666666664</v>
      </c>
      <c r="U3916" t="str">
        <f t="shared" si="370"/>
        <v>theater</v>
      </c>
      <c r="V3916" t="str">
        <f t="shared" si="371"/>
        <v>plays</v>
      </c>
    </row>
    <row r="3917" spans="1:22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5">
        <f t="shared" si="366"/>
        <v>42492.98505787037</v>
      </c>
      <c r="L3917" s="15">
        <f t="shared" si="367"/>
        <v>42522.98505787037</v>
      </c>
      <c r="M3917" s="13" t="str">
        <f t="shared" si="368"/>
        <v>May</v>
      </c>
      <c r="N3917" s="11">
        <f t="shared" si="369"/>
        <v>2016</v>
      </c>
      <c r="O3917" t="b">
        <v>0</v>
      </c>
      <c r="P3917">
        <v>1</v>
      </c>
      <c r="Q3917" t="b">
        <v>0</v>
      </c>
      <c r="R3917" t="s">
        <v>8271</v>
      </c>
      <c r="S3917" s="7">
        <f>E3917/D3917</f>
        <v>3.3333333333333335E-3</v>
      </c>
      <c r="T3917" s="8">
        <f>E3917/P3917</f>
        <v>5</v>
      </c>
      <c r="U3917" t="str">
        <f t="shared" si="370"/>
        <v>theater</v>
      </c>
      <c r="V3917" t="str">
        <f t="shared" si="371"/>
        <v>plays</v>
      </c>
    </row>
    <row r="3918" spans="1:22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5">
        <f t="shared" si="366"/>
        <v>42494.471666666665</v>
      </c>
      <c r="L3918" s="15">
        <f t="shared" si="367"/>
        <v>42524.471666666665</v>
      </c>
      <c r="M3918" s="13" t="str">
        <f t="shared" si="368"/>
        <v>May</v>
      </c>
      <c r="N3918" s="11">
        <f t="shared" si="369"/>
        <v>2016</v>
      </c>
      <c r="O3918" t="b">
        <v>0</v>
      </c>
      <c r="P3918">
        <v>0</v>
      </c>
      <c r="Q3918" t="b">
        <v>0</v>
      </c>
      <c r="R3918" t="s">
        <v>8271</v>
      </c>
      <c r="S3918" s="7">
        <f>E3918/D3918</f>
        <v>0</v>
      </c>
      <c r="T3918" s="8" t="e">
        <f>E3918/P3918</f>
        <v>#DIV/0!</v>
      </c>
      <c r="U3918" t="str">
        <f t="shared" si="370"/>
        <v>theater</v>
      </c>
      <c r="V3918" t="str">
        <f t="shared" si="371"/>
        <v>plays</v>
      </c>
    </row>
    <row r="3919" spans="1:22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5">
        <f t="shared" si="366"/>
        <v>41863.527326388888</v>
      </c>
      <c r="L3919" s="15">
        <f t="shared" si="367"/>
        <v>41893.527326388888</v>
      </c>
      <c r="M3919" s="13" t="str">
        <f t="shared" si="368"/>
        <v>Aug</v>
      </c>
      <c r="N3919" s="11">
        <f t="shared" si="369"/>
        <v>2014</v>
      </c>
      <c r="O3919" t="b">
        <v>0</v>
      </c>
      <c r="P3919">
        <v>1</v>
      </c>
      <c r="Q3919" t="b">
        <v>0</v>
      </c>
      <c r="R3919" t="s">
        <v>8271</v>
      </c>
      <c r="S3919" s="7">
        <f>E3919/D3919</f>
        <v>2.8571428571428571E-3</v>
      </c>
      <c r="T3919" s="8">
        <f>E3919/P3919</f>
        <v>10</v>
      </c>
      <c r="U3919" t="str">
        <f t="shared" si="370"/>
        <v>theater</v>
      </c>
      <c r="V3919" t="str">
        <f t="shared" si="371"/>
        <v>plays</v>
      </c>
    </row>
    <row r="3920" spans="1:22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5">
        <f t="shared" si="366"/>
        <v>41843.664618055554</v>
      </c>
      <c r="L3920" s="15">
        <f t="shared" si="367"/>
        <v>41855.666666666664</v>
      </c>
      <c r="M3920" s="13" t="str">
        <f t="shared" si="368"/>
        <v>Jul</v>
      </c>
      <c r="N3920" s="11">
        <f t="shared" si="369"/>
        <v>2014</v>
      </c>
      <c r="O3920" t="b">
        <v>0</v>
      </c>
      <c r="P3920">
        <v>3</v>
      </c>
      <c r="Q3920" t="b">
        <v>0</v>
      </c>
      <c r="R3920" t="s">
        <v>8271</v>
      </c>
      <c r="S3920" s="7">
        <f>E3920/D3920</f>
        <v>2E-3</v>
      </c>
      <c r="T3920" s="8">
        <f>E3920/P3920</f>
        <v>40</v>
      </c>
      <c r="U3920" t="str">
        <f t="shared" si="370"/>
        <v>theater</v>
      </c>
      <c r="V3920" t="str">
        <f t="shared" si="371"/>
        <v>plays</v>
      </c>
    </row>
    <row r="3921" spans="1:22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5">
        <f t="shared" si="366"/>
        <v>42358.684872685189</v>
      </c>
      <c r="L3921" s="15">
        <f t="shared" si="367"/>
        <v>42387</v>
      </c>
      <c r="M3921" s="13" t="str">
        <f t="shared" si="368"/>
        <v>Dec</v>
      </c>
      <c r="N3921" s="11">
        <f t="shared" si="369"/>
        <v>2015</v>
      </c>
      <c r="O3921" t="b">
        <v>0</v>
      </c>
      <c r="P3921">
        <v>3</v>
      </c>
      <c r="Q3921" t="b">
        <v>0</v>
      </c>
      <c r="R3921" t="s">
        <v>8271</v>
      </c>
      <c r="S3921" s="7">
        <f>E3921/D3921</f>
        <v>1.7999999999999999E-2</v>
      </c>
      <c r="T3921" s="8">
        <f>E3921/P3921</f>
        <v>30</v>
      </c>
      <c r="U3921" t="str">
        <f t="shared" si="370"/>
        <v>theater</v>
      </c>
      <c r="V3921" t="str">
        <f t="shared" si="371"/>
        <v>plays</v>
      </c>
    </row>
    <row r="3922" spans="1:22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5">
        <f t="shared" si="366"/>
        <v>42657.38726851852</v>
      </c>
      <c r="L3922" s="15">
        <f t="shared" si="367"/>
        <v>42687.428935185191</v>
      </c>
      <c r="M3922" s="13" t="str">
        <f t="shared" si="368"/>
        <v>Oct</v>
      </c>
      <c r="N3922" s="11">
        <f t="shared" si="369"/>
        <v>2016</v>
      </c>
      <c r="O3922" t="b">
        <v>0</v>
      </c>
      <c r="P3922">
        <v>3</v>
      </c>
      <c r="Q3922" t="b">
        <v>0</v>
      </c>
      <c r="R3922" t="s">
        <v>8271</v>
      </c>
      <c r="S3922" s="7">
        <f>E3922/D3922</f>
        <v>5.3999999999999999E-2</v>
      </c>
      <c r="T3922" s="8">
        <f>E3922/P3922</f>
        <v>45</v>
      </c>
      <c r="U3922" t="str">
        <f t="shared" si="370"/>
        <v>theater</v>
      </c>
      <c r="V3922" t="str">
        <f t="shared" si="371"/>
        <v>plays</v>
      </c>
    </row>
    <row r="3923" spans="1:22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5">
        <f t="shared" si="366"/>
        <v>41926.542303240742</v>
      </c>
      <c r="L3923" s="15">
        <f t="shared" si="367"/>
        <v>41938.75</v>
      </c>
      <c r="M3923" s="13" t="str">
        <f t="shared" si="368"/>
        <v>Oct</v>
      </c>
      <c r="N3923" s="11">
        <f t="shared" si="369"/>
        <v>2014</v>
      </c>
      <c r="O3923" t="b">
        <v>0</v>
      </c>
      <c r="P3923">
        <v>0</v>
      </c>
      <c r="Q3923" t="b">
        <v>0</v>
      </c>
      <c r="R3923" t="s">
        <v>8271</v>
      </c>
      <c r="S3923" s="7">
        <f>E3923/D3923</f>
        <v>0</v>
      </c>
      <c r="T3923" s="8" t="e">
        <f>E3923/P3923</f>
        <v>#DIV/0!</v>
      </c>
      <c r="U3923" t="str">
        <f t="shared" si="370"/>
        <v>theater</v>
      </c>
      <c r="V3923" t="str">
        <f t="shared" si="371"/>
        <v>plays</v>
      </c>
    </row>
    <row r="3924" spans="1:22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5">
        <f t="shared" si="366"/>
        <v>42020.768634259264</v>
      </c>
      <c r="L3924" s="15">
        <f t="shared" si="367"/>
        <v>42065.958333333328</v>
      </c>
      <c r="M3924" s="13" t="str">
        <f t="shared" si="368"/>
        <v>Jan</v>
      </c>
      <c r="N3924" s="11">
        <f t="shared" si="369"/>
        <v>2015</v>
      </c>
      <c r="O3924" t="b">
        <v>0</v>
      </c>
      <c r="P3924">
        <v>6</v>
      </c>
      <c r="Q3924" t="b">
        <v>0</v>
      </c>
      <c r="R3924" t="s">
        <v>8271</v>
      </c>
      <c r="S3924" s="7">
        <f>E3924/D3924</f>
        <v>8.1333333333333327E-2</v>
      </c>
      <c r="T3924" s="8">
        <f>E3924/P3924</f>
        <v>10.166666666666666</v>
      </c>
      <c r="U3924" t="str">
        <f t="shared" si="370"/>
        <v>theater</v>
      </c>
      <c r="V3924" t="str">
        <f t="shared" si="371"/>
        <v>plays</v>
      </c>
    </row>
    <row r="3925" spans="1:22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5">
        <f t="shared" si="366"/>
        <v>42075.979988425926</v>
      </c>
      <c r="L3925" s="15">
        <f t="shared" si="367"/>
        <v>42103.979988425926</v>
      </c>
      <c r="M3925" s="13" t="str">
        <f t="shared" si="368"/>
        <v>Mar</v>
      </c>
      <c r="N3925" s="11">
        <f t="shared" si="369"/>
        <v>2015</v>
      </c>
      <c r="O3925" t="b">
        <v>0</v>
      </c>
      <c r="P3925">
        <v>17</v>
      </c>
      <c r="Q3925" t="b">
        <v>0</v>
      </c>
      <c r="R3925" t="s">
        <v>8271</v>
      </c>
      <c r="S3925" s="7">
        <f>E3925/D3925</f>
        <v>0.12034782608695652</v>
      </c>
      <c r="T3925" s="8">
        <f>E3925/P3925</f>
        <v>81.411764705882348</v>
      </c>
      <c r="U3925" t="str">
        <f t="shared" si="370"/>
        <v>theater</v>
      </c>
      <c r="V3925" t="str">
        <f t="shared" si="371"/>
        <v>plays</v>
      </c>
    </row>
    <row r="3926" spans="1:22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5">
        <f t="shared" si="366"/>
        <v>41786.959745370368</v>
      </c>
      <c r="L3926" s="15">
        <f t="shared" si="367"/>
        <v>41816.959745370368</v>
      </c>
      <c r="M3926" s="13" t="str">
        <f t="shared" si="368"/>
        <v>May</v>
      </c>
      <c r="N3926" s="11">
        <f t="shared" si="369"/>
        <v>2014</v>
      </c>
      <c r="O3926" t="b">
        <v>0</v>
      </c>
      <c r="P3926">
        <v>40</v>
      </c>
      <c r="Q3926" t="b">
        <v>0</v>
      </c>
      <c r="R3926" t="s">
        <v>8271</v>
      </c>
      <c r="S3926" s="7">
        <f>E3926/D3926</f>
        <v>0.15266666666666667</v>
      </c>
      <c r="T3926" s="8">
        <f>E3926/P3926</f>
        <v>57.25</v>
      </c>
      <c r="U3926" t="str">
        <f t="shared" si="370"/>
        <v>theater</v>
      </c>
      <c r="V3926" t="str">
        <f t="shared" si="371"/>
        <v>plays</v>
      </c>
    </row>
    <row r="3927" spans="1:22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5">
        <f t="shared" si="366"/>
        <v>41820.870821759258</v>
      </c>
      <c r="L3927" s="15">
        <f t="shared" si="367"/>
        <v>41850.870821759258</v>
      </c>
      <c r="M3927" s="13" t="str">
        <f t="shared" si="368"/>
        <v>Jun</v>
      </c>
      <c r="N3927" s="11">
        <f t="shared" si="369"/>
        <v>2014</v>
      </c>
      <c r="O3927" t="b">
        <v>0</v>
      </c>
      <c r="P3927">
        <v>3</v>
      </c>
      <c r="Q3927" t="b">
        <v>0</v>
      </c>
      <c r="R3927" t="s">
        <v>8271</v>
      </c>
      <c r="S3927" s="7">
        <f>E3927/D3927</f>
        <v>0.1</v>
      </c>
      <c r="T3927" s="8">
        <f>E3927/P3927</f>
        <v>5</v>
      </c>
      <c r="U3927" t="str">
        <f t="shared" si="370"/>
        <v>theater</v>
      </c>
      <c r="V3927" t="str">
        <f t="shared" si="371"/>
        <v>plays</v>
      </c>
    </row>
    <row r="3928" spans="1:22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5">
        <f t="shared" si="366"/>
        <v>41970.085046296299</v>
      </c>
      <c r="L3928" s="15">
        <f t="shared" si="367"/>
        <v>42000.085046296299</v>
      </c>
      <c r="M3928" s="13" t="str">
        <f t="shared" si="368"/>
        <v>Nov</v>
      </c>
      <c r="N3928" s="11">
        <f t="shared" si="369"/>
        <v>2014</v>
      </c>
      <c r="O3928" t="b">
        <v>0</v>
      </c>
      <c r="P3928">
        <v>1</v>
      </c>
      <c r="Q3928" t="b">
        <v>0</v>
      </c>
      <c r="R3928" t="s">
        <v>8271</v>
      </c>
      <c r="S3928" s="7">
        <f>E3928/D3928</f>
        <v>3.0000000000000001E-3</v>
      </c>
      <c r="T3928" s="8">
        <f>E3928/P3928</f>
        <v>15</v>
      </c>
      <c r="U3928" t="str">
        <f t="shared" si="370"/>
        <v>theater</v>
      </c>
      <c r="V3928" t="str">
        <f t="shared" si="371"/>
        <v>plays</v>
      </c>
    </row>
    <row r="3929" spans="1:22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5">
        <f t="shared" si="366"/>
        <v>41830.267407407409</v>
      </c>
      <c r="L3929" s="15">
        <f t="shared" si="367"/>
        <v>41860.267407407409</v>
      </c>
      <c r="M3929" s="13" t="str">
        <f t="shared" si="368"/>
        <v>Jul</v>
      </c>
      <c r="N3929" s="11">
        <f t="shared" si="369"/>
        <v>2014</v>
      </c>
      <c r="O3929" t="b">
        <v>0</v>
      </c>
      <c r="P3929">
        <v>2</v>
      </c>
      <c r="Q3929" t="b">
        <v>0</v>
      </c>
      <c r="R3929" t="s">
        <v>8271</v>
      </c>
      <c r="S3929" s="7">
        <f>E3929/D3929</f>
        <v>0.01</v>
      </c>
      <c r="T3929" s="8">
        <f>E3929/P3929</f>
        <v>12.5</v>
      </c>
      <c r="U3929" t="str">
        <f t="shared" si="370"/>
        <v>theater</v>
      </c>
      <c r="V3929" t="str">
        <f t="shared" si="371"/>
        <v>plays</v>
      </c>
    </row>
    <row r="3930" spans="1:22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5">
        <f t="shared" si="366"/>
        <v>42265.683182870373</v>
      </c>
      <c r="L3930" s="15">
        <f t="shared" si="367"/>
        <v>42293.207638888889</v>
      </c>
      <c r="M3930" s="13" t="str">
        <f t="shared" si="368"/>
        <v>Sep</v>
      </c>
      <c r="N3930" s="11">
        <f t="shared" si="369"/>
        <v>2015</v>
      </c>
      <c r="O3930" t="b">
        <v>0</v>
      </c>
      <c r="P3930">
        <v>7</v>
      </c>
      <c r="Q3930" t="b">
        <v>0</v>
      </c>
      <c r="R3930" t="s">
        <v>8271</v>
      </c>
      <c r="S3930" s="7">
        <f>E3930/D3930</f>
        <v>0.13020000000000001</v>
      </c>
      <c r="T3930" s="8">
        <f>E3930/P3930</f>
        <v>93</v>
      </c>
      <c r="U3930" t="str">
        <f t="shared" si="370"/>
        <v>theater</v>
      </c>
      <c r="V3930" t="str">
        <f t="shared" si="371"/>
        <v>plays</v>
      </c>
    </row>
    <row r="3931" spans="1:22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5">
        <f t="shared" si="366"/>
        <v>42601.827141203699</v>
      </c>
      <c r="L3931" s="15">
        <f t="shared" si="367"/>
        <v>42631.827141203699</v>
      </c>
      <c r="M3931" s="13" t="str">
        <f t="shared" si="368"/>
        <v>Aug</v>
      </c>
      <c r="N3931" s="11">
        <f t="shared" si="369"/>
        <v>2016</v>
      </c>
      <c r="O3931" t="b">
        <v>0</v>
      </c>
      <c r="P3931">
        <v>14</v>
      </c>
      <c r="Q3931" t="b">
        <v>0</v>
      </c>
      <c r="R3931" t="s">
        <v>8271</v>
      </c>
      <c r="S3931" s="7">
        <f>E3931/D3931</f>
        <v>2.265E-2</v>
      </c>
      <c r="T3931" s="8">
        <f>E3931/P3931</f>
        <v>32.357142857142854</v>
      </c>
      <c r="U3931" t="str">
        <f t="shared" si="370"/>
        <v>theater</v>
      </c>
      <c r="V3931" t="str">
        <f t="shared" si="371"/>
        <v>plays</v>
      </c>
    </row>
    <row r="3932" spans="1:22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5">
        <f t="shared" si="366"/>
        <v>42433.338749999995</v>
      </c>
      <c r="L3932" s="15">
        <f t="shared" si="367"/>
        <v>42461.25</v>
      </c>
      <c r="M3932" s="13" t="str">
        <f t="shared" si="368"/>
        <v>Mar</v>
      </c>
      <c r="N3932" s="11">
        <f t="shared" si="369"/>
        <v>2016</v>
      </c>
      <c r="O3932" t="b">
        <v>0</v>
      </c>
      <c r="P3932">
        <v>0</v>
      </c>
      <c r="Q3932" t="b">
        <v>0</v>
      </c>
      <c r="R3932" t="s">
        <v>8271</v>
      </c>
      <c r="S3932" s="7">
        <f>E3932/D3932</f>
        <v>0</v>
      </c>
      <c r="T3932" s="8" t="e">
        <f>E3932/P3932</f>
        <v>#DIV/0!</v>
      </c>
      <c r="U3932" t="str">
        <f t="shared" si="370"/>
        <v>theater</v>
      </c>
      <c r="V3932" t="str">
        <f t="shared" si="371"/>
        <v>plays</v>
      </c>
    </row>
    <row r="3933" spans="1:22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5">
        <f t="shared" si="366"/>
        <v>42228.151701388888</v>
      </c>
      <c r="L3933" s="15">
        <f t="shared" si="367"/>
        <v>42253.151701388888</v>
      </c>
      <c r="M3933" s="13" t="str">
        <f t="shared" si="368"/>
        <v>Aug</v>
      </c>
      <c r="N3933" s="11">
        <f t="shared" si="369"/>
        <v>2015</v>
      </c>
      <c r="O3933" t="b">
        <v>0</v>
      </c>
      <c r="P3933">
        <v>0</v>
      </c>
      <c r="Q3933" t="b">
        <v>0</v>
      </c>
      <c r="R3933" t="s">
        <v>8271</v>
      </c>
      <c r="S3933" s="7">
        <f>E3933/D3933</f>
        <v>0</v>
      </c>
      <c r="T3933" s="8" t="e">
        <f>E3933/P3933</f>
        <v>#DIV/0!</v>
      </c>
      <c r="U3933" t="str">
        <f t="shared" si="370"/>
        <v>theater</v>
      </c>
      <c r="V3933" t="str">
        <f t="shared" si="371"/>
        <v>plays</v>
      </c>
    </row>
    <row r="3934" spans="1:22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5">
        <f t="shared" si="366"/>
        <v>42415.168564814812</v>
      </c>
      <c r="L3934" s="15">
        <f t="shared" si="367"/>
        <v>42445.126898148148</v>
      </c>
      <c r="M3934" s="13" t="str">
        <f t="shared" si="368"/>
        <v>Feb</v>
      </c>
      <c r="N3934" s="11">
        <f t="shared" si="369"/>
        <v>2016</v>
      </c>
      <c r="O3934" t="b">
        <v>0</v>
      </c>
      <c r="P3934">
        <v>1</v>
      </c>
      <c r="Q3934" t="b">
        <v>0</v>
      </c>
      <c r="R3934" t="s">
        <v>8271</v>
      </c>
      <c r="S3934" s="7">
        <f>E3934/D3934</f>
        <v>8.3333333333333331E-5</v>
      </c>
      <c r="T3934" s="8">
        <f>E3934/P3934</f>
        <v>1</v>
      </c>
      <c r="U3934" t="str">
        <f t="shared" si="370"/>
        <v>theater</v>
      </c>
      <c r="V3934" t="str">
        <f t="shared" si="371"/>
        <v>plays</v>
      </c>
    </row>
    <row r="3935" spans="1:22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5">
        <f t="shared" si="366"/>
        <v>42538.968310185184</v>
      </c>
      <c r="L3935" s="15">
        <f t="shared" si="367"/>
        <v>42568.029861111107</v>
      </c>
      <c r="M3935" s="13" t="str">
        <f t="shared" si="368"/>
        <v>Jun</v>
      </c>
      <c r="N3935" s="11">
        <f t="shared" si="369"/>
        <v>2016</v>
      </c>
      <c r="O3935" t="b">
        <v>0</v>
      </c>
      <c r="P3935">
        <v>12</v>
      </c>
      <c r="Q3935" t="b">
        <v>0</v>
      </c>
      <c r="R3935" t="s">
        <v>8271</v>
      </c>
      <c r="S3935" s="7">
        <f>E3935/D3935</f>
        <v>0.15742857142857142</v>
      </c>
      <c r="T3935" s="8">
        <f>E3935/P3935</f>
        <v>91.833333333333329</v>
      </c>
      <c r="U3935" t="str">
        <f t="shared" si="370"/>
        <v>theater</v>
      </c>
      <c r="V3935" t="str">
        <f t="shared" si="371"/>
        <v>plays</v>
      </c>
    </row>
    <row r="3936" spans="1:22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5">
        <f t="shared" si="366"/>
        <v>42233.671747685185</v>
      </c>
      <c r="L3936" s="15">
        <f t="shared" si="367"/>
        <v>42278.541666666672</v>
      </c>
      <c r="M3936" s="13" t="str">
        <f t="shared" si="368"/>
        <v>Aug</v>
      </c>
      <c r="N3936" s="11">
        <f t="shared" si="369"/>
        <v>2015</v>
      </c>
      <c r="O3936" t="b">
        <v>0</v>
      </c>
      <c r="P3936">
        <v>12</v>
      </c>
      <c r="Q3936" t="b">
        <v>0</v>
      </c>
      <c r="R3936" t="s">
        <v>8271</v>
      </c>
      <c r="S3936" s="7">
        <f>E3936/D3936</f>
        <v>0.11</v>
      </c>
      <c r="T3936" s="8">
        <f>E3936/P3936</f>
        <v>45.833333333333336</v>
      </c>
      <c r="U3936" t="str">
        <f t="shared" si="370"/>
        <v>theater</v>
      </c>
      <c r="V3936" t="str">
        <f t="shared" si="371"/>
        <v>plays</v>
      </c>
    </row>
    <row r="3937" spans="1:22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5">
        <f t="shared" si="366"/>
        <v>42221.656782407401</v>
      </c>
      <c r="L3937" s="15">
        <f t="shared" si="367"/>
        <v>42281.656782407401</v>
      </c>
      <c r="M3937" s="13" t="str">
        <f t="shared" si="368"/>
        <v>Aug</v>
      </c>
      <c r="N3937" s="11">
        <f t="shared" si="369"/>
        <v>2015</v>
      </c>
      <c r="O3937" t="b">
        <v>0</v>
      </c>
      <c r="P3937">
        <v>23</v>
      </c>
      <c r="Q3937" t="b">
        <v>0</v>
      </c>
      <c r="R3937" t="s">
        <v>8271</v>
      </c>
      <c r="S3937" s="7">
        <f>E3937/D3937</f>
        <v>0.43833333333333335</v>
      </c>
      <c r="T3937" s="8">
        <f>E3937/P3937</f>
        <v>57.173913043478258</v>
      </c>
      <c r="U3937" t="str">
        <f t="shared" si="370"/>
        <v>theater</v>
      </c>
      <c r="V3937" t="str">
        <f t="shared" si="371"/>
        <v>plays</v>
      </c>
    </row>
    <row r="3938" spans="1:22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5">
        <f t="shared" si="366"/>
        <v>42675.262962962966</v>
      </c>
      <c r="L3938" s="15">
        <f t="shared" si="367"/>
        <v>42705.304629629631</v>
      </c>
      <c r="M3938" s="13" t="str">
        <f t="shared" si="368"/>
        <v>Nov</v>
      </c>
      <c r="N3938" s="11">
        <f t="shared" si="369"/>
        <v>2016</v>
      </c>
      <c r="O3938" t="b">
        <v>0</v>
      </c>
      <c r="P3938">
        <v>0</v>
      </c>
      <c r="Q3938" t="b">
        <v>0</v>
      </c>
      <c r="R3938" t="s">
        <v>8271</v>
      </c>
      <c r="S3938" s="7">
        <f>E3938/D3938</f>
        <v>0</v>
      </c>
      <c r="T3938" s="8" t="e">
        <f>E3938/P3938</f>
        <v>#DIV/0!</v>
      </c>
      <c r="U3938" t="str">
        <f t="shared" si="370"/>
        <v>theater</v>
      </c>
      <c r="V3938" t="str">
        <f t="shared" si="371"/>
        <v>plays</v>
      </c>
    </row>
    <row r="3939" spans="1:22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5">
        <f t="shared" si="366"/>
        <v>42534.631481481483</v>
      </c>
      <c r="L3939" s="15">
        <f t="shared" si="367"/>
        <v>42562.631481481483</v>
      </c>
      <c r="M3939" s="13" t="str">
        <f t="shared" si="368"/>
        <v>Jun</v>
      </c>
      <c r="N3939" s="11">
        <f t="shared" si="369"/>
        <v>2016</v>
      </c>
      <c r="O3939" t="b">
        <v>0</v>
      </c>
      <c r="P3939">
        <v>10</v>
      </c>
      <c r="Q3939" t="b">
        <v>0</v>
      </c>
      <c r="R3939" t="s">
        <v>8271</v>
      </c>
      <c r="S3939" s="7">
        <f>E3939/D3939</f>
        <v>0.86135181975736563</v>
      </c>
      <c r="T3939" s="8">
        <f>E3939/P3939</f>
        <v>248.5</v>
      </c>
      <c r="U3939" t="str">
        <f t="shared" si="370"/>
        <v>theater</v>
      </c>
      <c r="V3939" t="str">
        <f t="shared" si="371"/>
        <v>plays</v>
      </c>
    </row>
    <row r="3940" spans="1:22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5">
        <f t="shared" si="366"/>
        <v>42151.905717592599</v>
      </c>
      <c r="L3940" s="15">
        <f t="shared" si="367"/>
        <v>42182.905717592599</v>
      </c>
      <c r="M3940" s="13" t="str">
        <f t="shared" si="368"/>
        <v>May</v>
      </c>
      <c r="N3940" s="11">
        <f t="shared" si="369"/>
        <v>2015</v>
      </c>
      <c r="O3940" t="b">
        <v>0</v>
      </c>
      <c r="P3940">
        <v>5</v>
      </c>
      <c r="Q3940" t="b">
        <v>0</v>
      </c>
      <c r="R3940" t="s">
        <v>8271</v>
      </c>
      <c r="S3940" s="7">
        <f>E3940/D3940</f>
        <v>0.12196620583717357</v>
      </c>
      <c r="T3940" s="8">
        <f>E3940/P3940</f>
        <v>79.400000000000006</v>
      </c>
      <c r="U3940" t="str">
        <f t="shared" si="370"/>
        <v>theater</v>
      </c>
      <c r="V3940" t="str">
        <f t="shared" si="371"/>
        <v>plays</v>
      </c>
    </row>
    <row r="3941" spans="1:22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5">
        <f t="shared" si="366"/>
        <v>41915.400219907409</v>
      </c>
      <c r="L3941" s="15">
        <f t="shared" si="367"/>
        <v>41919.1875</v>
      </c>
      <c r="M3941" s="13" t="str">
        <f t="shared" si="368"/>
        <v>Oct</v>
      </c>
      <c r="N3941" s="11">
        <f t="shared" si="369"/>
        <v>2014</v>
      </c>
      <c r="O3941" t="b">
        <v>0</v>
      </c>
      <c r="P3941">
        <v>1</v>
      </c>
      <c r="Q3941" t="b">
        <v>0</v>
      </c>
      <c r="R3941" t="s">
        <v>8271</v>
      </c>
      <c r="S3941" s="7">
        <f>E3941/D3941</f>
        <v>1E-3</v>
      </c>
      <c r="T3941" s="8">
        <f>E3941/P3941</f>
        <v>5</v>
      </c>
      <c r="U3941" t="str">
        <f t="shared" si="370"/>
        <v>theater</v>
      </c>
      <c r="V3941" t="str">
        <f t="shared" si="371"/>
        <v>plays</v>
      </c>
    </row>
    <row r="3942" spans="1:22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5">
        <f t="shared" si="366"/>
        <v>41961.492488425924</v>
      </c>
      <c r="L3942" s="15">
        <f t="shared" si="367"/>
        <v>42006.492488425924</v>
      </c>
      <c r="M3942" s="13" t="str">
        <f t="shared" si="368"/>
        <v>Nov</v>
      </c>
      <c r="N3942" s="11">
        <f t="shared" si="369"/>
        <v>2014</v>
      </c>
      <c r="O3942" t="b">
        <v>0</v>
      </c>
      <c r="P3942">
        <v>2</v>
      </c>
      <c r="Q3942" t="b">
        <v>0</v>
      </c>
      <c r="R3942" t="s">
        <v>8271</v>
      </c>
      <c r="S3942" s="7">
        <f>E3942/D3942</f>
        <v>2.2000000000000001E-3</v>
      </c>
      <c r="T3942" s="8">
        <f>E3942/P3942</f>
        <v>5.5</v>
      </c>
      <c r="U3942" t="str">
        <f t="shared" si="370"/>
        <v>theater</v>
      </c>
      <c r="V3942" t="str">
        <f t="shared" si="371"/>
        <v>plays</v>
      </c>
    </row>
    <row r="3943" spans="1:22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5">
        <f t="shared" si="366"/>
        <v>41940.587233796294</v>
      </c>
      <c r="L3943" s="15">
        <f t="shared" si="367"/>
        <v>41968.041666666672</v>
      </c>
      <c r="M3943" s="13" t="str">
        <f t="shared" si="368"/>
        <v>Oct</v>
      </c>
      <c r="N3943" s="11">
        <f t="shared" si="369"/>
        <v>2014</v>
      </c>
      <c r="O3943" t="b">
        <v>0</v>
      </c>
      <c r="P3943">
        <v>2</v>
      </c>
      <c r="Q3943" t="b">
        <v>0</v>
      </c>
      <c r="R3943" t="s">
        <v>8271</v>
      </c>
      <c r="S3943" s="7">
        <f>E3943/D3943</f>
        <v>9.0909090909090905E-3</v>
      </c>
      <c r="T3943" s="8">
        <f>E3943/P3943</f>
        <v>25</v>
      </c>
      <c r="U3943" t="str">
        <f t="shared" si="370"/>
        <v>theater</v>
      </c>
      <c r="V3943" t="str">
        <f t="shared" si="371"/>
        <v>plays</v>
      </c>
    </row>
    <row r="3944" spans="1:22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5">
        <f t="shared" si="366"/>
        <v>42111.904097222221</v>
      </c>
      <c r="L3944" s="15">
        <f t="shared" si="367"/>
        <v>42171.904097222221</v>
      </c>
      <c r="M3944" s="13" t="str">
        <f t="shared" si="368"/>
        <v>Apr</v>
      </c>
      <c r="N3944" s="11">
        <f t="shared" si="369"/>
        <v>2015</v>
      </c>
      <c r="O3944" t="b">
        <v>0</v>
      </c>
      <c r="P3944">
        <v>0</v>
      </c>
      <c r="Q3944" t="b">
        <v>0</v>
      </c>
      <c r="R3944" t="s">
        <v>8271</v>
      </c>
      <c r="S3944" s="7">
        <f>E3944/D3944</f>
        <v>0</v>
      </c>
      <c r="T3944" s="8" t="e">
        <f>E3944/P3944</f>
        <v>#DIV/0!</v>
      </c>
      <c r="U3944" t="str">
        <f t="shared" si="370"/>
        <v>theater</v>
      </c>
      <c r="V3944" t="str">
        <f t="shared" si="371"/>
        <v>plays</v>
      </c>
    </row>
    <row r="3945" spans="1:22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5">
        <f t="shared" si="366"/>
        <v>42279.778564814813</v>
      </c>
      <c r="L3945" s="15">
        <f t="shared" si="367"/>
        <v>42310.701388888891</v>
      </c>
      <c r="M3945" s="13" t="str">
        <f t="shared" si="368"/>
        <v>Oct</v>
      </c>
      <c r="N3945" s="11">
        <f t="shared" si="369"/>
        <v>2015</v>
      </c>
      <c r="O3945" t="b">
        <v>0</v>
      </c>
      <c r="P3945">
        <v>13</v>
      </c>
      <c r="Q3945" t="b">
        <v>0</v>
      </c>
      <c r="R3945" t="s">
        <v>8271</v>
      </c>
      <c r="S3945" s="7">
        <f>E3945/D3945</f>
        <v>0.35639999999999999</v>
      </c>
      <c r="T3945" s="8">
        <f>E3945/P3945</f>
        <v>137.07692307692307</v>
      </c>
      <c r="U3945" t="str">
        <f t="shared" si="370"/>
        <v>theater</v>
      </c>
      <c r="V3945" t="str">
        <f t="shared" si="371"/>
        <v>plays</v>
      </c>
    </row>
    <row r="3946" spans="1:22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5">
        <f t="shared" si="366"/>
        <v>42213.662905092591</v>
      </c>
      <c r="L3946" s="15">
        <f t="shared" si="367"/>
        <v>42243.662905092591</v>
      </c>
      <c r="M3946" s="13" t="str">
        <f t="shared" si="368"/>
        <v>Jul</v>
      </c>
      <c r="N3946" s="11">
        <f t="shared" si="369"/>
        <v>2015</v>
      </c>
      <c r="O3946" t="b">
        <v>0</v>
      </c>
      <c r="P3946">
        <v>0</v>
      </c>
      <c r="Q3946" t="b">
        <v>0</v>
      </c>
      <c r="R3946" t="s">
        <v>8271</v>
      </c>
      <c r="S3946" s="7">
        <f>E3946/D3946</f>
        <v>0</v>
      </c>
      <c r="T3946" s="8" t="e">
        <f>E3946/P3946</f>
        <v>#DIV/0!</v>
      </c>
      <c r="U3946" t="str">
        <f t="shared" si="370"/>
        <v>theater</v>
      </c>
      <c r="V3946" t="str">
        <f t="shared" si="371"/>
        <v>plays</v>
      </c>
    </row>
    <row r="3947" spans="1:22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5">
        <f t="shared" si="366"/>
        <v>42109.801712962959</v>
      </c>
      <c r="L3947" s="15">
        <f t="shared" si="367"/>
        <v>42139.801712962959</v>
      </c>
      <c r="M3947" s="13" t="str">
        <f t="shared" si="368"/>
        <v>Apr</v>
      </c>
      <c r="N3947" s="11">
        <f t="shared" si="369"/>
        <v>2015</v>
      </c>
      <c r="O3947" t="b">
        <v>0</v>
      </c>
      <c r="P3947">
        <v>1</v>
      </c>
      <c r="Q3947" t="b">
        <v>0</v>
      </c>
      <c r="R3947" t="s">
        <v>8271</v>
      </c>
      <c r="S3947" s="7">
        <f>E3947/D3947</f>
        <v>2.5000000000000001E-3</v>
      </c>
      <c r="T3947" s="8">
        <f>E3947/P3947</f>
        <v>5</v>
      </c>
      <c r="U3947" t="str">
        <f t="shared" si="370"/>
        <v>theater</v>
      </c>
      <c r="V3947" t="str">
        <f t="shared" si="371"/>
        <v>plays</v>
      </c>
    </row>
    <row r="3948" spans="1:22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5">
        <f t="shared" si="366"/>
        <v>42031.833587962959</v>
      </c>
      <c r="L3948" s="15">
        <f t="shared" si="367"/>
        <v>42063.333333333328</v>
      </c>
      <c r="M3948" s="13" t="str">
        <f t="shared" si="368"/>
        <v>Jan</v>
      </c>
      <c r="N3948" s="11">
        <f t="shared" si="369"/>
        <v>2015</v>
      </c>
      <c r="O3948" t="b">
        <v>0</v>
      </c>
      <c r="P3948">
        <v>5</v>
      </c>
      <c r="Q3948" t="b">
        <v>0</v>
      </c>
      <c r="R3948" t="s">
        <v>8271</v>
      </c>
      <c r="S3948" s="7">
        <f>E3948/D3948</f>
        <v>3.2500000000000001E-2</v>
      </c>
      <c r="T3948" s="8">
        <f>E3948/P3948</f>
        <v>39</v>
      </c>
      <c r="U3948" t="str">
        <f t="shared" si="370"/>
        <v>theater</v>
      </c>
      <c r="V3948" t="str">
        <f t="shared" si="371"/>
        <v>plays</v>
      </c>
    </row>
    <row r="3949" spans="1:22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5">
        <f t="shared" si="366"/>
        <v>42615.142870370371</v>
      </c>
      <c r="L3949" s="15">
        <f t="shared" si="367"/>
        <v>42645.142870370371</v>
      </c>
      <c r="M3949" s="13" t="str">
        <f t="shared" si="368"/>
        <v>Sep</v>
      </c>
      <c r="N3949" s="11">
        <f t="shared" si="369"/>
        <v>2016</v>
      </c>
      <c r="O3949" t="b">
        <v>0</v>
      </c>
      <c r="P3949">
        <v>2</v>
      </c>
      <c r="Q3949" t="b">
        <v>0</v>
      </c>
      <c r="R3949" t="s">
        <v>8271</v>
      </c>
      <c r="S3949" s="7">
        <f>E3949/D3949</f>
        <v>3.3666666666666664E-2</v>
      </c>
      <c r="T3949" s="8">
        <f>E3949/P3949</f>
        <v>50.5</v>
      </c>
      <c r="U3949" t="str">
        <f t="shared" si="370"/>
        <v>theater</v>
      </c>
      <c r="V3949" t="str">
        <f t="shared" si="371"/>
        <v>plays</v>
      </c>
    </row>
    <row r="3950" spans="1:22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5">
        <f t="shared" si="366"/>
        <v>41829.325497685182</v>
      </c>
      <c r="L3950" s="15">
        <f t="shared" si="367"/>
        <v>41889.325497685182</v>
      </c>
      <c r="M3950" s="13" t="str">
        <f t="shared" si="368"/>
        <v>Jul</v>
      </c>
      <c r="N3950" s="11">
        <f t="shared" si="369"/>
        <v>2014</v>
      </c>
      <c r="O3950" t="b">
        <v>0</v>
      </c>
      <c r="P3950">
        <v>0</v>
      </c>
      <c r="Q3950" t="b">
        <v>0</v>
      </c>
      <c r="R3950" t="s">
        <v>8271</v>
      </c>
      <c r="S3950" s="7">
        <f>E3950/D3950</f>
        <v>0</v>
      </c>
      <c r="T3950" s="8" t="e">
        <f>E3950/P3950</f>
        <v>#DIV/0!</v>
      </c>
      <c r="U3950" t="str">
        <f t="shared" si="370"/>
        <v>theater</v>
      </c>
      <c r="V3950" t="str">
        <f t="shared" si="371"/>
        <v>plays</v>
      </c>
    </row>
    <row r="3951" spans="1:22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5">
        <f t="shared" si="366"/>
        <v>42016.120613425926</v>
      </c>
      <c r="L3951" s="15">
        <f t="shared" si="367"/>
        <v>42046.120613425926</v>
      </c>
      <c r="M3951" s="13" t="str">
        <f t="shared" si="368"/>
        <v>Jan</v>
      </c>
      <c r="N3951" s="11">
        <f t="shared" si="369"/>
        <v>2015</v>
      </c>
      <c r="O3951" t="b">
        <v>0</v>
      </c>
      <c r="P3951">
        <v>32</v>
      </c>
      <c r="Q3951" t="b">
        <v>0</v>
      </c>
      <c r="R3951" t="s">
        <v>8271</v>
      </c>
      <c r="S3951" s="7">
        <f>E3951/D3951</f>
        <v>0.15770000000000001</v>
      </c>
      <c r="T3951" s="8">
        <f>E3951/P3951</f>
        <v>49.28125</v>
      </c>
      <c r="U3951" t="str">
        <f t="shared" si="370"/>
        <v>theater</v>
      </c>
      <c r="V3951" t="str">
        <f t="shared" si="371"/>
        <v>plays</v>
      </c>
    </row>
    <row r="3952" spans="1:22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5">
        <f t="shared" si="366"/>
        <v>42439.702314814815</v>
      </c>
      <c r="L3952" s="15">
        <f t="shared" si="367"/>
        <v>42468.774305555555</v>
      </c>
      <c r="M3952" s="13" t="str">
        <f t="shared" si="368"/>
        <v>Mar</v>
      </c>
      <c r="N3952" s="11">
        <f t="shared" si="369"/>
        <v>2016</v>
      </c>
      <c r="O3952" t="b">
        <v>0</v>
      </c>
      <c r="P3952">
        <v>1</v>
      </c>
      <c r="Q3952" t="b">
        <v>0</v>
      </c>
      <c r="R3952" t="s">
        <v>8271</v>
      </c>
      <c r="S3952" s="7">
        <f>E3952/D3952</f>
        <v>6.2500000000000003E-3</v>
      </c>
      <c r="T3952" s="8">
        <f>E3952/P3952</f>
        <v>25</v>
      </c>
      <c r="U3952" t="str">
        <f t="shared" si="370"/>
        <v>theater</v>
      </c>
      <c r="V3952" t="str">
        <f t="shared" si="371"/>
        <v>plays</v>
      </c>
    </row>
    <row r="3953" spans="1:22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5">
        <f t="shared" si="366"/>
        <v>42433.825717592597</v>
      </c>
      <c r="L3953" s="15">
        <f t="shared" si="367"/>
        <v>42493.784050925926</v>
      </c>
      <c r="M3953" s="13" t="str">
        <f t="shared" si="368"/>
        <v>Mar</v>
      </c>
      <c r="N3953" s="11">
        <f t="shared" si="369"/>
        <v>2016</v>
      </c>
      <c r="O3953" t="b">
        <v>0</v>
      </c>
      <c r="P3953">
        <v>1</v>
      </c>
      <c r="Q3953" t="b">
        <v>0</v>
      </c>
      <c r="R3953" t="s">
        <v>8271</v>
      </c>
      <c r="S3953" s="7">
        <f>E3953/D3953</f>
        <v>5.0000000000000004E-6</v>
      </c>
      <c r="T3953" s="8">
        <f>E3953/P3953</f>
        <v>1</v>
      </c>
      <c r="U3953" t="str">
        <f t="shared" si="370"/>
        <v>theater</v>
      </c>
      <c r="V3953" t="str">
        <f t="shared" si="371"/>
        <v>plays</v>
      </c>
    </row>
    <row r="3954" spans="1:22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5">
        <f t="shared" si="366"/>
        <v>42243.790393518517</v>
      </c>
      <c r="L3954" s="15">
        <f t="shared" si="367"/>
        <v>42303.790393518517</v>
      </c>
      <c r="M3954" s="13" t="str">
        <f t="shared" si="368"/>
        <v>Aug</v>
      </c>
      <c r="N3954" s="11">
        <f t="shared" si="369"/>
        <v>2015</v>
      </c>
      <c r="O3954" t="b">
        <v>0</v>
      </c>
      <c r="P3954">
        <v>1</v>
      </c>
      <c r="Q3954" t="b">
        <v>0</v>
      </c>
      <c r="R3954" t="s">
        <v>8271</v>
      </c>
      <c r="S3954" s="7">
        <f>E3954/D3954</f>
        <v>9.6153846153846159E-4</v>
      </c>
      <c r="T3954" s="8">
        <f>E3954/P3954</f>
        <v>25</v>
      </c>
      <c r="U3954" t="str">
        <f t="shared" si="370"/>
        <v>theater</v>
      </c>
      <c r="V3954" t="str">
        <f t="shared" si="371"/>
        <v>plays</v>
      </c>
    </row>
    <row r="3955" spans="1:22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5">
        <f t="shared" si="366"/>
        <v>42550.048449074078</v>
      </c>
      <c r="L3955" s="15">
        <f t="shared" si="367"/>
        <v>42580.978472222225</v>
      </c>
      <c r="M3955" s="13" t="str">
        <f t="shared" si="368"/>
        <v>Jun</v>
      </c>
      <c r="N3955" s="11">
        <f t="shared" si="369"/>
        <v>2016</v>
      </c>
      <c r="O3955" t="b">
        <v>0</v>
      </c>
      <c r="P3955">
        <v>0</v>
      </c>
      <c r="Q3955" t="b">
        <v>0</v>
      </c>
      <c r="R3955" t="s">
        <v>8271</v>
      </c>
      <c r="S3955" s="7">
        <f>E3955/D3955</f>
        <v>0</v>
      </c>
      <c r="T3955" s="8" t="e">
        <f>E3955/P3955</f>
        <v>#DIV/0!</v>
      </c>
      <c r="U3955" t="str">
        <f t="shared" si="370"/>
        <v>theater</v>
      </c>
      <c r="V3955" t="str">
        <f t="shared" si="371"/>
        <v>plays</v>
      </c>
    </row>
    <row r="3956" spans="1:22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5">
        <f t="shared" si="366"/>
        <v>41774.651203703703</v>
      </c>
      <c r="L3956" s="15">
        <f t="shared" si="367"/>
        <v>41834.651203703703</v>
      </c>
      <c r="M3956" s="13" t="str">
        <f t="shared" si="368"/>
        <v>May</v>
      </c>
      <c r="N3956" s="11">
        <f t="shared" si="369"/>
        <v>2014</v>
      </c>
      <c r="O3956" t="b">
        <v>0</v>
      </c>
      <c r="P3956">
        <v>0</v>
      </c>
      <c r="Q3956" t="b">
        <v>0</v>
      </c>
      <c r="R3956" t="s">
        <v>8271</v>
      </c>
      <c r="S3956" s="7">
        <f>E3956/D3956</f>
        <v>0</v>
      </c>
      <c r="T3956" s="8" t="e">
        <f>E3956/P3956</f>
        <v>#DIV/0!</v>
      </c>
      <c r="U3956" t="str">
        <f t="shared" si="370"/>
        <v>theater</v>
      </c>
      <c r="V3956" t="str">
        <f t="shared" si="371"/>
        <v>plays</v>
      </c>
    </row>
    <row r="3957" spans="1:22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5">
        <f t="shared" si="366"/>
        <v>42306.848854166667</v>
      </c>
      <c r="L3957" s="15">
        <f t="shared" si="367"/>
        <v>42336.890520833331</v>
      </c>
      <c r="M3957" s="13" t="str">
        <f t="shared" si="368"/>
        <v>Oct</v>
      </c>
      <c r="N3957" s="11">
        <f t="shared" si="369"/>
        <v>2015</v>
      </c>
      <c r="O3957" t="b">
        <v>0</v>
      </c>
      <c r="P3957">
        <v>8</v>
      </c>
      <c r="Q3957" t="b">
        <v>0</v>
      </c>
      <c r="R3957" t="s">
        <v>8271</v>
      </c>
      <c r="S3957" s="7">
        <f>E3957/D3957</f>
        <v>0.24285714285714285</v>
      </c>
      <c r="T3957" s="8">
        <f>E3957/P3957</f>
        <v>53.125</v>
      </c>
      <c r="U3957" t="str">
        <f t="shared" si="370"/>
        <v>theater</v>
      </c>
      <c r="V3957" t="str">
        <f t="shared" si="371"/>
        <v>plays</v>
      </c>
    </row>
    <row r="3958" spans="1:22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5">
        <f t="shared" si="366"/>
        <v>42457.932025462964</v>
      </c>
      <c r="L3958" s="15">
        <f t="shared" si="367"/>
        <v>42485.013888888891</v>
      </c>
      <c r="M3958" s="13" t="str">
        <f t="shared" si="368"/>
        <v>Mar</v>
      </c>
      <c r="N3958" s="11">
        <f t="shared" si="369"/>
        <v>2016</v>
      </c>
      <c r="O3958" t="b">
        <v>0</v>
      </c>
      <c r="P3958">
        <v>0</v>
      </c>
      <c r="Q3958" t="b">
        <v>0</v>
      </c>
      <c r="R3958" t="s">
        <v>8271</v>
      </c>
      <c r="S3958" s="7">
        <f>E3958/D3958</f>
        <v>0</v>
      </c>
      <c r="T3958" s="8" t="e">
        <f>E3958/P3958</f>
        <v>#DIV/0!</v>
      </c>
      <c r="U3958" t="str">
        <f t="shared" si="370"/>
        <v>theater</v>
      </c>
      <c r="V3958" t="str">
        <f t="shared" si="371"/>
        <v>plays</v>
      </c>
    </row>
    <row r="3959" spans="1:22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5">
        <f t="shared" si="366"/>
        <v>42513.976319444439</v>
      </c>
      <c r="L3959" s="15">
        <f t="shared" si="367"/>
        <v>42559.976319444439</v>
      </c>
      <c r="M3959" s="13" t="str">
        <f t="shared" si="368"/>
        <v>May</v>
      </c>
      <c r="N3959" s="11">
        <f t="shared" si="369"/>
        <v>2016</v>
      </c>
      <c r="O3959" t="b">
        <v>0</v>
      </c>
      <c r="P3959">
        <v>1</v>
      </c>
      <c r="Q3959" t="b">
        <v>0</v>
      </c>
      <c r="R3959" t="s">
        <v>8271</v>
      </c>
      <c r="S3959" s="7">
        <f>E3959/D3959</f>
        <v>2.5000000000000001E-4</v>
      </c>
      <c r="T3959" s="8">
        <f>E3959/P3959</f>
        <v>7</v>
      </c>
      <c r="U3959" t="str">
        <f t="shared" si="370"/>
        <v>theater</v>
      </c>
      <c r="V3959" t="str">
        <f t="shared" si="371"/>
        <v>plays</v>
      </c>
    </row>
    <row r="3960" spans="1:22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5">
        <f t="shared" si="366"/>
        <v>41816.950370370374</v>
      </c>
      <c r="L3960" s="15">
        <f t="shared" si="367"/>
        <v>41853.583333333336</v>
      </c>
      <c r="M3960" s="13" t="str">
        <f t="shared" si="368"/>
        <v>Jun</v>
      </c>
      <c r="N3960" s="11">
        <f t="shared" si="369"/>
        <v>2014</v>
      </c>
      <c r="O3960" t="b">
        <v>0</v>
      </c>
      <c r="P3960">
        <v>16</v>
      </c>
      <c r="Q3960" t="b">
        <v>0</v>
      </c>
      <c r="R3960" t="s">
        <v>8271</v>
      </c>
      <c r="S3960" s="7">
        <f>E3960/D3960</f>
        <v>0.32050000000000001</v>
      </c>
      <c r="T3960" s="8">
        <f>E3960/P3960</f>
        <v>40.0625</v>
      </c>
      <c r="U3960" t="str">
        <f t="shared" si="370"/>
        <v>theater</v>
      </c>
      <c r="V3960" t="str">
        <f t="shared" si="371"/>
        <v>plays</v>
      </c>
    </row>
    <row r="3961" spans="1:22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5">
        <f t="shared" si="366"/>
        <v>41880.788842592592</v>
      </c>
      <c r="L3961" s="15">
        <f t="shared" si="367"/>
        <v>41910.788842592592</v>
      </c>
      <c r="M3961" s="13" t="str">
        <f t="shared" si="368"/>
        <v>Aug</v>
      </c>
      <c r="N3961" s="11">
        <f t="shared" si="369"/>
        <v>2014</v>
      </c>
      <c r="O3961" t="b">
        <v>0</v>
      </c>
      <c r="P3961">
        <v>12</v>
      </c>
      <c r="Q3961" t="b">
        <v>0</v>
      </c>
      <c r="R3961" t="s">
        <v>8271</v>
      </c>
      <c r="S3961" s="7">
        <f>E3961/D3961</f>
        <v>0.24333333333333335</v>
      </c>
      <c r="T3961" s="8">
        <f>E3961/P3961</f>
        <v>24.333333333333332</v>
      </c>
      <c r="U3961" t="str">
        <f t="shared" si="370"/>
        <v>theater</v>
      </c>
      <c r="V3961" t="str">
        <f t="shared" si="371"/>
        <v>plays</v>
      </c>
    </row>
    <row r="3962" spans="1:22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5">
        <f t="shared" si="366"/>
        <v>42342.845555555556</v>
      </c>
      <c r="L3962" s="15">
        <f t="shared" si="367"/>
        <v>42372.845555555556</v>
      </c>
      <c r="M3962" s="13" t="str">
        <f t="shared" si="368"/>
        <v>Dec</v>
      </c>
      <c r="N3962" s="11">
        <f t="shared" si="369"/>
        <v>2015</v>
      </c>
      <c r="O3962" t="b">
        <v>0</v>
      </c>
      <c r="P3962">
        <v>4</v>
      </c>
      <c r="Q3962" t="b">
        <v>0</v>
      </c>
      <c r="R3962" t="s">
        <v>8271</v>
      </c>
      <c r="S3962" s="7">
        <f>E3962/D3962</f>
        <v>1.4999999999999999E-2</v>
      </c>
      <c r="T3962" s="8">
        <f>E3962/P3962</f>
        <v>11.25</v>
      </c>
      <c r="U3962" t="str">
        <f t="shared" si="370"/>
        <v>theater</v>
      </c>
      <c r="V3962" t="str">
        <f t="shared" si="371"/>
        <v>plays</v>
      </c>
    </row>
    <row r="3963" spans="1:22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5">
        <f t="shared" si="366"/>
        <v>41745.891319444447</v>
      </c>
      <c r="L3963" s="15">
        <f t="shared" si="367"/>
        <v>41767.891319444447</v>
      </c>
      <c r="M3963" s="13" t="str">
        <f t="shared" si="368"/>
        <v>Apr</v>
      </c>
      <c r="N3963" s="11">
        <f t="shared" si="369"/>
        <v>2014</v>
      </c>
      <c r="O3963" t="b">
        <v>0</v>
      </c>
      <c r="P3963">
        <v>2</v>
      </c>
      <c r="Q3963" t="b">
        <v>0</v>
      </c>
      <c r="R3963" t="s">
        <v>8271</v>
      </c>
      <c r="S3963" s="7">
        <f>E3963/D3963</f>
        <v>4.1999999999999997E-3</v>
      </c>
      <c r="T3963" s="8">
        <f>E3963/P3963</f>
        <v>10.5</v>
      </c>
      <c r="U3963" t="str">
        <f t="shared" si="370"/>
        <v>theater</v>
      </c>
      <c r="V3963" t="str">
        <f t="shared" si="371"/>
        <v>plays</v>
      </c>
    </row>
    <row r="3964" spans="1:22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5">
        <f t="shared" si="366"/>
        <v>42311.621458333335</v>
      </c>
      <c r="L3964" s="15">
        <f t="shared" si="367"/>
        <v>42336.621458333335</v>
      </c>
      <c r="M3964" s="13" t="str">
        <f t="shared" si="368"/>
        <v>Nov</v>
      </c>
      <c r="N3964" s="11">
        <f t="shared" si="369"/>
        <v>2015</v>
      </c>
      <c r="O3964" t="b">
        <v>0</v>
      </c>
      <c r="P3964">
        <v>3</v>
      </c>
      <c r="Q3964" t="b">
        <v>0</v>
      </c>
      <c r="R3964" t="s">
        <v>8271</v>
      </c>
      <c r="S3964" s="7">
        <f>E3964/D3964</f>
        <v>3.214285714285714E-2</v>
      </c>
      <c r="T3964" s="8">
        <f>E3964/P3964</f>
        <v>15</v>
      </c>
      <c r="U3964" t="str">
        <f t="shared" si="370"/>
        <v>theater</v>
      </c>
      <c r="V3964" t="str">
        <f t="shared" si="371"/>
        <v>plays</v>
      </c>
    </row>
    <row r="3965" spans="1:22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5">
        <f t="shared" si="366"/>
        <v>42296.154131944444</v>
      </c>
      <c r="L3965" s="15">
        <f t="shared" si="367"/>
        <v>42326.195798611108</v>
      </c>
      <c r="M3965" s="13" t="str">
        <f t="shared" si="368"/>
        <v>Oct</v>
      </c>
      <c r="N3965" s="11">
        <f t="shared" si="369"/>
        <v>2015</v>
      </c>
      <c r="O3965" t="b">
        <v>0</v>
      </c>
      <c r="P3965">
        <v>0</v>
      </c>
      <c r="Q3965" t="b">
        <v>0</v>
      </c>
      <c r="R3965" t="s">
        <v>8271</v>
      </c>
      <c r="S3965" s="7">
        <f>E3965/D3965</f>
        <v>0</v>
      </c>
      <c r="T3965" s="8" t="e">
        <f>E3965/P3965</f>
        <v>#DIV/0!</v>
      </c>
      <c r="U3965" t="str">
        <f t="shared" si="370"/>
        <v>theater</v>
      </c>
      <c r="V3965" t="str">
        <f t="shared" si="371"/>
        <v>plays</v>
      </c>
    </row>
    <row r="3966" spans="1:22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5">
        <f t="shared" si="366"/>
        <v>42053.722060185188</v>
      </c>
      <c r="L3966" s="15">
        <f t="shared" si="367"/>
        <v>42113.680393518516</v>
      </c>
      <c r="M3966" s="13" t="str">
        <f t="shared" si="368"/>
        <v>Feb</v>
      </c>
      <c r="N3966" s="11">
        <f t="shared" si="369"/>
        <v>2015</v>
      </c>
      <c r="O3966" t="b">
        <v>0</v>
      </c>
      <c r="P3966">
        <v>3</v>
      </c>
      <c r="Q3966" t="b">
        <v>0</v>
      </c>
      <c r="R3966" t="s">
        <v>8271</v>
      </c>
      <c r="S3966" s="7">
        <f>E3966/D3966</f>
        <v>6.3E-2</v>
      </c>
      <c r="T3966" s="8">
        <f>E3966/P3966</f>
        <v>42</v>
      </c>
      <c r="U3966" t="str">
        <f t="shared" si="370"/>
        <v>theater</v>
      </c>
      <c r="V3966" t="str">
        <f t="shared" si="371"/>
        <v>plays</v>
      </c>
    </row>
    <row r="3967" spans="1:22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5">
        <f t="shared" si="366"/>
        <v>42414.235879629632</v>
      </c>
      <c r="L3967" s="15">
        <f t="shared" si="367"/>
        <v>42474.194212962961</v>
      </c>
      <c r="M3967" s="13" t="str">
        <f t="shared" si="368"/>
        <v>Feb</v>
      </c>
      <c r="N3967" s="11">
        <f t="shared" si="369"/>
        <v>2016</v>
      </c>
      <c r="O3967" t="b">
        <v>0</v>
      </c>
      <c r="P3967">
        <v>4</v>
      </c>
      <c r="Q3967" t="b">
        <v>0</v>
      </c>
      <c r="R3967" t="s">
        <v>8271</v>
      </c>
      <c r="S3967" s="7">
        <f>E3967/D3967</f>
        <v>0.14249999999999999</v>
      </c>
      <c r="T3967" s="8">
        <f>E3967/P3967</f>
        <v>71.25</v>
      </c>
      <c r="U3967" t="str">
        <f t="shared" si="370"/>
        <v>theater</v>
      </c>
      <c r="V3967" t="str">
        <f t="shared" si="371"/>
        <v>plays</v>
      </c>
    </row>
    <row r="3968" spans="1:22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5">
        <f t="shared" si="366"/>
        <v>41801.711550925924</v>
      </c>
      <c r="L3968" s="15">
        <f t="shared" si="367"/>
        <v>41844.124305555553</v>
      </c>
      <c r="M3968" s="13" t="str">
        <f t="shared" si="368"/>
        <v>Jun</v>
      </c>
      <c r="N3968" s="11">
        <f t="shared" si="369"/>
        <v>2014</v>
      </c>
      <c r="O3968" t="b">
        <v>0</v>
      </c>
      <c r="P3968">
        <v>2</v>
      </c>
      <c r="Q3968" t="b">
        <v>0</v>
      </c>
      <c r="R3968" t="s">
        <v>8271</v>
      </c>
      <c r="S3968" s="7">
        <f>E3968/D3968</f>
        <v>6.0000000000000001E-3</v>
      </c>
      <c r="T3968" s="8">
        <f>E3968/P3968</f>
        <v>22.5</v>
      </c>
      <c r="U3968" t="str">
        <f t="shared" si="370"/>
        <v>theater</v>
      </c>
      <c r="V3968" t="str">
        <f t="shared" si="371"/>
        <v>plays</v>
      </c>
    </row>
    <row r="3969" spans="1:22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5">
        <f t="shared" si="366"/>
        <v>42770.290590277778</v>
      </c>
      <c r="L3969" s="15">
        <f t="shared" si="367"/>
        <v>42800.290590277778</v>
      </c>
      <c r="M3969" s="13" t="str">
        <f t="shared" si="368"/>
        <v>Feb</v>
      </c>
      <c r="N3969" s="11">
        <f t="shared" si="369"/>
        <v>2017</v>
      </c>
      <c r="O3969" t="b">
        <v>0</v>
      </c>
      <c r="P3969">
        <v>10</v>
      </c>
      <c r="Q3969" t="b">
        <v>0</v>
      </c>
      <c r="R3969" t="s">
        <v>8271</v>
      </c>
      <c r="S3969" s="7">
        <f>E3969/D3969</f>
        <v>0.2411764705882353</v>
      </c>
      <c r="T3969" s="8">
        <f>E3969/P3969</f>
        <v>41</v>
      </c>
      <c r="U3969" t="str">
        <f t="shared" si="370"/>
        <v>theater</v>
      </c>
      <c r="V3969" t="str">
        <f t="shared" si="371"/>
        <v>plays</v>
      </c>
    </row>
    <row r="3970" spans="1:22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5">
        <f t="shared" si="366"/>
        <v>42452.815659722226</v>
      </c>
      <c r="L3970" s="15">
        <f t="shared" si="367"/>
        <v>42512.815659722226</v>
      </c>
      <c r="M3970" s="13" t="str">
        <f t="shared" si="368"/>
        <v>Mar</v>
      </c>
      <c r="N3970" s="11">
        <f t="shared" si="369"/>
        <v>2016</v>
      </c>
      <c r="O3970" t="b">
        <v>0</v>
      </c>
      <c r="P3970">
        <v>11</v>
      </c>
      <c r="Q3970" t="b">
        <v>0</v>
      </c>
      <c r="R3970" t="s">
        <v>8271</v>
      </c>
      <c r="S3970" s="7">
        <f>E3970/D3970</f>
        <v>0.10539999999999999</v>
      </c>
      <c r="T3970" s="8">
        <f>E3970/P3970</f>
        <v>47.909090909090907</v>
      </c>
      <c r="U3970" t="str">
        <f t="shared" si="370"/>
        <v>theater</v>
      </c>
      <c r="V3970" t="str">
        <f t="shared" si="371"/>
        <v>plays</v>
      </c>
    </row>
    <row r="3971" spans="1:22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5">
        <f t="shared" ref="K3971:K4034" si="372">(((J3971/60)/60)/24+DATE(1970,1,1))</f>
        <v>42601.854699074072</v>
      </c>
      <c r="L3971" s="15">
        <f t="shared" ref="L3971:L4034" si="373">(((I3971/60)/60)/24+DATE(1970,1,1))</f>
        <v>42611.163194444445</v>
      </c>
      <c r="M3971" s="13" t="str">
        <f t="shared" ref="M3971:M4034" si="374">TEXT(K3971,"mmm")</f>
        <v>Aug</v>
      </c>
      <c r="N3971" s="11">
        <f t="shared" ref="N3971:N4034" si="375">YEAR(K3971)</f>
        <v>2016</v>
      </c>
      <c r="O3971" t="b">
        <v>0</v>
      </c>
      <c r="P3971">
        <v>6</v>
      </c>
      <c r="Q3971" t="b">
        <v>0</v>
      </c>
      <c r="R3971" t="s">
        <v>8271</v>
      </c>
      <c r="S3971" s="7">
        <f>E3971/D3971</f>
        <v>7.4690265486725665E-2</v>
      </c>
      <c r="T3971" s="8">
        <f>E3971/P3971</f>
        <v>35.166666666666664</v>
      </c>
      <c r="U3971" t="str">
        <f t="shared" ref="U3971:U4034" si="376">LEFT(R3971,(FIND("/",R3971,1)-1))</f>
        <v>theater</v>
      </c>
      <c r="V3971" t="str">
        <f t="shared" ref="V3971:V4034" si="377">MID(R3971,FIND("/",R3971)+1,256)</f>
        <v>plays</v>
      </c>
    </row>
    <row r="3972" spans="1:22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5">
        <f t="shared" si="372"/>
        <v>42447.863553240735</v>
      </c>
      <c r="L3972" s="15">
        <f t="shared" si="373"/>
        <v>42477.863553240735</v>
      </c>
      <c r="M3972" s="13" t="str">
        <f t="shared" si="374"/>
        <v>Mar</v>
      </c>
      <c r="N3972" s="11">
        <f t="shared" si="375"/>
        <v>2016</v>
      </c>
      <c r="O3972" t="b">
        <v>0</v>
      </c>
      <c r="P3972">
        <v>2</v>
      </c>
      <c r="Q3972" t="b">
        <v>0</v>
      </c>
      <c r="R3972" t="s">
        <v>8271</v>
      </c>
      <c r="S3972" s="7">
        <f>E3972/D3972</f>
        <v>7.3333333333333334E-4</v>
      </c>
      <c r="T3972" s="8">
        <f>E3972/P3972</f>
        <v>5.5</v>
      </c>
      <c r="U3972" t="str">
        <f t="shared" si="376"/>
        <v>theater</v>
      </c>
      <c r="V3972" t="str">
        <f t="shared" si="377"/>
        <v>plays</v>
      </c>
    </row>
    <row r="3973" spans="1:22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5">
        <f t="shared" si="372"/>
        <v>41811.536180555559</v>
      </c>
      <c r="L3973" s="15">
        <f t="shared" si="373"/>
        <v>41841.536180555559</v>
      </c>
      <c r="M3973" s="13" t="str">
        <f t="shared" si="374"/>
        <v>Jun</v>
      </c>
      <c r="N3973" s="11">
        <f t="shared" si="375"/>
        <v>2014</v>
      </c>
      <c r="O3973" t="b">
        <v>0</v>
      </c>
      <c r="P3973">
        <v>6</v>
      </c>
      <c r="Q3973" t="b">
        <v>0</v>
      </c>
      <c r="R3973" t="s">
        <v>8271</v>
      </c>
      <c r="S3973" s="7">
        <f>E3973/D3973</f>
        <v>9.7142857142857135E-3</v>
      </c>
      <c r="T3973" s="8">
        <f>E3973/P3973</f>
        <v>22.666666666666668</v>
      </c>
      <c r="U3973" t="str">
        <f t="shared" si="376"/>
        <v>theater</v>
      </c>
      <c r="V3973" t="str">
        <f t="shared" si="377"/>
        <v>plays</v>
      </c>
    </row>
    <row r="3974" spans="1:22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5">
        <f t="shared" si="372"/>
        <v>41981.067523148144</v>
      </c>
      <c r="L3974" s="15">
        <f t="shared" si="373"/>
        <v>42041.067523148144</v>
      </c>
      <c r="M3974" s="13" t="str">
        <f t="shared" si="374"/>
        <v>Dec</v>
      </c>
      <c r="N3974" s="11">
        <f t="shared" si="375"/>
        <v>2014</v>
      </c>
      <c r="O3974" t="b">
        <v>0</v>
      </c>
      <c r="P3974">
        <v>8</v>
      </c>
      <c r="Q3974" t="b">
        <v>0</v>
      </c>
      <c r="R3974" t="s">
        <v>8271</v>
      </c>
      <c r="S3974" s="7">
        <f>E3974/D3974</f>
        <v>0.21099999999999999</v>
      </c>
      <c r="T3974" s="8">
        <f>E3974/P3974</f>
        <v>26.375</v>
      </c>
      <c r="U3974" t="str">
        <f t="shared" si="376"/>
        <v>theater</v>
      </c>
      <c r="V3974" t="str">
        <f t="shared" si="377"/>
        <v>plays</v>
      </c>
    </row>
    <row r="3975" spans="1:22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5">
        <f t="shared" si="372"/>
        <v>42469.68414351852</v>
      </c>
      <c r="L3975" s="15">
        <f t="shared" si="373"/>
        <v>42499.166666666672</v>
      </c>
      <c r="M3975" s="13" t="str">
        <f t="shared" si="374"/>
        <v>Apr</v>
      </c>
      <c r="N3975" s="11">
        <f t="shared" si="375"/>
        <v>2016</v>
      </c>
      <c r="O3975" t="b">
        <v>0</v>
      </c>
      <c r="P3975">
        <v>37</v>
      </c>
      <c r="Q3975" t="b">
        <v>0</v>
      </c>
      <c r="R3975" t="s">
        <v>8271</v>
      </c>
      <c r="S3975" s="7">
        <f>E3975/D3975</f>
        <v>0.78100000000000003</v>
      </c>
      <c r="T3975" s="8">
        <f>E3975/P3975</f>
        <v>105.54054054054055</v>
      </c>
      <c r="U3975" t="str">
        <f t="shared" si="376"/>
        <v>theater</v>
      </c>
      <c r="V3975" t="str">
        <f t="shared" si="377"/>
        <v>plays</v>
      </c>
    </row>
    <row r="3976" spans="1:22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5">
        <f t="shared" si="372"/>
        <v>42493.546851851846</v>
      </c>
      <c r="L3976" s="15">
        <f t="shared" si="373"/>
        <v>42523.546851851846</v>
      </c>
      <c r="M3976" s="13" t="str">
        <f t="shared" si="374"/>
        <v>May</v>
      </c>
      <c r="N3976" s="11">
        <f t="shared" si="375"/>
        <v>2016</v>
      </c>
      <c r="O3976" t="b">
        <v>0</v>
      </c>
      <c r="P3976">
        <v>11</v>
      </c>
      <c r="Q3976" t="b">
        <v>0</v>
      </c>
      <c r="R3976" t="s">
        <v>8271</v>
      </c>
      <c r="S3976" s="7">
        <f>E3976/D3976</f>
        <v>0.32</v>
      </c>
      <c r="T3976" s="8">
        <f>E3976/P3976</f>
        <v>29.09090909090909</v>
      </c>
      <c r="U3976" t="str">
        <f t="shared" si="376"/>
        <v>theater</v>
      </c>
      <c r="V3976" t="str">
        <f t="shared" si="377"/>
        <v>plays</v>
      </c>
    </row>
    <row r="3977" spans="1:22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5">
        <f t="shared" si="372"/>
        <v>42534.866875</v>
      </c>
      <c r="L3977" s="15">
        <f t="shared" si="373"/>
        <v>42564.866875</v>
      </c>
      <c r="M3977" s="13" t="str">
        <f t="shared" si="374"/>
        <v>Jun</v>
      </c>
      <c r="N3977" s="11">
        <f t="shared" si="375"/>
        <v>2016</v>
      </c>
      <c r="O3977" t="b">
        <v>0</v>
      </c>
      <c r="P3977">
        <v>0</v>
      </c>
      <c r="Q3977" t="b">
        <v>0</v>
      </c>
      <c r="R3977" t="s">
        <v>8271</v>
      </c>
      <c r="S3977" s="7">
        <f>E3977/D3977</f>
        <v>0</v>
      </c>
      <c r="T3977" s="8" t="e">
        <f>E3977/P3977</f>
        <v>#DIV/0!</v>
      </c>
      <c r="U3977" t="str">
        <f t="shared" si="376"/>
        <v>theater</v>
      </c>
      <c r="V3977" t="str">
        <f t="shared" si="377"/>
        <v>plays</v>
      </c>
    </row>
    <row r="3978" spans="1:22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5">
        <f t="shared" si="372"/>
        <v>41830.858344907407</v>
      </c>
      <c r="L3978" s="15">
        <f t="shared" si="373"/>
        <v>41852.291666666664</v>
      </c>
      <c r="M3978" s="13" t="str">
        <f t="shared" si="374"/>
        <v>Jul</v>
      </c>
      <c r="N3978" s="11">
        <f t="shared" si="375"/>
        <v>2014</v>
      </c>
      <c r="O3978" t="b">
        <v>0</v>
      </c>
      <c r="P3978">
        <v>10</v>
      </c>
      <c r="Q3978" t="b">
        <v>0</v>
      </c>
      <c r="R3978" t="s">
        <v>8271</v>
      </c>
      <c r="S3978" s="7">
        <f>E3978/D3978</f>
        <v>0.47692307692307695</v>
      </c>
      <c r="T3978" s="8">
        <f>E3978/P3978</f>
        <v>62</v>
      </c>
      <c r="U3978" t="str">
        <f t="shared" si="376"/>
        <v>theater</v>
      </c>
      <c r="V3978" t="str">
        <f t="shared" si="377"/>
        <v>plays</v>
      </c>
    </row>
    <row r="3979" spans="1:22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5">
        <f t="shared" si="372"/>
        <v>42543.788564814815</v>
      </c>
      <c r="L3979" s="15">
        <f t="shared" si="373"/>
        <v>42573.788564814815</v>
      </c>
      <c r="M3979" s="13" t="str">
        <f t="shared" si="374"/>
        <v>Jun</v>
      </c>
      <c r="N3979" s="11">
        <f t="shared" si="375"/>
        <v>2016</v>
      </c>
      <c r="O3979" t="b">
        <v>0</v>
      </c>
      <c r="P3979">
        <v>6</v>
      </c>
      <c r="Q3979" t="b">
        <v>0</v>
      </c>
      <c r="R3979" t="s">
        <v>8271</v>
      </c>
      <c r="S3979" s="7">
        <f>E3979/D3979</f>
        <v>1.4500000000000001E-2</v>
      </c>
      <c r="T3979" s="8">
        <f>E3979/P3979</f>
        <v>217.5</v>
      </c>
      <c r="U3979" t="str">
        <f t="shared" si="376"/>
        <v>theater</v>
      </c>
      <c r="V3979" t="str">
        <f t="shared" si="377"/>
        <v>plays</v>
      </c>
    </row>
    <row r="3980" spans="1:22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5">
        <f t="shared" si="372"/>
        <v>41975.642974537041</v>
      </c>
      <c r="L3980" s="15">
        <f t="shared" si="373"/>
        <v>42035.642974537041</v>
      </c>
      <c r="M3980" s="13" t="str">
        <f t="shared" si="374"/>
        <v>Dec</v>
      </c>
      <c r="N3980" s="11">
        <f t="shared" si="375"/>
        <v>2014</v>
      </c>
      <c r="O3980" t="b">
        <v>0</v>
      </c>
      <c r="P3980">
        <v>8</v>
      </c>
      <c r="Q3980" t="b">
        <v>0</v>
      </c>
      <c r="R3980" t="s">
        <v>8271</v>
      </c>
      <c r="S3980" s="7">
        <f>E3980/D3980</f>
        <v>0.107</v>
      </c>
      <c r="T3980" s="8">
        <f>E3980/P3980</f>
        <v>26.75</v>
      </c>
      <c r="U3980" t="str">
        <f t="shared" si="376"/>
        <v>theater</v>
      </c>
      <c r="V3980" t="str">
        <f t="shared" si="377"/>
        <v>plays</v>
      </c>
    </row>
    <row r="3981" spans="1:22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5">
        <f t="shared" si="372"/>
        <v>42069.903437500005</v>
      </c>
      <c r="L3981" s="15">
        <f t="shared" si="373"/>
        <v>42092.833333333328</v>
      </c>
      <c r="M3981" s="13" t="str">
        <f t="shared" si="374"/>
        <v>Mar</v>
      </c>
      <c r="N3981" s="11">
        <f t="shared" si="375"/>
        <v>2015</v>
      </c>
      <c r="O3981" t="b">
        <v>0</v>
      </c>
      <c r="P3981">
        <v>6</v>
      </c>
      <c r="Q3981" t="b">
        <v>0</v>
      </c>
      <c r="R3981" t="s">
        <v>8271</v>
      </c>
      <c r="S3981" s="7">
        <f>E3981/D3981</f>
        <v>1.8333333333333333E-2</v>
      </c>
      <c r="T3981" s="8">
        <f>E3981/P3981</f>
        <v>18.333333333333332</v>
      </c>
      <c r="U3981" t="str">
        <f t="shared" si="376"/>
        <v>theater</v>
      </c>
      <c r="V3981" t="str">
        <f t="shared" si="377"/>
        <v>plays</v>
      </c>
    </row>
    <row r="3982" spans="1:22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5">
        <f t="shared" si="372"/>
        <v>41795.598923611113</v>
      </c>
      <c r="L3982" s="15">
        <f t="shared" si="373"/>
        <v>41825.598923611113</v>
      </c>
      <c r="M3982" s="13" t="str">
        <f t="shared" si="374"/>
        <v>Jun</v>
      </c>
      <c r="N3982" s="11">
        <f t="shared" si="375"/>
        <v>2014</v>
      </c>
      <c r="O3982" t="b">
        <v>0</v>
      </c>
      <c r="P3982">
        <v>7</v>
      </c>
      <c r="Q3982" t="b">
        <v>0</v>
      </c>
      <c r="R3982" t="s">
        <v>8271</v>
      </c>
      <c r="S3982" s="7">
        <f>E3982/D3982</f>
        <v>0.18</v>
      </c>
      <c r="T3982" s="8">
        <f>E3982/P3982</f>
        <v>64.285714285714292</v>
      </c>
      <c r="U3982" t="str">
        <f t="shared" si="376"/>
        <v>theater</v>
      </c>
      <c r="V3982" t="str">
        <f t="shared" si="377"/>
        <v>plays</v>
      </c>
    </row>
    <row r="3983" spans="1:22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5">
        <f t="shared" si="372"/>
        <v>42508.179965277777</v>
      </c>
      <c r="L3983" s="15">
        <f t="shared" si="373"/>
        <v>42568.179965277777</v>
      </c>
      <c r="M3983" s="13" t="str">
        <f t="shared" si="374"/>
        <v>May</v>
      </c>
      <c r="N3983" s="11">
        <f t="shared" si="375"/>
        <v>2016</v>
      </c>
      <c r="O3983" t="b">
        <v>0</v>
      </c>
      <c r="P3983">
        <v>7</v>
      </c>
      <c r="Q3983" t="b">
        <v>0</v>
      </c>
      <c r="R3983" t="s">
        <v>8271</v>
      </c>
      <c r="S3983" s="7">
        <f>E3983/D3983</f>
        <v>4.0833333333333333E-2</v>
      </c>
      <c r="T3983" s="8">
        <f>E3983/P3983</f>
        <v>175</v>
      </c>
      <c r="U3983" t="str">
        <f t="shared" si="376"/>
        <v>theater</v>
      </c>
      <c r="V3983" t="str">
        <f t="shared" si="377"/>
        <v>plays</v>
      </c>
    </row>
    <row r="3984" spans="1:22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5">
        <f t="shared" si="372"/>
        <v>42132.809953703705</v>
      </c>
      <c r="L3984" s="15">
        <f t="shared" si="373"/>
        <v>42192.809953703705</v>
      </c>
      <c r="M3984" s="13" t="str">
        <f t="shared" si="374"/>
        <v>May</v>
      </c>
      <c r="N3984" s="11">
        <f t="shared" si="375"/>
        <v>2015</v>
      </c>
      <c r="O3984" t="b">
        <v>0</v>
      </c>
      <c r="P3984">
        <v>5</v>
      </c>
      <c r="Q3984" t="b">
        <v>0</v>
      </c>
      <c r="R3984" t="s">
        <v>8271</v>
      </c>
      <c r="S3984" s="7">
        <f>E3984/D3984</f>
        <v>0.2</v>
      </c>
      <c r="T3984" s="8">
        <f>E3984/P3984</f>
        <v>34</v>
      </c>
      <c r="U3984" t="str">
        <f t="shared" si="376"/>
        <v>theater</v>
      </c>
      <c r="V3984" t="str">
        <f t="shared" si="377"/>
        <v>plays</v>
      </c>
    </row>
    <row r="3985" spans="1:22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5">
        <f t="shared" si="372"/>
        <v>41747.86986111111</v>
      </c>
      <c r="L3985" s="15">
        <f t="shared" si="373"/>
        <v>41779.290972222225</v>
      </c>
      <c r="M3985" s="13" t="str">
        <f t="shared" si="374"/>
        <v>Apr</v>
      </c>
      <c r="N3985" s="11">
        <f t="shared" si="375"/>
        <v>2014</v>
      </c>
      <c r="O3985" t="b">
        <v>0</v>
      </c>
      <c r="P3985">
        <v>46</v>
      </c>
      <c r="Q3985" t="b">
        <v>0</v>
      </c>
      <c r="R3985" t="s">
        <v>8271</v>
      </c>
      <c r="S3985" s="7">
        <f>E3985/D3985</f>
        <v>0.34802513464991025</v>
      </c>
      <c r="T3985" s="8">
        <f>E3985/P3985</f>
        <v>84.282608695652172</v>
      </c>
      <c r="U3985" t="str">
        <f t="shared" si="376"/>
        <v>theater</v>
      </c>
      <c r="V3985" t="str">
        <f t="shared" si="377"/>
        <v>plays</v>
      </c>
    </row>
    <row r="3986" spans="1:22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5">
        <f t="shared" si="372"/>
        <v>41920.963472222218</v>
      </c>
      <c r="L3986" s="15">
        <f t="shared" si="373"/>
        <v>41951</v>
      </c>
      <c r="M3986" s="13" t="str">
        <f t="shared" si="374"/>
        <v>Oct</v>
      </c>
      <c r="N3986" s="11">
        <f t="shared" si="375"/>
        <v>2014</v>
      </c>
      <c r="O3986" t="b">
        <v>0</v>
      </c>
      <c r="P3986">
        <v>10</v>
      </c>
      <c r="Q3986" t="b">
        <v>0</v>
      </c>
      <c r="R3986" t="s">
        <v>8271</v>
      </c>
      <c r="S3986" s="7">
        <f>E3986/D3986</f>
        <v>6.3333333333333339E-2</v>
      </c>
      <c r="T3986" s="8">
        <f>E3986/P3986</f>
        <v>9.5</v>
      </c>
      <c r="U3986" t="str">
        <f t="shared" si="376"/>
        <v>theater</v>
      </c>
      <c r="V3986" t="str">
        <f t="shared" si="377"/>
        <v>plays</v>
      </c>
    </row>
    <row r="3987" spans="1:22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5">
        <f t="shared" si="372"/>
        <v>42399.707407407404</v>
      </c>
      <c r="L3987" s="15">
        <f t="shared" si="373"/>
        <v>42420.878472222219</v>
      </c>
      <c r="M3987" s="13" t="str">
        <f t="shared" si="374"/>
        <v>Jan</v>
      </c>
      <c r="N3987" s="11">
        <f t="shared" si="375"/>
        <v>2016</v>
      </c>
      <c r="O3987" t="b">
        <v>0</v>
      </c>
      <c r="P3987">
        <v>19</v>
      </c>
      <c r="Q3987" t="b">
        <v>0</v>
      </c>
      <c r="R3987" t="s">
        <v>8271</v>
      </c>
      <c r="S3987" s="7">
        <f>E3987/D3987</f>
        <v>0.32050000000000001</v>
      </c>
      <c r="T3987" s="8">
        <f>E3987/P3987</f>
        <v>33.736842105263158</v>
      </c>
      <c r="U3987" t="str">
        <f t="shared" si="376"/>
        <v>theater</v>
      </c>
      <c r="V3987" t="str">
        <f t="shared" si="377"/>
        <v>plays</v>
      </c>
    </row>
    <row r="3988" spans="1:22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5">
        <f t="shared" si="372"/>
        <v>42467.548541666663</v>
      </c>
      <c r="L3988" s="15">
        <f t="shared" si="373"/>
        <v>42496.544444444444</v>
      </c>
      <c r="M3988" s="13" t="str">
        <f t="shared" si="374"/>
        <v>Apr</v>
      </c>
      <c r="N3988" s="11">
        <f t="shared" si="375"/>
        <v>2016</v>
      </c>
      <c r="O3988" t="b">
        <v>0</v>
      </c>
      <c r="P3988">
        <v>13</v>
      </c>
      <c r="Q3988" t="b">
        <v>0</v>
      </c>
      <c r="R3988" t="s">
        <v>8271</v>
      </c>
      <c r="S3988" s="7">
        <f>E3988/D3988</f>
        <v>9.7600000000000006E-2</v>
      </c>
      <c r="T3988" s="8">
        <f>E3988/P3988</f>
        <v>37.53846153846154</v>
      </c>
      <c r="U3988" t="str">
        <f t="shared" si="376"/>
        <v>theater</v>
      </c>
      <c r="V3988" t="str">
        <f t="shared" si="377"/>
        <v>plays</v>
      </c>
    </row>
    <row r="3989" spans="1:22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5">
        <f t="shared" si="372"/>
        <v>41765.92465277778</v>
      </c>
      <c r="L3989" s="15">
        <f t="shared" si="373"/>
        <v>41775.92465277778</v>
      </c>
      <c r="M3989" s="13" t="str">
        <f t="shared" si="374"/>
        <v>May</v>
      </c>
      <c r="N3989" s="11">
        <f t="shared" si="375"/>
        <v>2014</v>
      </c>
      <c r="O3989" t="b">
        <v>0</v>
      </c>
      <c r="P3989">
        <v>13</v>
      </c>
      <c r="Q3989" t="b">
        <v>0</v>
      </c>
      <c r="R3989" t="s">
        <v>8271</v>
      </c>
      <c r="S3989" s="7">
        <f>E3989/D3989</f>
        <v>0.3775</v>
      </c>
      <c r="T3989" s="8">
        <f>E3989/P3989</f>
        <v>11.615384615384615</v>
      </c>
      <c r="U3989" t="str">
        <f t="shared" si="376"/>
        <v>theater</v>
      </c>
      <c r="V3989" t="str">
        <f t="shared" si="377"/>
        <v>plays</v>
      </c>
    </row>
    <row r="3990" spans="1:22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5">
        <f t="shared" si="372"/>
        <v>42230.08116898148</v>
      </c>
      <c r="L3990" s="15">
        <f t="shared" si="373"/>
        <v>42245.08116898148</v>
      </c>
      <c r="M3990" s="13" t="str">
        <f t="shared" si="374"/>
        <v>Aug</v>
      </c>
      <c r="N3990" s="11">
        <f t="shared" si="375"/>
        <v>2015</v>
      </c>
      <c r="O3990" t="b">
        <v>0</v>
      </c>
      <c r="P3990">
        <v>4</v>
      </c>
      <c r="Q3990" t="b">
        <v>0</v>
      </c>
      <c r="R3990" t="s">
        <v>8271</v>
      </c>
      <c r="S3990" s="7">
        <f>E3990/D3990</f>
        <v>2.1333333333333333E-2</v>
      </c>
      <c r="T3990" s="8">
        <f>E3990/P3990</f>
        <v>8</v>
      </c>
      <c r="U3990" t="str">
        <f t="shared" si="376"/>
        <v>theater</v>
      </c>
      <c r="V3990" t="str">
        <f t="shared" si="377"/>
        <v>plays</v>
      </c>
    </row>
    <row r="3991" spans="1:22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5">
        <f t="shared" si="372"/>
        <v>42286.749780092592</v>
      </c>
      <c r="L3991" s="15">
        <f t="shared" si="373"/>
        <v>42316.791446759264</v>
      </c>
      <c r="M3991" s="13" t="str">
        <f t="shared" si="374"/>
        <v>Oct</v>
      </c>
      <c r="N3991" s="11">
        <f t="shared" si="375"/>
        <v>2015</v>
      </c>
      <c r="O3991" t="b">
        <v>0</v>
      </c>
      <c r="P3991">
        <v>0</v>
      </c>
      <c r="Q3991" t="b">
        <v>0</v>
      </c>
      <c r="R3991" t="s">
        <v>8271</v>
      </c>
      <c r="S3991" s="7">
        <f>E3991/D3991</f>
        <v>0</v>
      </c>
      <c r="T3991" s="8" t="e">
        <f>E3991/P3991</f>
        <v>#DIV/0!</v>
      </c>
      <c r="U3991" t="str">
        <f t="shared" si="376"/>
        <v>theater</v>
      </c>
      <c r="V3991" t="str">
        <f t="shared" si="377"/>
        <v>plays</v>
      </c>
    </row>
    <row r="3992" spans="1:22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5">
        <f t="shared" si="372"/>
        <v>42401.672372685185</v>
      </c>
      <c r="L3992" s="15">
        <f t="shared" si="373"/>
        <v>42431.672372685185</v>
      </c>
      <c r="M3992" s="13" t="str">
        <f t="shared" si="374"/>
        <v>Feb</v>
      </c>
      <c r="N3992" s="11">
        <f t="shared" si="375"/>
        <v>2016</v>
      </c>
      <c r="O3992" t="b">
        <v>0</v>
      </c>
      <c r="P3992">
        <v>3</v>
      </c>
      <c r="Q3992" t="b">
        <v>0</v>
      </c>
      <c r="R3992" t="s">
        <v>8271</v>
      </c>
      <c r="S3992" s="7">
        <f>E3992/D3992</f>
        <v>4.1818181818181817E-2</v>
      </c>
      <c r="T3992" s="8">
        <f>E3992/P3992</f>
        <v>23</v>
      </c>
      <c r="U3992" t="str">
        <f t="shared" si="376"/>
        <v>theater</v>
      </c>
      <c r="V3992" t="str">
        <f t="shared" si="377"/>
        <v>plays</v>
      </c>
    </row>
    <row r="3993" spans="1:22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5">
        <f t="shared" si="372"/>
        <v>42125.644467592589</v>
      </c>
      <c r="L3993" s="15">
        <f t="shared" si="373"/>
        <v>42155.644467592589</v>
      </c>
      <c r="M3993" s="13" t="str">
        <f t="shared" si="374"/>
        <v>May</v>
      </c>
      <c r="N3993" s="11">
        <f t="shared" si="375"/>
        <v>2015</v>
      </c>
      <c r="O3993" t="b">
        <v>0</v>
      </c>
      <c r="P3993">
        <v>1</v>
      </c>
      <c r="Q3993" t="b">
        <v>0</v>
      </c>
      <c r="R3993" t="s">
        <v>8271</v>
      </c>
      <c r="S3993" s="7">
        <f>E3993/D3993</f>
        <v>0.2</v>
      </c>
      <c r="T3993" s="8">
        <f>E3993/P3993</f>
        <v>100</v>
      </c>
      <c r="U3993" t="str">
        <f t="shared" si="376"/>
        <v>theater</v>
      </c>
      <c r="V3993" t="str">
        <f t="shared" si="377"/>
        <v>plays</v>
      </c>
    </row>
    <row r="3994" spans="1:22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5">
        <f t="shared" si="372"/>
        <v>42289.94049768518</v>
      </c>
      <c r="L3994" s="15">
        <f t="shared" si="373"/>
        <v>42349.982164351852</v>
      </c>
      <c r="M3994" s="13" t="str">
        <f t="shared" si="374"/>
        <v>Oct</v>
      </c>
      <c r="N3994" s="11">
        <f t="shared" si="375"/>
        <v>2015</v>
      </c>
      <c r="O3994" t="b">
        <v>0</v>
      </c>
      <c r="P3994">
        <v>9</v>
      </c>
      <c r="Q3994" t="b">
        <v>0</v>
      </c>
      <c r="R3994" t="s">
        <v>8271</v>
      </c>
      <c r="S3994" s="7">
        <f>E3994/D3994</f>
        <v>5.4100000000000002E-2</v>
      </c>
      <c r="T3994" s="8">
        <f>E3994/P3994</f>
        <v>60.111111111111114</v>
      </c>
      <c r="U3994" t="str">
        <f t="shared" si="376"/>
        <v>theater</v>
      </c>
      <c r="V3994" t="str">
        <f t="shared" si="377"/>
        <v>plays</v>
      </c>
    </row>
    <row r="3995" spans="1:22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5">
        <f t="shared" si="372"/>
        <v>42107.864722222221</v>
      </c>
      <c r="L3995" s="15">
        <f t="shared" si="373"/>
        <v>42137.864722222221</v>
      </c>
      <c r="M3995" s="13" t="str">
        <f t="shared" si="374"/>
        <v>Apr</v>
      </c>
      <c r="N3995" s="11">
        <f t="shared" si="375"/>
        <v>2015</v>
      </c>
      <c r="O3995" t="b">
        <v>0</v>
      </c>
      <c r="P3995">
        <v>1</v>
      </c>
      <c r="Q3995" t="b">
        <v>0</v>
      </c>
      <c r="R3995" t="s">
        <v>8271</v>
      </c>
      <c r="S3995" s="7">
        <f>E3995/D3995</f>
        <v>6.0000000000000002E-5</v>
      </c>
      <c r="T3995" s="8">
        <f>E3995/P3995</f>
        <v>3</v>
      </c>
      <c r="U3995" t="str">
        <f t="shared" si="376"/>
        <v>theater</v>
      </c>
      <c r="V3995" t="str">
        <f t="shared" si="377"/>
        <v>plays</v>
      </c>
    </row>
    <row r="3996" spans="1:22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5">
        <f t="shared" si="372"/>
        <v>41809.389930555553</v>
      </c>
      <c r="L3996" s="15">
        <f t="shared" si="373"/>
        <v>41839.389930555553</v>
      </c>
      <c r="M3996" s="13" t="str">
        <f t="shared" si="374"/>
        <v>Jun</v>
      </c>
      <c r="N3996" s="11">
        <f t="shared" si="375"/>
        <v>2014</v>
      </c>
      <c r="O3996" t="b">
        <v>0</v>
      </c>
      <c r="P3996">
        <v>1</v>
      </c>
      <c r="Q3996" t="b">
        <v>0</v>
      </c>
      <c r="R3996" t="s">
        <v>8271</v>
      </c>
      <c r="S3996" s="7">
        <f>E3996/D3996</f>
        <v>2.5000000000000001E-3</v>
      </c>
      <c r="T3996" s="8">
        <f>E3996/P3996</f>
        <v>5</v>
      </c>
      <c r="U3996" t="str">
        <f t="shared" si="376"/>
        <v>theater</v>
      </c>
      <c r="V3996" t="str">
        <f t="shared" si="377"/>
        <v>plays</v>
      </c>
    </row>
    <row r="3997" spans="1:22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5">
        <f t="shared" si="372"/>
        <v>42019.683761574073</v>
      </c>
      <c r="L3997" s="15">
        <f t="shared" si="373"/>
        <v>42049.477083333331</v>
      </c>
      <c r="M3997" s="13" t="str">
        <f t="shared" si="374"/>
        <v>Jan</v>
      </c>
      <c r="N3997" s="11">
        <f t="shared" si="375"/>
        <v>2015</v>
      </c>
      <c r="O3997" t="b">
        <v>0</v>
      </c>
      <c r="P3997">
        <v>4</v>
      </c>
      <c r="Q3997" t="b">
        <v>0</v>
      </c>
      <c r="R3997" t="s">
        <v>8271</v>
      </c>
      <c r="S3997" s="7">
        <f>E3997/D3997</f>
        <v>0.35</v>
      </c>
      <c r="T3997" s="8">
        <f>E3997/P3997</f>
        <v>17.5</v>
      </c>
      <c r="U3997" t="str">
        <f t="shared" si="376"/>
        <v>theater</v>
      </c>
      <c r="V3997" t="str">
        <f t="shared" si="377"/>
        <v>plays</v>
      </c>
    </row>
    <row r="3998" spans="1:22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5">
        <f t="shared" si="372"/>
        <v>41950.26694444444</v>
      </c>
      <c r="L3998" s="15">
        <f t="shared" si="373"/>
        <v>41963.669444444444</v>
      </c>
      <c r="M3998" s="13" t="str">
        <f t="shared" si="374"/>
        <v>Nov</v>
      </c>
      <c r="N3998" s="11">
        <f t="shared" si="375"/>
        <v>2014</v>
      </c>
      <c r="O3998" t="b">
        <v>0</v>
      </c>
      <c r="P3998">
        <v>17</v>
      </c>
      <c r="Q3998" t="b">
        <v>0</v>
      </c>
      <c r="R3998" t="s">
        <v>8271</v>
      </c>
      <c r="S3998" s="7">
        <f>E3998/D3998</f>
        <v>0.16566666666666666</v>
      </c>
      <c r="T3998" s="8">
        <f>E3998/P3998</f>
        <v>29.235294117647058</v>
      </c>
      <c r="U3998" t="str">
        <f t="shared" si="376"/>
        <v>theater</v>
      </c>
      <c r="V3998" t="str">
        <f t="shared" si="377"/>
        <v>plays</v>
      </c>
    </row>
    <row r="3999" spans="1:22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5">
        <f t="shared" si="372"/>
        <v>42069.391446759255</v>
      </c>
      <c r="L3999" s="15">
        <f t="shared" si="373"/>
        <v>42099.349780092598</v>
      </c>
      <c r="M3999" s="13" t="str">
        <f t="shared" si="374"/>
        <v>Mar</v>
      </c>
      <c r="N3999" s="11">
        <f t="shared" si="375"/>
        <v>2015</v>
      </c>
      <c r="O3999" t="b">
        <v>0</v>
      </c>
      <c r="P3999">
        <v>0</v>
      </c>
      <c r="Q3999" t="b">
        <v>0</v>
      </c>
      <c r="R3999" t="s">
        <v>8271</v>
      </c>
      <c r="S3999" s="7">
        <f>E3999/D3999</f>
        <v>0</v>
      </c>
      <c r="T3999" s="8" t="e">
        <f>E3999/P3999</f>
        <v>#DIV/0!</v>
      </c>
      <c r="U3999" t="str">
        <f t="shared" si="376"/>
        <v>theater</v>
      </c>
      <c r="V3999" t="str">
        <f t="shared" si="377"/>
        <v>plays</v>
      </c>
    </row>
    <row r="4000" spans="1:22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5">
        <f t="shared" si="372"/>
        <v>42061.963263888887</v>
      </c>
      <c r="L4000" s="15">
        <f t="shared" si="373"/>
        <v>42091.921597222223</v>
      </c>
      <c r="M4000" s="13" t="str">
        <f t="shared" si="374"/>
        <v>Feb</v>
      </c>
      <c r="N4000" s="11">
        <f t="shared" si="375"/>
        <v>2015</v>
      </c>
      <c r="O4000" t="b">
        <v>0</v>
      </c>
      <c r="P4000">
        <v>12</v>
      </c>
      <c r="Q4000" t="b">
        <v>0</v>
      </c>
      <c r="R4000" t="s">
        <v>8271</v>
      </c>
      <c r="S4000" s="7">
        <f>E4000/D4000</f>
        <v>0.57199999999999995</v>
      </c>
      <c r="T4000" s="8">
        <f>E4000/P4000</f>
        <v>59.583333333333336</v>
      </c>
      <c r="U4000" t="str">
        <f t="shared" si="376"/>
        <v>theater</v>
      </c>
      <c r="V4000" t="str">
        <f t="shared" si="377"/>
        <v>plays</v>
      </c>
    </row>
    <row r="4001" spans="1:22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5">
        <f t="shared" si="372"/>
        <v>41842.828680555554</v>
      </c>
      <c r="L4001" s="15">
        <f t="shared" si="373"/>
        <v>41882.827650462961</v>
      </c>
      <c r="M4001" s="13" t="str">
        <f t="shared" si="374"/>
        <v>Jul</v>
      </c>
      <c r="N4001" s="11">
        <f t="shared" si="375"/>
        <v>2014</v>
      </c>
      <c r="O4001" t="b">
        <v>0</v>
      </c>
      <c r="P4001">
        <v>14</v>
      </c>
      <c r="Q4001" t="b">
        <v>0</v>
      </c>
      <c r="R4001" t="s">
        <v>8271</v>
      </c>
      <c r="S4001" s="7">
        <f>E4001/D4001</f>
        <v>0.16514285714285715</v>
      </c>
      <c r="T4001" s="8">
        <f>E4001/P4001</f>
        <v>82.571428571428569</v>
      </c>
      <c r="U4001" t="str">
        <f t="shared" si="376"/>
        <v>theater</v>
      </c>
      <c r="V4001" t="str">
        <f t="shared" si="377"/>
        <v>plays</v>
      </c>
    </row>
    <row r="4002" spans="1:22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5">
        <f t="shared" si="372"/>
        <v>42437.64534722222</v>
      </c>
      <c r="L4002" s="15">
        <f t="shared" si="373"/>
        <v>42497.603680555556</v>
      </c>
      <c r="M4002" s="13" t="str">
        <f t="shared" si="374"/>
        <v>Mar</v>
      </c>
      <c r="N4002" s="11">
        <f t="shared" si="375"/>
        <v>2016</v>
      </c>
      <c r="O4002" t="b">
        <v>0</v>
      </c>
      <c r="P4002">
        <v>1</v>
      </c>
      <c r="Q4002" t="b">
        <v>0</v>
      </c>
      <c r="R4002" t="s">
        <v>8271</v>
      </c>
      <c r="S4002" s="7">
        <f>E4002/D4002</f>
        <v>1.25E-3</v>
      </c>
      <c r="T4002" s="8">
        <f>E4002/P4002</f>
        <v>10</v>
      </c>
      <c r="U4002" t="str">
        <f t="shared" si="376"/>
        <v>theater</v>
      </c>
      <c r="V4002" t="str">
        <f t="shared" si="377"/>
        <v>plays</v>
      </c>
    </row>
    <row r="4003" spans="1:22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5">
        <f t="shared" si="372"/>
        <v>42775.964212962965</v>
      </c>
      <c r="L4003" s="15">
        <f t="shared" si="373"/>
        <v>42795.791666666672</v>
      </c>
      <c r="M4003" s="13" t="str">
        <f t="shared" si="374"/>
        <v>Feb</v>
      </c>
      <c r="N4003" s="11">
        <f t="shared" si="375"/>
        <v>2017</v>
      </c>
      <c r="O4003" t="b">
        <v>0</v>
      </c>
      <c r="P4003">
        <v>14</v>
      </c>
      <c r="Q4003" t="b">
        <v>0</v>
      </c>
      <c r="R4003" t="s">
        <v>8271</v>
      </c>
      <c r="S4003" s="7">
        <f>E4003/D4003</f>
        <v>0.3775</v>
      </c>
      <c r="T4003" s="8">
        <f>E4003/P4003</f>
        <v>32.357142857142854</v>
      </c>
      <c r="U4003" t="str">
        <f t="shared" si="376"/>
        <v>theater</v>
      </c>
      <c r="V4003" t="str">
        <f t="shared" si="377"/>
        <v>plays</v>
      </c>
    </row>
    <row r="4004" spans="1:22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5">
        <f t="shared" si="372"/>
        <v>41879.043530092589</v>
      </c>
      <c r="L4004" s="15">
        <f t="shared" si="373"/>
        <v>41909.043530092589</v>
      </c>
      <c r="M4004" s="13" t="str">
        <f t="shared" si="374"/>
        <v>Aug</v>
      </c>
      <c r="N4004" s="11">
        <f t="shared" si="375"/>
        <v>2014</v>
      </c>
      <c r="O4004" t="b">
        <v>0</v>
      </c>
      <c r="P4004">
        <v>4</v>
      </c>
      <c r="Q4004" t="b">
        <v>0</v>
      </c>
      <c r="R4004" t="s">
        <v>8271</v>
      </c>
      <c r="S4004" s="7">
        <f>E4004/D4004</f>
        <v>1.84E-2</v>
      </c>
      <c r="T4004" s="8">
        <f>E4004/P4004</f>
        <v>5.75</v>
      </c>
      <c r="U4004" t="str">
        <f t="shared" si="376"/>
        <v>theater</v>
      </c>
      <c r="V4004" t="str">
        <f t="shared" si="377"/>
        <v>plays</v>
      </c>
    </row>
    <row r="4005" spans="1:22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5">
        <f t="shared" si="372"/>
        <v>42020.587349537032</v>
      </c>
      <c r="L4005" s="15">
        <f t="shared" si="373"/>
        <v>42050.587349537032</v>
      </c>
      <c r="M4005" s="13" t="str">
        <f t="shared" si="374"/>
        <v>Jan</v>
      </c>
      <c r="N4005" s="11">
        <f t="shared" si="375"/>
        <v>2015</v>
      </c>
      <c r="O4005" t="b">
        <v>0</v>
      </c>
      <c r="P4005">
        <v>2</v>
      </c>
      <c r="Q4005" t="b">
        <v>0</v>
      </c>
      <c r="R4005" t="s">
        <v>8271</v>
      </c>
      <c r="S4005" s="7">
        <f>E4005/D4005</f>
        <v>0.10050000000000001</v>
      </c>
      <c r="T4005" s="8">
        <f>E4005/P4005</f>
        <v>100.5</v>
      </c>
      <c r="U4005" t="str">
        <f t="shared" si="376"/>
        <v>theater</v>
      </c>
      <c r="V4005" t="str">
        <f t="shared" si="377"/>
        <v>plays</v>
      </c>
    </row>
    <row r="4006" spans="1:2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5">
        <f t="shared" si="372"/>
        <v>41890.16269675926</v>
      </c>
      <c r="L4006" s="15">
        <f t="shared" si="373"/>
        <v>41920.16269675926</v>
      </c>
      <c r="M4006" s="13" t="str">
        <f t="shared" si="374"/>
        <v>Sep</v>
      </c>
      <c r="N4006" s="11">
        <f t="shared" si="375"/>
        <v>2014</v>
      </c>
      <c r="O4006" t="b">
        <v>0</v>
      </c>
      <c r="P4006">
        <v>1</v>
      </c>
      <c r="Q4006" t="b">
        <v>0</v>
      </c>
      <c r="R4006" t="s">
        <v>8271</v>
      </c>
      <c r="S4006" s="7">
        <f>E4006/D4006</f>
        <v>2E-3</v>
      </c>
      <c r="T4006" s="8">
        <f>E4006/P4006</f>
        <v>1</v>
      </c>
      <c r="U4006" t="str">
        <f t="shared" si="376"/>
        <v>theater</v>
      </c>
      <c r="V4006" t="str">
        <f t="shared" si="377"/>
        <v>plays</v>
      </c>
    </row>
    <row r="4007" spans="1:22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5">
        <f t="shared" si="372"/>
        <v>41872.807696759257</v>
      </c>
      <c r="L4007" s="15">
        <f t="shared" si="373"/>
        <v>41932.807696759257</v>
      </c>
      <c r="M4007" s="13" t="str">
        <f t="shared" si="374"/>
        <v>Aug</v>
      </c>
      <c r="N4007" s="11">
        <f t="shared" si="375"/>
        <v>2014</v>
      </c>
      <c r="O4007" t="b">
        <v>0</v>
      </c>
      <c r="P4007">
        <v>2</v>
      </c>
      <c r="Q4007" t="b">
        <v>0</v>
      </c>
      <c r="R4007" t="s">
        <v>8271</v>
      </c>
      <c r="S4007" s="7">
        <f>E4007/D4007</f>
        <v>1.3333333333333334E-2</v>
      </c>
      <c r="T4007" s="8">
        <f>E4007/P4007</f>
        <v>20</v>
      </c>
      <c r="U4007" t="str">
        <f t="shared" si="376"/>
        <v>theater</v>
      </c>
      <c r="V4007" t="str">
        <f t="shared" si="377"/>
        <v>plays</v>
      </c>
    </row>
    <row r="4008" spans="1:22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5">
        <f t="shared" si="372"/>
        <v>42391.772997685184</v>
      </c>
      <c r="L4008" s="15">
        <f t="shared" si="373"/>
        <v>42416.772997685184</v>
      </c>
      <c r="M4008" s="13" t="str">
        <f t="shared" si="374"/>
        <v>Jan</v>
      </c>
      <c r="N4008" s="11">
        <f t="shared" si="375"/>
        <v>2016</v>
      </c>
      <c r="O4008" t="b">
        <v>0</v>
      </c>
      <c r="P4008">
        <v>1</v>
      </c>
      <c r="Q4008" t="b">
        <v>0</v>
      </c>
      <c r="R4008" t="s">
        <v>8271</v>
      </c>
      <c r="S4008" s="7">
        <f>E4008/D4008</f>
        <v>6.666666666666667E-5</v>
      </c>
      <c r="T4008" s="8">
        <f>E4008/P4008</f>
        <v>2</v>
      </c>
      <c r="U4008" t="str">
        <f t="shared" si="376"/>
        <v>theater</v>
      </c>
      <c r="V4008" t="str">
        <f t="shared" si="377"/>
        <v>plays</v>
      </c>
    </row>
    <row r="4009" spans="1:22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5">
        <f t="shared" si="372"/>
        <v>41848.772928240738</v>
      </c>
      <c r="L4009" s="15">
        <f t="shared" si="373"/>
        <v>41877.686111111114</v>
      </c>
      <c r="M4009" s="13" t="str">
        <f t="shared" si="374"/>
        <v>Jul</v>
      </c>
      <c r="N4009" s="11">
        <f t="shared" si="375"/>
        <v>2014</v>
      </c>
      <c r="O4009" t="b">
        <v>0</v>
      </c>
      <c r="P4009">
        <v>1</v>
      </c>
      <c r="Q4009" t="b">
        <v>0</v>
      </c>
      <c r="R4009" t="s">
        <v>8271</v>
      </c>
      <c r="S4009" s="7">
        <f>E4009/D4009</f>
        <v>2.5000000000000001E-3</v>
      </c>
      <c r="T4009" s="8">
        <f>E4009/P4009</f>
        <v>5</v>
      </c>
      <c r="U4009" t="str">
        <f t="shared" si="376"/>
        <v>theater</v>
      </c>
      <c r="V4009" t="str">
        <f t="shared" si="377"/>
        <v>plays</v>
      </c>
    </row>
    <row r="4010" spans="1:22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5">
        <f t="shared" si="372"/>
        <v>42177.964201388888</v>
      </c>
      <c r="L4010" s="15">
        <f t="shared" si="373"/>
        <v>42207.964201388888</v>
      </c>
      <c r="M4010" s="13" t="str">
        <f t="shared" si="374"/>
        <v>Jun</v>
      </c>
      <c r="N4010" s="11">
        <f t="shared" si="375"/>
        <v>2015</v>
      </c>
      <c r="O4010" t="b">
        <v>0</v>
      </c>
      <c r="P4010">
        <v>4</v>
      </c>
      <c r="Q4010" t="b">
        <v>0</v>
      </c>
      <c r="R4010" t="s">
        <v>8271</v>
      </c>
      <c r="S4010" s="7">
        <f>E4010/D4010</f>
        <v>0.06</v>
      </c>
      <c r="T4010" s="8">
        <f>E4010/P4010</f>
        <v>15</v>
      </c>
      <c r="U4010" t="str">
        <f t="shared" si="376"/>
        <v>theater</v>
      </c>
      <c r="V4010" t="str">
        <f t="shared" si="377"/>
        <v>plays</v>
      </c>
    </row>
    <row r="4011" spans="1:22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5">
        <f t="shared" si="372"/>
        <v>41851.700925925928</v>
      </c>
      <c r="L4011" s="15">
        <f t="shared" si="373"/>
        <v>41891.700925925928</v>
      </c>
      <c r="M4011" s="13" t="str">
        <f t="shared" si="374"/>
        <v>Jul</v>
      </c>
      <c r="N4011" s="11">
        <f t="shared" si="375"/>
        <v>2014</v>
      </c>
      <c r="O4011" t="b">
        <v>0</v>
      </c>
      <c r="P4011">
        <v>3</v>
      </c>
      <c r="Q4011" t="b">
        <v>0</v>
      </c>
      <c r="R4011" t="s">
        <v>8271</v>
      </c>
      <c r="S4011" s="7">
        <f>E4011/D4011</f>
        <v>3.8860103626943004E-2</v>
      </c>
      <c r="T4011" s="8">
        <f>E4011/P4011</f>
        <v>25</v>
      </c>
      <c r="U4011" t="str">
        <f t="shared" si="376"/>
        <v>theater</v>
      </c>
      <c r="V4011" t="str">
        <f t="shared" si="377"/>
        <v>plays</v>
      </c>
    </row>
    <row r="4012" spans="1:22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5">
        <f t="shared" si="372"/>
        <v>41921.770439814813</v>
      </c>
      <c r="L4012" s="15">
        <f t="shared" si="373"/>
        <v>41938.770439814813</v>
      </c>
      <c r="M4012" s="13" t="str">
        <f t="shared" si="374"/>
        <v>Oct</v>
      </c>
      <c r="N4012" s="11">
        <f t="shared" si="375"/>
        <v>2014</v>
      </c>
      <c r="O4012" t="b">
        <v>0</v>
      </c>
      <c r="P4012">
        <v>38</v>
      </c>
      <c r="Q4012" t="b">
        <v>0</v>
      </c>
      <c r="R4012" t="s">
        <v>8271</v>
      </c>
      <c r="S4012" s="7">
        <f>E4012/D4012</f>
        <v>0.24194444444444443</v>
      </c>
      <c r="T4012" s="8">
        <f>E4012/P4012</f>
        <v>45.842105263157897</v>
      </c>
      <c r="U4012" t="str">
        <f t="shared" si="376"/>
        <v>theater</v>
      </c>
      <c r="V4012" t="str">
        <f t="shared" si="377"/>
        <v>plays</v>
      </c>
    </row>
    <row r="4013" spans="1:22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5">
        <f t="shared" si="372"/>
        <v>42002.54488425926</v>
      </c>
      <c r="L4013" s="15">
        <f t="shared" si="373"/>
        <v>42032.54488425926</v>
      </c>
      <c r="M4013" s="13" t="str">
        <f t="shared" si="374"/>
        <v>Dec</v>
      </c>
      <c r="N4013" s="11">
        <f t="shared" si="375"/>
        <v>2014</v>
      </c>
      <c r="O4013" t="b">
        <v>0</v>
      </c>
      <c r="P4013">
        <v>4</v>
      </c>
      <c r="Q4013" t="b">
        <v>0</v>
      </c>
      <c r="R4013" t="s">
        <v>8271</v>
      </c>
      <c r="S4013" s="7">
        <f>E4013/D4013</f>
        <v>7.5999999999999998E-2</v>
      </c>
      <c r="T4013" s="8">
        <f>E4013/P4013</f>
        <v>4.75</v>
      </c>
      <c r="U4013" t="str">
        <f t="shared" si="376"/>
        <v>theater</v>
      </c>
      <c r="V4013" t="str">
        <f t="shared" si="377"/>
        <v>plays</v>
      </c>
    </row>
    <row r="4014" spans="1:22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5">
        <f t="shared" si="372"/>
        <v>42096.544548611113</v>
      </c>
      <c r="L4014" s="15">
        <f t="shared" si="373"/>
        <v>42126.544548611113</v>
      </c>
      <c r="M4014" s="13" t="str">
        <f t="shared" si="374"/>
        <v>Apr</v>
      </c>
      <c r="N4014" s="11">
        <f t="shared" si="375"/>
        <v>2015</v>
      </c>
      <c r="O4014" t="b">
        <v>0</v>
      </c>
      <c r="P4014">
        <v>0</v>
      </c>
      <c r="Q4014" t="b">
        <v>0</v>
      </c>
      <c r="R4014" t="s">
        <v>8271</v>
      </c>
      <c r="S4014" s="7">
        <f>E4014/D4014</f>
        <v>0</v>
      </c>
      <c r="T4014" s="8" t="e">
        <f>E4014/P4014</f>
        <v>#DIV/0!</v>
      </c>
      <c r="U4014" t="str">
        <f t="shared" si="376"/>
        <v>theater</v>
      </c>
      <c r="V4014" t="str">
        <f t="shared" si="377"/>
        <v>plays</v>
      </c>
    </row>
    <row r="4015" spans="1:22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5">
        <f t="shared" si="372"/>
        <v>42021.301192129627</v>
      </c>
      <c r="L4015" s="15">
        <f t="shared" si="373"/>
        <v>42051.301192129627</v>
      </c>
      <c r="M4015" s="13" t="str">
        <f t="shared" si="374"/>
        <v>Jan</v>
      </c>
      <c r="N4015" s="11">
        <f t="shared" si="375"/>
        <v>2015</v>
      </c>
      <c r="O4015" t="b">
        <v>0</v>
      </c>
      <c r="P4015">
        <v>2</v>
      </c>
      <c r="Q4015" t="b">
        <v>0</v>
      </c>
      <c r="R4015" t="s">
        <v>8271</v>
      </c>
      <c r="S4015" s="7">
        <f>E4015/D4015</f>
        <v>1.2999999999999999E-2</v>
      </c>
      <c r="T4015" s="8">
        <f>E4015/P4015</f>
        <v>13</v>
      </c>
      <c r="U4015" t="str">
        <f t="shared" si="376"/>
        <v>theater</v>
      </c>
      <c r="V4015" t="str">
        <f t="shared" si="377"/>
        <v>plays</v>
      </c>
    </row>
    <row r="4016" spans="1:22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5">
        <f t="shared" si="372"/>
        <v>42419.246168981481</v>
      </c>
      <c r="L4016" s="15">
        <f t="shared" si="373"/>
        <v>42434.246168981481</v>
      </c>
      <c r="M4016" s="13" t="str">
        <f t="shared" si="374"/>
        <v>Feb</v>
      </c>
      <c r="N4016" s="11">
        <f t="shared" si="375"/>
        <v>2016</v>
      </c>
      <c r="O4016" t="b">
        <v>0</v>
      </c>
      <c r="P4016">
        <v>0</v>
      </c>
      <c r="Q4016" t="b">
        <v>0</v>
      </c>
      <c r="R4016" t="s">
        <v>8271</v>
      </c>
      <c r="S4016" s="7">
        <f>E4016/D4016</f>
        <v>0</v>
      </c>
      <c r="T4016" s="8" t="e">
        <f>E4016/P4016</f>
        <v>#DIV/0!</v>
      </c>
      <c r="U4016" t="str">
        <f t="shared" si="376"/>
        <v>theater</v>
      </c>
      <c r="V4016" t="str">
        <f t="shared" si="377"/>
        <v>plays</v>
      </c>
    </row>
    <row r="4017" spans="1:22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5">
        <f t="shared" si="372"/>
        <v>42174.780821759254</v>
      </c>
      <c r="L4017" s="15">
        <f t="shared" si="373"/>
        <v>42204.780821759254</v>
      </c>
      <c r="M4017" s="13" t="str">
        <f t="shared" si="374"/>
        <v>Jun</v>
      </c>
      <c r="N4017" s="11">
        <f t="shared" si="375"/>
        <v>2015</v>
      </c>
      <c r="O4017" t="b">
        <v>0</v>
      </c>
      <c r="P4017">
        <v>1</v>
      </c>
      <c r="Q4017" t="b">
        <v>0</v>
      </c>
      <c r="R4017" t="s">
        <v>8271</v>
      </c>
      <c r="S4017" s="7">
        <f>E4017/D4017</f>
        <v>1.4285714285714287E-4</v>
      </c>
      <c r="T4017" s="8">
        <f>E4017/P4017</f>
        <v>1</v>
      </c>
      <c r="U4017" t="str">
        <f t="shared" si="376"/>
        <v>theater</v>
      </c>
      <c r="V4017" t="str">
        <f t="shared" si="377"/>
        <v>plays</v>
      </c>
    </row>
    <row r="4018" spans="1:22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5">
        <f t="shared" si="372"/>
        <v>41869.872685185182</v>
      </c>
      <c r="L4018" s="15">
        <f t="shared" si="373"/>
        <v>41899.872685185182</v>
      </c>
      <c r="M4018" s="13" t="str">
        <f t="shared" si="374"/>
        <v>Aug</v>
      </c>
      <c r="N4018" s="11">
        <f t="shared" si="375"/>
        <v>2014</v>
      </c>
      <c r="O4018" t="b">
        <v>0</v>
      </c>
      <c r="P4018">
        <v>7</v>
      </c>
      <c r="Q4018" t="b">
        <v>0</v>
      </c>
      <c r="R4018" t="s">
        <v>8271</v>
      </c>
      <c r="S4018" s="7">
        <f>E4018/D4018</f>
        <v>0.14000000000000001</v>
      </c>
      <c r="T4018" s="8">
        <f>E4018/P4018</f>
        <v>10</v>
      </c>
      <c r="U4018" t="str">
        <f t="shared" si="376"/>
        <v>theater</v>
      </c>
      <c r="V4018" t="str">
        <f t="shared" si="377"/>
        <v>plays</v>
      </c>
    </row>
    <row r="4019" spans="1:22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5">
        <f t="shared" si="372"/>
        <v>41856.672152777777</v>
      </c>
      <c r="L4019" s="15">
        <f t="shared" si="373"/>
        <v>41886.672152777777</v>
      </c>
      <c r="M4019" s="13" t="str">
        <f t="shared" si="374"/>
        <v>Aug</v>
      </c>
      <c r="N4019" s="11">
        <f t="shared" si="375"/>
        <v>2014</v>
      </c>
      <c r="O4019" t="b">
        <v>0</v>
      </c>
      <c r="P4019">
        <v>2</v>
      </c>
      <c r="Q4019" t="b">
        <v>0</v>
      </c>
      <c r="R4019" t="s">
        <v>8271</v>
      </c>
      <c r="S4019" s="7">
        <f>E4019/D4019</f>
        <v>1.0500000000000001E-2</v>
      </c>
      <c r="T4019" s="8">
        <f>E4019/P4019</f>
        <v>52.5</v>
      </c>
      <c r="U4019" t="str">
        <f t="shared" si="376"/>
        <v>theater</v>
      </c>
      <c r="V4019" t="str">
        <f t="shared" si="377"/>
        <v>plays</v>
      </c>
    </row>
    <row r="4020" spans="1:22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5">
        <f t="shared" si="372"/>
        <v>42620.91097222222</v>
      </c>
      <c r="L4020" s="15">
        <f t="shared" si="373"/>
        <v>42650.91097222222</v>
      </c>
      <c r="M4020" s="13" t="str">
        <f t="shared" si="374"/>
        <v>Sep</v>
      </c>
      <c r="N4020" s="11">
        <f t="shared" si="375"/>
        <v>2016</v>
      </c>
      <c r="O4020" t="b">
        <v>0</v>
      </c>
      <c r="P4020">
        <v>4</v>
      </c>
      <c r="Q4020" t="b">
        <v>0</v>
      </c>
      <c r="R4020" t="s">
        <v>8271</v>
      </c>
      <c r="S4020" s="7">
        <f>E4020/D4020</f>
        <v>8.666666666666667E-2</v>
      </c>
      <c r="T4020" s="8">
        <f>E4020/P4020</f>
        <v>32.5</v>
      </c>
      <c r="U4020" t="str">
        <f t="shared" si="376"/>
        <v>theater</v>
      </c>
      <c r="V4020" t="str">
        <f t="shared" si="377"/>
        <v>plays</v>
      </c>
    </row>
    <row r="4021" spans="1:22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5">
        <f t="shared" si="372"/>
        <v>42417.675879629634</v>
      </c>
      <c r="L4021" s="15">
        <f t="shared" si="373"/>
        <v>42475.686111111107</v>
      </c>
      <c r="M4021" s="13" t="str">
        <f t="shared" si="374"/>
        <v>Feb</v>
      </c>
      <c r="N4021" s="11">
        <f t="shared" si="375"/>
        <v>2016</v>
      </c>
      <c r="O4021" t="b">
        <v>0</v>
      </c>
      <c r="P4021">
        <v>4</v>
      </c>
      <c r="Q4021" t="b">
        <v>0</v>
      </c>
      <c r="R4021" t="s">
        <v>8271</v>
      </c>
      <c r="S4021" s="7">
        <f>E4021/D4021</f>
        <v>8.2857142857142851E-3</v>
      </c>
      <c r="T4021" s="8">
        <f>E4021/P4021</f>
        <v>7.25</v>
      </c>
      <c r="U4021" t="str">
        <f t="shared" si="376"/>
        <v>theater</v>
      </c>
      <c r="V4021" t="str">
        <f t="shared" si="377"/>
        <v>plays</v>
      </c>
    </row>
    <row r="4022" spans="1:22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5">
        <f t="shared" si="372"/>
        <v>42057.190960648149</v>
      </c>
      <c r="L4022" s="15">
        <f t="shared" si="373"/>
        <v>42087.149293981478</v>
      </c>
      <c r="M4022" s="13" t="str">
        <f t="shared" si="374"/>
        <v>Feb</v>
      </c>
      <c r="N4022" s="11">
        <f t="shared" si="375"/>
        <v>2015</v>
      </c>
      <c r="O4022" t="b">
        <v>0</v>
      </c>
      <c r="P4022">
        <v>3</v>
      </c>
      <c r="Q4022" t="b">
        <v>0</v>
      </c>
      <c r="R4022" t="s">
        <v>8271</v>
      </c>
      <c r="S4022" s="7">
        <f>E4022/D4022</f>
        <v>0.16666666666666666</v>
      </c>
      <c r="T4022" s="8">
        <f>E4022/P4022</f>
        <v>33.333333333333336</v>
      </c>
      <c r="U4022" t="str">
        <f t="shared" si="376"/>
        <v>theater</v>
      </c>
      <c r="V4022" t="str">
        <f t="shared" si="377"/>
        <v>plays</v>
      </c>
    </row>
    <row r="4023" spans="1:22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5">
        <f t="shared" si="372"/>
        <v>41878.911550925928</v>
      </c>
      <c r="L4023" s="15">
        <f t="shared" si="373"/>
        <v>41938.911550925928</v>
      </c>
      <c r="M4023" s="13" t="str">
        <f t="shared" si="374"/>
        <v>Aug</v>
      </c>
      <c r="N4023" s="11">
        <f t="shared" si="375"/>
        <v>2014</v>
      </c>
      <c r="O4023" t="b">
        <v>0</v>
      </c>
      <c r="P4023">
        <v>2</v>
      </c>
      <c r="Q4023" t="b">
        <v>0</v>
      </c>
      <c r="R4023" t="s">
        <v>8271</v>
      </c>
      <c r="S4023" s="7">
        <f>E4023/D4023</f>
        <v>8.3333333333333332E-3</v>
      </c>
      <c r="T4023" s="8">
        <f>E4023/P4023</f>
        <v>62.5</v>
      </c>
      <c r="U4023" t="str">
        <f t="shared" si="376"/>
        <v>theater</v>
      </c>
      <c r="V4023" t="str">
        <f t="shared" si="377"/>
        <v>plays</v>
      </c>
    </row>
    <row r="4024" spans="1:22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5">
        <f t="shared" si="372"/>
        <v>41990.584108796291</v>
      </c>
      <c r="L4024" s="15">
        <f t="shared" si="373"/>
        <v>42036.120833333334</v>
      </c>
      <c r="M4024" s="13" t="str">
        <f t="shared" si="374"/>
        <v>Dec</v>
      </c>
      <c r="N4024" s="11">
        <f t="shared" si="375"/>
        <v>2014</v>
      </c>
      <c r="O4024" t="b">
        <v>0</v>
      </c>
      <c r="P4024">
        <v>197</v>
      </c>
      <c r="Q4024" t="b">
        <v>0</v>
      </c>
      <c r="R4024" t="s">
        <v>8271</v>
      </c>
      <c r="S4024" s="7">
        <f>E4024/D4024</f>
        <v>0.69561111111111107</v>
      </c>
      <c r="T4024" s="8">
        <f>E4024/P4024</f>
        <v>63.558375634517766</v>
      </c>
      <c r="U4024" t="str">
        <f t="shared" si="376"/>
        <v>theater</v>
      </c>
      <c r="V4024" t="str">
        <f t="shared" si="377"/>
        <v>plays</v>
      </c>
    </row>
    <row r="4025" spans="1:22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5">
        <f t="shared" si="372"/>
        <v>42408.999571759254</v>
      </c>
      <c r="L4025" s="15">
        <f t="shared" si="373"/>
        <v>42453.957905092597</v>
      </c>
      <c r="M4025" s="13" t="str">
        <f t="shared" si="374"/>
        <v>Feb</v>
      </c>
      <c r="N4025" s="11">
        <f t="shared" si="375"/>
        <v>2016</v>
      </c>
      <c r="O4025" t="b">
        <v>0</v>
      </c>
      <c r="P4025">
        <v>0</v>
      </c>
      <c r="Q4025" t="b">
        <v>0</v>
      </c>
      <c r="R4025" t="s">
        <v>8271</v>
      </c>
      <c r="S4025" s="7">
        <f>E4025/D4025</f>
        <v>0</v>
      </c>
      <c r="T4025" s="8" t="e">
        <f>E4025/P4025</f>
        <v>#DIV/0!</v>
      </c>
      <c r="U4025" t="str">
        <f t="shared" si="376"/>
        <v>theater</v>
      </c>
      <c r="V4025" t="str">
        <f t="shared" si="377"/>
        <v>plays</v>
      </c>
    </row>
    <row r="4026" spans="1:22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5">
        <f t="shared" si="372"/>
        <v>42217.670104166667</v>
      </c>
      <c r="L4026" s="15">
        <f t="shared" si="373"/>
        <v>42247.670104166667</v>
      </c>
      <c r="M4026" s="13" t="str">
        <f t="shared" si="374"/>
        <v>Aug</v>
      </c>
      <c r="N4026" s="11">
        <f t="shared" si="375"/>
        <v>2015</v>
      </c>
      <c r="O4026" t="b">
        <v>0</v>
      </c>
      <c r="P4026">
        <v>1</v>
      </c>
      <c r="Q4026" t="b">
        <v>0</v>
      </c>
      <c r="R4026" t="s">
        <v>8271</v>
      </c>
      <c r="S4026" s="7">
        <f>E4026/D4026</f>
        <v>1.2500000000000001E-2</v>
      </c>
      <c r="T4026" s="8">
        <f>E4026/P4026</f>
        <v>10</v>
      </c>
      <c r="U4026" t="str">
        <f t="shared" si="376"/>
        <v>theater</v>
      </c>
      <c r="V4026" t="str">
        <f t="shared" si="377"/>
        <v>plays</v>
      </c>
    </row>
    <row r="4027" spans="1:22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5">
        <f t="shared" si="372"/>
        <v>42151.237685185188</v>
      </c>
      <c r="L4027" s="15">
        <f t="shared" si="373"/>
        <v>42211.237685185188</v>
      </c>
      <c r="M4027" s="13" t="str">
        <f t="shared" si="374"/>
        <v>May</v>
      </c>
      <c r="N4027" s="11">
        <f t="shared" si="375"/>
        <v>2015</v>
      </c>
      <c r="O4027" t="b">
        <v>0</v>
      </c>
      <c r="P4027">
        <v>4</v>
      </c>
      <c r="Q4027" t="b">
        <v>0</v>
      </c>
      <c r="R4027" t="s">
        <v>8271</v>
      </c>
      <c r="S4027" s="7">
        <f>E4027/D4027</f>
        <v>0.05</v>
      </c>
      <c r="T4027" s="8">
        <f>E4027/P4027</f>
        <v>62.5</v>
      </c>
      <c r="U4027" t="str">
        <f t="shared" si="376"/>
        <v>theater</v>
      </c>
      <c r="V4027" t="str">
        <f t="shared" si="377"/>
        <v>plays</v>
      </c>
    </row>
    <row r="4028" spans="1:22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5">
        <f t="shared" si="372"/>
        <v>42282.655543981484</v>
      </c>
      <c r="L4028" s="15">
        <f t="shared" si="373"/>
        <v>42342.697210648148</v>
      </c>
      <c r="M4028" s="13" t="str">
        <f t="shared" si="374"/>
        <v>Oct</v>
      </c>
      <c r="N4028" s="11">
        <f t="shared" si="375"/>
        <v>2015</v>
      </c>
      <c r="O4028" t="b">
        <v>0</v>
      </c>
      <c r="P4028">
        <v>0</v>
      </c>
      <c r="Q4028" t="b">
        <v>0</v>
      </c>
      <c r="R4028" t="s">
        <v>8271</v>
      </c>
      <c r="S4028" s="7">
        <f>E4028/D4028</f>
        <v>0</v>
      </c>
      <c r="T4028" s="8" t="e">
        <f>E4028/P4028</f>
        <v>#DIV/0!</v>
      </c>
      <c r="U4028" t="str">
        <f t="shared" si="376"/>
        <v>theater</v>
      </c>
      <c r="V4028" t="str">
        <f t="shared" si="377"/>
        <v>plays</v>
      </c>
    </row>
    <row r="4029" spans="1:22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5">
        <f t="shared" si="372"/>
        <v>42768.97084490741</v>
      </c>
      <c r="L4029" s="15">
        <f t="shared" si="373"/>
        <v>42789.041666666672</v>
      </c>
      <c r="M4029" s="13" t="str">
        <f t="shared" si="374"/>
        <v>Feb</v>
      </c>
      <c r="N4029" s="11">
        <f t="shared" si="375"/>
        <v>2017</v>
      </c>
      <c r="O4029" t="b">
        <v>0</v>
      </c>
      <c r="P4029">
        <v>7</v>
      </c>
      <c r="Q4029" t="b">
        <v>0</v>
      </c>
      <c r="R4029" t="s">
        <v>8271</v>
      </c>
      <c r="S4029" s="7">
        <f>E4029/D4029</f>
        <v>7.166666666666667E-2</v>
      </c>
      <c r="T4029" s="8">
        <f>E4029/P4029</f>
        <v>30.714285714285715</v>
      </c>
      <c r="U4029" t="str">
        <f t="shared" si="376"/>
        <v>theater</v>
      </c>
      <c r="V4029" t="str">
        <f t="shared" si="377"/>
        <v>plays</v>
      </c>
    </row>
    <row r="4030" spans="1:22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5">
        <f t="shared" si="372"/>
        <v>41765.938657407409</v>
      </c>
      <c r="L4030" s="15">
        <f t="shared" si="373"/>
        <v>41795.938657407409</v>
      </c>
      <c r="M4030" s="13" t="str">
        <f t="shared" si="374"/>
        <v>May</v>
      </c>
      <c r="N4030" s="11">
        <f t="shared" si="375"/>
        <v>2014</v>
      </c>
      <c r="O4030" t="b">
        <v>0</v>
      </c>
      <c r="P4030">
        <v>11</v>
      </c>
      <c r="Q4030" t="b">
        <v>0</v>
      </c>
      <c r="R4030" t="s">
        <v>8271</v>
      </c>
      <c r="S4030" s="7">
        <f>E4030/D4030</f>
        <v>0.28050000000000003</v>
      </c>
      <c r="T4030" s="8">
        <f>E4030/P4030</f>
        <v>51</v>
      </c>
      <c r="U4030" t="str">
        <f t="shared" si="376"/>
        <v>theater</v>
      </c>
      <c r="V4030" t="str">
        <f t="shared" si="377"/>
        <v>plays</v>
      </c>
    </row>
    <row r="4031" spans="1:22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5">
        <f t="shared" si="372"/>
        <v>42322.025115740747</v>
      </c>
      <c r="L4031" s="15">
        <f t="shared" si="373"/>
        <v>42352.025115740747</v>
      </c>
      <c r="M4031" s="13" t="str">
        <f t="shared" si="374"/>
        <v>Nov</v>
      </c>
      <c r="N4031" s="11">
        <f t="shared" si="375"/>
        <v>2015</v>
      </c>
      <c r="O4031" t="b">
        <v>0</v>
      </c>
      <c r="P4031">
        <v>0</v>
      </c>
      <c r="Q4031" t="b">
        <v>0</v>
      </c>
      <c r="R4031" t="s">
        <v>8271</v>
      </c>
      <c r="S4031" s="7">
        <f>E4031/D4031</f>
        <v>0</v>
      </c>
      <c r="T4031" s="8" t="e">
        <f>E4031/P4031</f>
        <v>#DIV/0!</v>
      </c>
      <c r="U4031" t="str">
        <f t="shared" si="376"/>
        <v>theater</v>
      </c>
      <c r="V4031" t="str">
        <f t="shared" si="377"/>
        <v>plays</v>
      </c>
    </row>
    <row r="4032" spans="1:22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5">
        <f t="shared" si="372"/>
        <v>42374.655081018514</v>
      </c>
      <c r="L4032" s="15">
        <f t="shared" si="373"/>
        <v>42403.784027777772</v>
      </c>
      <c r="M4032" s="13" t="str">
        <f t="shared" si="374"/>
        <v>Jan</v>
      </c>
      <c r="N4032" s="11">
        <f t="shared" si="375"/>
        <v>2016</v>
      </c>
      <c r="O4032" t="b">
        <v>0</v>
      </c>
      <c r="P4032">
        <v>6</v>
      </c>
      <c r="Q4032" t="b">
        <v>0</v>
      </c>
      <c r="R4032" t="s">
        <v>8271</v>
      </c>
      <c r="S4032" s="7">
        <f>E4032/D4032</f>
        <v>0.16</v>
      </c>
      <c r="T4032" s="8">
        <f>E4032/P4032</f>
        <v>66.666666666666671</v>
      </c>
      <c r="U4032" t="str">
        <f t="shared" si="376"/>
        <v>theater</v>
      </c>
      <c r="V4032" t="str">
        <f t="shared" si="377"/>
        <v>plays</v>
      </c>
    </row>
    <row r="4033" spans="1:22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5">
        <f t="shared" si="372"/>
        <v>41941.585231481484</v>
      </c>
      <c r="L4033" s="15">
        <f t="shared" si="373"/>
        <v>41991.626898148148</v>
      </c>
      <c r="M4033" s="13" t="str">
        <f t="shared" si="374"/>
        <v>Oct</v>
      </c>
      <c r="N4033" s="11">
        <f t="shared" si="375"/>
        <v>2014</v>
      </c>
      <c r="O4033" t="b">
        <v>0</v>
      </c>
      <c r="P4033">
        <v>0</v>
      </c>
      <c r="Q4033" t="b">
        <v>0</v>
      </c>
      <c r="R4033" t="s">
        <v>8271</v>
      </c>
      <c r="S4033" s="7">
        <f>E4033/D4033</f>
        <v>0</v>
      </c>
      <c r="T4033" s="8" t="e">
        <f>E4033/P4033</f>
        <v>#DIV/0!</v>
      </c>
      <c r="U4033" t="str">
        <f t="shared" si="376"/>
        <v>theater</v>
      </c>
      <c r="V4033" t="str">
        <f t="shared" si="377"/>
        <v>plays</v>
      </c>
    </row>
    <row r="4034" spans="1:22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5">
        <f t="shared" si="372"/>
        <v>42293.809212962966</v>
      </c>
      <c r="L4034" s="15">
        <f t="shared" si="373"/>
        <v>42353.85087962963</v>
      </c>
      <c r="M4034" s="13" t="str">
        <f t="shared" si="374"/>
        <v>Oct</v>
      </c>
      <c r="N4034" s="11">
        <f t="shared" si="375"/>
        <v>2015</v>
      </c>
      <c r="O4034" t="b">
        <v>0</v>
      </c>
      <c r="P4034">
        <v>7</v>
      </c>
      <c r="Q4034" t="b">
        <v>0</v>
      </c>
      <c r="R4034" t="s">
        <v>8271</v>
      </c>
      <c r="S4034" s="7">
        <f>E4034/D4034</f>
        <v>6.8287037037037035E-2</v>
      </c>
      <c r="T4034" s="8">
        <f>E4034/P4034</f>
        <v>59</v>
      </c>
      <c r="U4034" t="str">
        <f t="shared" si="376"/>
        <v>theater</v>
      </c>
      <c r="V4034" t="str">
        <f t="shared" si="377"/>
        <v>plays</v>
      </c>
    </row>
    <row r="4035" spans="1:22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5">
        <f t="shared" ref="K4035:K4098" si="378">(((J4035/60)/60)/24+DATE(1970,1,1))</f>
        <v>42614.268796296295</v>
      </c>
      <c r="L4035" s="15">
        <f t="shared" ref="L4035:L4098" si="379">(((I4035/60)/60)/24+DATE(1970,1,1))</f>
        <v>42645.375</v>
      </c>
      <c r="M4035" s="13" t="str">
        <f t="shared" ref="M4035:M4098" si="380">TEXT(K4035,"mmm")</f>
        <v>Sep</v>
      </c>
      <c r="N4035" s="11">
        <f t="shared" ref="N4035:N4098" si="381">YEAR(K4035)</f>
        <v>2016</v>
      </c>
      <c r="O4035" t="b">
        <v>0</v>
      </c>
      <c r="P4035">
        <v>94</v>
      </c>
      <c r="Q4035" t="b">
        <v>0</v>
      </c>
      <c r="R4035" t="s">
        <v>8271</v>
      </c>
      <c r="S4035" s="7">
        <f>E4035/D4035</f>
        <v>0.25698702928870293</v>
      </c>
      <c r="T4035" s="8">
        <f>E4035/P4035</f>
        <v>65.340319148936175</v>
      </c>
      <c r="U4035" t="str">
        <f t="shared" ref="U4035:U4098" si="382">LEFT(R4035,(FIND("/",R4035,1)-1))</f>
        <v>theater</v>
      </c>
      <c r="V4035" t="str">
        <f t="shared" ref="V4035:V4098" si="383">MID(R4035,FIND("/",R4035)+1,256)</f>
        <v>plays</v>
      </c>
    </row>
    <row r="4036" spans="1:22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5">
        <f t="shared" si="378"/>
        <v>42067.947337962964</v>
      </c>
      <c r="L4036" s="15">
        <f t="shared" si="379"/>
        <v>42097.905671296292</v>
      </c>
      <c r="M4036" s="13" t="str">
        <f t="shared" si="380"/>
        <v>Mar</v>
      </c>
      <c r="N4036" s="11">
        <f t="shared" si="381"/>
        <v>2015</v>
      </c>
      <c r="O4036" t="b">
        <v>0</v>
      </c>
      <c r="P4036">
        <v>2</v>
      </c>
      <c r="Q4036" t="b">
        <v>0</v>
      </c>
      <c r="R4036" t="s">
        <v>8271</v>
      </c>
      <c r="S4036" s="7">
        <f>E4036/D4036</f>
        <v>1.4814814814814815E-2</v>
      </c>
      <c r="T4036" s="8">
        <f>E4036/P4036</f>
        <v>100</v>
      </c>
      <c r="U4036" t="str">
        <f t="shared" si="382"/>
        <v>theater</v>
      </c>
      <c r="V4036" t="str">
        <f t="shared" si="383"/>
        <v>plays</v>
      </c>
    </row>
    <row r="4037" spans="1:22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5">
        <f t="shared" si="378"/>
        <v>41903.882951388885</v>
      </c>
      <c r="L4037" s="15">
        <f t="shared" si="379"/>
        <v>41933.882951388885</v>
      </c>
      <c r="M4037" s="13" t="str">
        <f t="shared" si="380"/>
        <v>Sep</v>
      </c>
      <c r="N4037" s="11">
        <f t="shared" si="381"/>
        <v>2014</v>
      </c>
      <c r="O4037" t="b">
        <v>0</v>
      </c>
      <c r="P4037">
        <v>25</v>
      </c>
      <c r="Q4037" t="b">
        <v>0</v>
      </c>
      <c r="R4037" t="s">
        <v>8271</v>
      </c>
      <c r="S4037" s="7">
        <f>E4037/D4037</f>
        <v>0.36849999999999999</v>
      </c>
      <c r="T4037" s="8">
        <f>E4037/P4037</f>
        <v>147.4</v>
      </c>
      <c r="U4037" t="str">
        <f t="shared" si="382"/>
        <v>theater</v>
      </c>
      <c r="V4037" t="str">
        <f t="shared" si="383"/>
        <v>plays</v>
      </c>
    </row>
    <row r="4038" spans="1:22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5">
        <f t="shared" si="378"/>
        <v>41804.937083333331</v>
      </c>
      <c r="L4038" s="15">
        <f t="shared" si="379"/>
        <v>41821.9375</v>
      </c>
      <c r="M4038" s="13" t="str">
        <f t="shared" si="380"/>
        <v>Jun</v>
      </c>
      <c r="N4038" s="11">
        <f t="shared" si="381"/>
        <v>2014</v>
      </c>
      <c r="O4038" t="b">
        <v>0</v>
      </c>
      <c r="P4038">
        <v>17</v>
      </c>
      <c r="Q4038" t="b">
        <v>0</v>
      </c>
      <c r="R4038" t="s">
        <v>8271</v>
      </c>
      <c r="S4038" s="7">
        <f>E4038/D4038</f>
        <v>0.47049999999999997</v>
      </c>
      <c r="T4038" s="8">
        <f>E4038/P4038</f>
        <v>166.05882352941177</v>
      </c>
      <c r="U4038" t="str">
        <f t="shared" si="382"/>
        <v>theater</v>
      </c>
      <c r="V4038" t="str">
        <f t="shared" si="383"/>
        <v>plays</v>
      </c>
    </row>
    <row r="4039" spans="1:22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5">
        <f t="shared" si="378"/>
        <v>42497.070775462969</v>
      </c>
      <c r="L4039" s="15">
        <f t="shared" si="379"/>
        <v>42514.600694444445</v>
      </c>
      <c r="M4039" s="13" t="str">
        <f t="shared" si="380"/>
        <v>May</v>
      </c>
      <c r="N4039" s="11">
        <f t="shared" si="381"/>
        <v>2016</v>
      </c>
      <c r="O4039" t="b">
        <v>0</v>
      </c>
      <c r="P4039">
        <v>2</v>
      </c>
      <c r="Q4039" t="b">
        <v>0</v>
      </c>
      <c r="R4039" t="s">
        <v>8271</v>
      </c>
      <c r="S4039" s="7">
        <f>E4039/D4039</f>
        <v>0.11428571428571428</v>
      </c>
      <c r="T4039" s="8">
        <f>E4039/P4039</f>
        <v>40</v>
      </c>
      <c r="U4039" t="str">
        <f t="shared" si="382"/>
        <v>theater</v>
      </c>
      <c r="V4039" t="str">
        <f t="shared" si="383"/>
        <v>plays</v>
      </c>
    </row>
    <row r="4040" spans="1:22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5">
        <f t="shared" si="378"/>
        <v>41869.798726851855</v>
      </c>
      <c r="L4040" s="15">
        <f t="shared" si="379"/>
        <v>41929.798726851855</v>
      </c>
      <c r="M4040" s="13" t="str">
        <f t="shared" si="380"/>
        <v>Aug</v>
      </c>
      <c r="N4040" s="11">
        <f t="shared" si="381"/>
        <v>2014</v>
      </c>
      <c r="O4040" t="b">
        <v>0</v>
      </c>
      <c r="P4040">
        <v>4</v>
      </c>
      <c r="Q4040" t="b">
        <v>0</v>
      </c>
      <c r="R4040" t="s">
        <v>8271</v>
      </c>
      <c r="S4040" s="7">
        <f>E4040/D4040</f>
        <v>0.12039999999999999</v>
      </c>
      <c r="T4040" s="8">
        <f>E4040/P4040</f>
        <v>75.25</v>
      </c>
      <c r="U4040" t="str">
        <f t="shared" si="382"/>
        <v>theater</v>
      </c>
      <c r="V4040" t="str">
        <f t="shared" si="383"/>
        <v>plays</v>
      </c>
    </row>
    <row r="4041" spans="1:22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5">
        <f t="shared" si="378"/>
        <v>42305.670914351853</v>
      </c>
      <c r="L4041" s="15">
        <f t="shared" si="379"/>
        <v>42339.249305555553</v>
      </c>
      <c r="M4041" s="13" t="str">
        <f t="shared" si="380"/>
        <v>Oct</v>
      </c>
      <c r="N4041" s="11">
        <f t="shared" si="381"/>
        <v>2015</v>
      </c>
      <c r="O4041" t="b">
        <v>0</v>
      </c>
      <c r="P4041">
        <v>5</v>
      </c>
      <c r="Q4041" t="b">
        <v>0</v>
      </c>
      <c r="R4041" t="s">
        <v>8271</v>
      </c>
      <c r="S4041" s="7">
        <f>E4041/D4041</f>
        <v>0.6</v>
      </c>
      <c r="T4041" s="8">
        <f>E4041/P4041</f>
        <v>60</v>
      </c>
      <c r="U4041" t="str">
        <f t="shared" si="382"/>
        <v>theater</v>
      </c>
      <c r="V4041" t="str">
        <f t="shared" si="383"/>
        <v>plays</v>
      </c>
    </row>
    <row r="4042" spans="1:22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5">
        <f t="shared" si="378"/>
        <v>42144.231527777782</v>
      </c>
      <c r="L4042" s="15">
        <f t="shared" si="379"/>
        <v>42203.125</v>
      </c>
      <c r="M4042" s="13" t="str">
        <f t="shared" si="380"/>
        <v>May</v>
      </c>
      <c r="N4042" s="11">
        <f t="shared" si="381"/>
        <v>2015</v>
      </c>
      <c r="O4042" t="b">
        <v>0</v>
      </c>
      <c r="P4042">
        <v>2</v>
      </c>
      <c r="Q4042" t="b">
        <v>0</v>
      </c>
      <c r="R4042" t="s">
        <v>8271</v>
      </c>
      <c r="S4042" s="7">
        <f>E4042/D4042</f>
        <v>0.3125</v>
      </c>
      <c r="T4042" s="8">
        <f>E4042/P4042</f>
        <v>1250</v>
      </c>
      <c r="U4042" t="str">
        <f t="shared" si="382"/>
        <v>theater</v>
      </c>
      <c r="V4042" t="str">
        <f t="shared" si="383"/>
        <v>plays</v>
      </c>
    </row>
    <row r="4043" spans="1:22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5">
        <f t="shared" si="378"/>
        <v>42559.474004629628</v>
      </c>
      <c r="L4043" s="15">
        <f t="shared" si="379"/>
        <v>42619.474004629628</v>
      </c>
      <c r="M4043" s="13" t="str">
        <f t="shared" si="380"/>
        <v>Jul</v>
      </c>
      <c r="N4043" s="11">
        <f t="shared" si="381"/>
        <v>2016</v>
      </c>
      <c r="O4043" t="b">
        <v>0</v>
      </c>
      <c r="P4043">
        <v>2</v>
      </c>
      <c r="Q4043" t="b">
        <v>0</v>
      </c>
      <c r="R4043" t="s">
        <v>8271</v>
      </c>
      <c r="S4043" s="7">
        <f>E4043/D4043</f>
        <v>4.1999999999999997E-3</v>
      </c>
      <c r="T4043" s="8">
        <f>E4043/P4043</f>
        <v>10.5</v>
      </c>
      <c r="U4043" t="str">
        <f t="shared" si="382"/>
        <v>theater</v>
      </c>
      <c r="V4043" t="str">
        <f t="shared" si="383"/>
        <v>plays</v>
      </c>
    </row>
    <row r="4044" spans="1:22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5">
        <f t="shared" si="378"/>
        <v>41995.084074074075</v>
      </c>
      <c r="L4044" s="15">
        <f t="shared" si="379"/>
        <v>42024.802777777775</v>
      </c>
      <c r="M4044" s="13" t="str">
        <f t="shared" si="380"/>
        <v>Dec</v>
      </c>
      <c r="N4044" s="11">
        <f t="shared" si="381"/>
        <v>2014</v>
      </c>
      <c r="O4044" t="b">
        <v>0</v>
      </c>
      <c r="P4044">
        <v>3</v>
      </c>
      <c r="Q4044" t="b">
        <v>0</v>
      </c>
      <c r="R4044" t="s">
        <v>8271</v>
      </c>
      <c r="S4044" s="7">
        <f>E4044/D4044</f>
        <v>2.0999999999999999E-3</v>
      </c>
      <c r="T4044" s="8">
        <f>E4044/P4044</f>
        <v>7</v>
      </c>
      <c r="U4044" t="str">
        <f t="shared" si="382"/>
        <v>theater</v>
      </c>
      <c r="V4044" t="str">
        <f t="shared" si="383"/>
        <v>plays</v>
      </c>
    </row>
    <row r="4045" spans="1:22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5">
        <f t="shared" si="378"/>
        <v>41948.957465277781</v>
      </c>
      <c r="L4045" s="15">
        <f t="shared" si="379"/>
        <v>41963.957465277781</v>
      </c>
      <c r="M4045" s="13" t="str">
        <f t="shared" si="380"/>
        <v>Nov</v>
      </c>
      <c r="N4045" s="11">
        <f t="shared" si="381"/>
        <v>2014</v>
      </c>
      <c r="O4045" t="b">
        <v>0</v>
      </c>
      <c r="P4045">
        <v>0</v>
      </c>
      <c r="Q4045" t="b">
        <v>0</v>
      </c>
      <c r="R4045" t="s">
        <v>8271</v>
      </c>
      <c r="S4045" s="7">
        <f>E4045/D4045</f>
        <v>0</v>
      </c>
      <c r="T4045" s="8" t="e">
        <f>E4045/P4045</f>
        <v>#DIV/0!</v>
      </c>
      <c r="U4045" t="str">
        <f t="shared" si="382"/>
        <v>theater</v>
      </c>
      <c r="V4045" t="str">
        <f t="shared" si="383"/>
        <v>plays</v>
      </c>
    </row>
    <row r="4046" spans="1:22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5">
        <f t="shared" si="378"/>
        <v>42074.219699074078</v>
      </c>
      <c r="L4046" s="15">
        <f t="shared" si="379"/>
        <v>42104.208333333328</v>
      </c>
      <c r="M4046" s="13" t="str">
        <f t="shared" si="380"/>
        <v>Mar</v>
      </c>
      <c r="N4046" s="11">
        <f t="shared" si="381"/>
        <v>2015</v>
      </c>
      <c r="O4046" t="b">
        <v>0</v>
      </c>
      <c r="P4046">
        <v>4</v>
      </c>
      <c r="Q4046" t="b">
        <v>0</v>
      </c>
      <c r="R4046" t="s">
        <v>8271</v>
      </c>
      <c r="S4046" s="7">
        <f>E4046/D4046</f>
        <v>0.375</v>
      </c>
      <c r="T4046" s="8">
        <f>E4046/P4046</f>
        <v>56.25</v>
      </c>
      <c r="U4046" t="str">
        <f t="shared" si="382"/>
        <v>theater</v>
      </c>
      <c r="V4046" t="str">
        <f t="shared" si="383"/>
        <v>plays</v>
      </c>
    </row>
    <row r="4047" spans="1:22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5">
        <f t="shared" si="378"/>
        <v>41842.201261574075</v>
      </c>
      <c r="L4047" s="15">
        <f t="shared" si="379"/>
        <v>41872.201261574075</v>
      </c>
      <c r="M4047" s="13" t="str">
        <f t="shared" si="380"/>
        <v>Jul</v>
      </c>
      <c r="N4047" s="11">
        <f t="shared" si="381"/>
        <v>2014</v>
      </c>
      <c r="O4047" t="b">
        <v>0</v>
      </c>
      <c r="P4047">
        <v>1</v>
      </c>
      <c r="Q4047" t="b">
        <v>0</v>
      </c>
      <c r="R4047" t="s">
        <v>8271</v>
      </c>
      <c r="S4047" s="7">
        <f>E4047/D4047</f>
        <v>2.0000000000000001E-4</v>
      </c>
      <c r="T4047" s="8">
        <f>E4047/P4047</f>
        <v>1</v>
      </c>
      <c r="U4047" t="str">
        <f t="shared" si="382"/>
        <v>theater</v>
      </c>
      <c r="V4047" t="str">
        <f t="shared" si="383"/>
        <v>plays</v>
      </c>
    </row>
    <row r="4048" spans="1:22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5">
        <f t="shared" si="378"/>
        <v>41904.650578703702</v>
      </c>
      <c r="L4048" s="15">
        <f t="shared" si="379"/>
        <v>41934.650578703702</v>
      </c>
      <c r="M4048" s="13" t="str">
        <f t="shared" si="380"/>
        <v>Sep</v>
      </c>
      <c r="N4048" s="11">
        <f t="shared" si="381"/>
        <v>2014</v>
      </c>
      <c r="O4048" t="b">
        <v>0</v>
      </c>
      <c r="P4048">
        <v>12</v>
      </c>
      <c r="Q4048" t="b">
        <v>0</v>
      </c>
      <c r="R4048" t="s">
        <v>8271</v>
      </c>
      <c r="S4048" s="7">
        <f>E4048/D4048</f>
        <v>8.2142857142857142E-2</v>
      </c>
      <c r="T4048" s="8">
        <f>E4048/P4048</f>
        <v>38.333333333333336</v>
      </c>
      <c r="U4048" t="str">
        <f t="shared" si="382"/>
        <v>theater</v>
      </c>
      <c r="V4048" t="str">
        <f t="shared" si="383"/>
        <v>plays</v>
      </c>
    </row>
    <row r="4049" spans="1:22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5">
        <f t="shared" si="378"/>
        <v>41991.022488425922</v>
      </c>
      <c r="L4049" s="15">
        <f t="shared" si="379"/>
        <v>42015.041666666672</v>
      </c>
      <c r="M4049" s="13" t="str">
        <f t="shared" si="380"/>
        <v>Dec</v>
      </c>
      <c r="N4049" s="11">
        <f t="shared" si="381"/>
        <v>2014</v>
      </c>
      <c r="O4049" t="b">
        <v>0</v>
      </c>
      <c r="P4049">
        <v>4</v>
      </c>
      <c r="Q4049" t="b">
        <v>0</v>
      </c>
      <c r="R4049" t="s">
        <v>8271</v>
      </c>
      <c r="S4049" s="7">
        <f>E4049/D4049</f>
        <v>2.1999999999999999E-2</v>
      </c>
      <c r="T4049" s="8">
        <f>E4049/P4049</f>
        <v>27.5</v>
      </c>
      <c r="U4049" t="str">
        <f t="shared" si="382"/>
        <v>theater</v>
      </c>
      <c r="V4049" t="str">
        <f t="shared" si="383"/>
        <v>plays</v>
      </c>
    </row>
    <row r="4050" spans="1:22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5">
        <f t="shared" si="378"/>
        <v>42436.509108796294</v>
      </c>
      <c r="L4050" s="15">
        <f t="shared" si="379"/>
        <v>42471.467442129629</v>
      </c>
      <c r="M4050" s="13" t="str">
        <f t="shared" si="380"/>
        <v>Mar</v>
      </c>
      <c r="N4050" s="11">
        <f t="shared" si="381"/>
        <v>2016</v>
      </c>
      <c r="O4050" t="b">
        <v>0</v>
      </c>
      <c r="P4050">
        <v>91</v>
      </c>
      <c r="Q4050" t="b">
        <v>0</v>
      </c>
      <c r="R4050" t="s">
        <v>8271</v>
      </c>
      <c r="S4050" s="7">
        <f>E4050/D4050</f>
        <v>0.17652941176470588</v>
      </c>
      <c r="T4050" s="8">
        <f>E4050/P4050</f>
        <v>32.978021978021978</v>
      </c>
      <c r="U4050" t="str">
        <f t="shared" si="382"/>
        <v>theater</v>
      </c>
      <c r="V4050" t="str">
        <f t="shared" si="383"/>
        <v>plays</v>
      </c>
    </row>
    <row r="4051" spans="1:22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5">
        <f t="shared" si="378"/>
        <v>42169.958506944444</v>
      </c>
      <c r="L4051" s="15">
        <f t="shared" si="379"/>
        <v>42199.958506944444</v>
      </c>
      <c r="M4051" s="13" t="str">
        <f t="shared" si="380"/>
        <v>Jun</v>
      </c>
      <c r="N4051" s="11">
        <f t="shared" si="381"/>
        <v>2015</v>
      </c>
      <c r="O4051" t="b">
        <v>0</v>
      </c>
      <c r="P4051">
        <v>1</v>
      </c>
      <c r="Q4051" t="b">
        <v>0</v>
      </c>
      <c r="R4051" t="s">
        <v>8271</v>
      </c>
      <c r="S4051" s="7">
        <f>E4051/D4051</f>
        <v>8.0000000000000004E-4</v>
      </c>
      <c r="T4051" s="8">
        <f>E4051/P4051</f>
        <v>16</v>
      </c>
      <c r="U4051" t="str">
        <f t="shared" si="382"/>
        <v>theater</v>
      </c>
      <c r="V4051" t="str">
        <f t="shared" si="383"/>
        <v>plays</v>
      </c>
    </row>
    <row r="4052" spans="1:22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5">
        <f t="shared" si="378"/>
        <v>41905.636469907404</v>
      </c>
      <c r="L4052" s="15">
        <f t="shared" si="379"/>
        <v>41935.636469907404</v>
      </c>
      <c r="M4052" s="13" t="str">
        <f t="shared" si="380"/>
        <v>Sep</v>
      </c>
      <c r="N4052" s="11">
        <f t="shared" si="381"/>
        <v>2014</v>
      </c>
      <c r="O4052" t="b">
        <v>0</v>
      </c>
      <c r="P4052">
        <v>1</v>
      </c>
      <c r="Q4052" t="b">
        <v>0</v>
      </c>
      <c r="R4052" t="s">
        <v>8271</v>
      </c>
      <c r="S4052" s="7">
        <f>E4052/D4052</f>
        <v>6.6666666666666664E-4</v>
      </c>
      <c r="T4052" s="8">
        <f>E4052/P4052</f>
        <v>1</v>
      </c>
      <c r="U4052" t="str">
        <f t="shared" si="382"/>
        <v>theater</v>
      </c>
      <c r="V4052" t="str">
        <f t="shared" si="383"/>
        <v>plays</v>
      </c>
    </row>
    <row r="4053" spans="1:22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5">
        <f t="shared" si="378"/>
        <v>41761.810150462967</v>
      </c>
      <c r="L4053" s="15">
        <f t="shared" si="379"/>
        <v>41768.286805555559</v>
      </c>
      <c r="M4053" s="13" t="str">
        <f t="shared" si="380"/>
        <v>May</v>
      </c>
      <c r="N4053" s="11">
        <f t="shared" si="381"/>
        <v>2014</v>
      </c>
      <c r="O4053" t="b">
        <v>0</v>
      </c>
      <c r="P4053">
        <v>0</v>
      </c>
      <c r="Q4053" t="b">
        <v>0</v>
      </c>
      <c r="R4053" t="s">
        <v>8271</v>
      </c>
      <c r="S4053" s="7">
        <f>E4053/D4053</f>
        <v>0</v>
      </c>
      <c r="T4053" s="8" t="e">
        <f>E4053/P4053</f>
        <v>#DIV/0!</v>
      </c>
      <c r="U4053" t="str">
        <f t="shared" si="382"/>
        <v>theater</v>
      </c>
      <c r="V4053" t="str">
        <f t="shared" si="383"/>
        <v>plays</v>
      </c>
    </row>
    <row r="4054" spans="1:22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5">
        <f t="shared" si="378"/>
        <v>41865.878657407404</v>
      </c>
      <c r="L4054" s="15">
        <f t="shared" si="379"/>
        <v>41925.878657407404</v>
      </c>
      <c r="M4054" s="13" t="str">
        <f t="shared" si="380"/>
        <v>Aug</v>
      </c>
      <c r="N4054" s="11">
        <f t="shared" si="381"/>
        <v>2014</v>
      </c>
      <c r="O4054" t="b">
        <v>0</v>
      </c>
      <c r="P4054">
        <v>13</v>
      </c>
      <c r="Q4054" t="b">
        <v>0</v>
      </c>
      <c r="R4054" t="s">
        <v>8271</v>
      </c>
      <c r="S4054" s="7">
        <f>E4054/D4054</f>
        <v>0.37533333333333335</v>
      </c>
      <c r="T4054" s="8">
        <f>E4054/P4054</f>
        <v>86.615384615384613</v>
      </c>
      <c r="U4054" t="str">
        <f t="shared" si="382"/>
        <v>theater</v>
      </c>
      <c r="V4054" t="str">
        <f t="shared" si="383"/>
        <v>plays</v>
      </c>
    </row>
    <row r="4055" spans="1:22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5">
        <f t="shared" si="378"/>
        <v>41928.690138888887</v>
      </c>
      <c r="L4055" s="15">
        <f t="shared" si="379"/>
        <v>41958.833333333328</v>
      </c>
      <c r="M4055" s="13" t="str">
        <f t="shared" si="380"/>
        <v>Oct</v>
      </c>
      <c r="N4055" s="11">
        <f t="shared" si="381"/>
        <v>2014</v>
      </c>
      <c r="O4055" t="b">
        <v>0</v>
      </c>
      <c r="P4055">
        <v>2</v>
      </c>
      <c r="Q4055" t="b">
        <v>0</v>
      </c>
      <c r="R4055" t="s">
        <v>8271</v>
      </c>
      <c r="S4055" s="7">
        <f>E4055/D4055</f>
        <v>0.22</v>
      </c>
      <c r="T4055" s="8">
        <f>E4055/P4055</f>
        <v>55</v>
      </c>
      <c r="U4055" t="str">
        <f t="shared" si="382"/>
        <v>theater</v>
      </c>
      <c r="V4055" t="str">
        <f t="shared" si="383"/>
        <v>plays</v>
      </c>
    </row>
    <row r="4056" spans="1:22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5">
        <f t="shared" si="378"/>
        <v>42613.841261574074</v>
      </c>
      <c r="L4056" s="15">
        <f t="shared" si="379"/>
        <v>42644.166666666672</v>
      </c>
      <c r="M4056" s="13" t="str">
        <f t="shared" si="380"/>
        <v>Aug</v>
      </c>
      <c r="N4056" s="11">
        <f t="shared" si="381"/>
        <v>2016</v>
      </c>
      <c r="O4056" t="b">
        <v>0</v>
      </c>
      <c r="P4056">
        <v>0</v>
      </c>
      <c r="Q4056" t="b">
        <v>0</v>
      </c>
      <c r="R4056" t="s">
        <v>8271</v>
      </c>
      <c r="S4056" s="7">
        <f>E4056/D4056</f>
        <v>0</v>
      </c>
      <c r="T4056" s="8" t="e">
        <f>E4056/P4056</f>
        <v>#DIV/0!</v>
      </c>
      <c r="U4056" t="str">
        <f t="shared" si="382"/>
        <v>theater</v>
      </c>
      <c r="V4056" t="str">
        <f t="shared" si="383"/>
        <v>plays</v>
      </c>
    </row>
    <row r="4057" spans="1:22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5">
        <f t="shared" si="378"/>
        <v>41779.648506944446</v>
      </c>
      <c r="L4057" s="15">
        <f t="shared" si="379"/>
        <v>41809.648506944446</v>
      </c>
      <c r="M4057" s="13" t="str">
        <f t="shared" si="380"/>
        <v>May</v>
      </c>
      <c r="N4057" s="11">
        <f t="shared" si="381"/>
        <v>2014</v>
      </c>
      <c r="O4057" t="b">
        <v>0</v>
      </c>
      <c r="P4057">
        <v>21</v>
      </c>
      <c r="Q4057" t="b">
        <v>0</v>
      </c>
      <c r="R4057" t="s">
        <v>8271</v>
      </c>
      <c r="S4057" s="7">
        <f>E4057/D4057</f>
        <v>0.1762</v>
      </c>
      <c r="T4057" s="8">
        <f>E4057/P4057</f>
        <v>41.952380952380949</v>
      </c>
      <c r="U4057" t="str">
        <f t="shared" si="382"/>
        <v>theater</v>
      </c>
      <c r="V4057" t="str">
        <f t="shared" si="383"/>
        <v>plays</v>
      </c>
    </row>
    <row r="4058" spans="1:22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5">
        <f t="shared" si="378"/>
        <v>42534.933321759265</v>
      </c>
      <c r="L4058" s="15">
        <f t="shared" si="379"/>
        <v>42554.832638888889</v>
      </c>
      <c r="M4058" s="13" t="str">
        <f t="shared" si="380"/>
        <v>Jun</v>
      </c>
      <c r="N4058" s="11">
        <f t="shared" si="381"/>
        <v>2016</v>
      </c>
      <c r="O4058" t="b">
        <v>0</v>
      </c>
      <c r="P4058">
        <v>9</v>
      </c>
      <c r="Q4058" t="b">
        <v>0</v>
      </c>
      <c r="R4058" t="s">
        <v>8271</v>
      </c>
      <c r="S4058" s="7">
        <f>E4058/D4058</f>
        <v>0.53</v>
      </c>
      <c r="T4058" s="8">
        <f>E4058/P4058</f>
        <v>88.333333333333329</v>
      </c>
      <c r="U4058" t="str">
        <f t="shared" si="382"/>
        <v>theater</v>
      </c>
      <c r="V4058" t="str">
        <f t="shared" si="383"/>
        <v>plays</v>
      </c>
    </row>
    <row r="4059" spans="1:22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5">
        <f t="shared" si="378"/>
        <v>42310.968518518523</v>
      </c>
      <c r="L4059" s="15">
        <f t="shared" si="379"/>
        <v>42333.958333333328</v>
      </c>
      <c r="M4059" s="13" t="str">
        <f t="shared" si="380"/>
        <v>Nov</v>
      </c>
      <c r="N4059" s="11">
        <f t="shared" si="381"/>
        <v>2015</v>
      </c>
      <c r="O4059" t="b">
        <v>0</v>
      </c>
      <c r="P4059">
        <v>6</v>
      </c>
      <c r="Q4059" t="b">
        <v>0</v>
      </c>
      <c r="R4059" t="s">
        <v>8271</v>
      </c>
      <c r="S4059" s="7">
        <f>E4059/D4059</f>
        <v>0.22142857142857142</v>
      </c>
      <c r="T4059" s="8">
        <f>E4059/P4059</f>
        <v>129.16666666666666</v>
      </c>
      <c r="U4059" t="str">
        <f t="shared" si="382"/>
        <v>theater</v>
      </c>
      <c r="V4059" t="str">
        <f t="shared" si="383"/>
        <v>plays</v>
      </c>
    </row>
    <row r="4060" spans="1:22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5">
        <f t="shared" si="378"/>
        <v>42446.060694444444</v>
      </c>
      <c r="L4060" s="15">
        <f t="shared" si="379"/>
        <v>42461.165972222225</v>
      </c>
      <c r="M4060" s="13" t="str">
        <f t="shared" si="380"/>
        <v>Mar</v>
      </c>
      <c r="N4060" s="11">
        <f t="shared" si="381"/>
        <v>2016</v>
      </c>
      <c r="O4060" t="b">
        <v>0</v>
      </c>
      <c r="P4060">
        <v>4</v>
      </c>
      <c r="Q4060" t="b">
        <v>0</v>
      </c>
      <c r="R4060" t="s">
        <v>8271</v>
      </c>
      <c r="S4060" s="7">
        <f>E4060/D4060</f>
        <v>2.5333333333333333E-2</v>
      </c>
      <c r="T4060" s="8">
        <f>E4060/P4060</f>
        <v>23.75</v>
      </c>
      <c r="U4060" t="str">
        <f t="shared" si="382"/>
        <v>theater</v>
      </c>
      <c r="V4060" t="str">
        <f t="shared" si="383"/>
        <v>plays</v>
      </c>
    </row>
    <row r="4061" spans="1:22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5">
        <f t="shared" si="378"/>
        <v>41866.640648148146</v>
      </c>
      <c r="L4061" s="15">
        <f t="shared" si="379"/>
        <v>41898.125</v>
      </c>
      <c r="M4061" s="13" t="str">
        <f t="shared" si="380"/>
        <v>Aug</v>
      </c>
      <c r="N4061" s="11">
        <f t="shared" si="381"/>
        <v>2014</v>
      </c>
      <c r="O4061" t="b">
        <v>0</v>
      </c>
      <c r="P4061">
        <v>7</v>
      </c>
      <c r="Q4061" t="b">
        <v>0</v>
      </c>
      <c r="R4061" t="s">
        <v>8271</v>
      </c>
      <c r="S4061" s="7">
        <f>E4061/D4061</f>
        <v>2.5000000000000001E-2</v>
      </c>
      <c r="T4061" s="8">
        <f>E4061/P4061</f>
        <v>35.714285714285715</v>
      </c>
      <c r="U4061" t="str">
        <f t="shared" si="382"/>
        <v>theater</v>
      </c>
      <c r="V4061" t="str">
        <f t="shared" si="383"/>
        <v>plays</v>
      </c>
    </row>
    <row r="4062" spans="1:22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5">
        <f t="shared" si="378"/>
        <v>41779.695092592592</v>
      </c>
      <c r="L4062" s="15">
        <f t="shared" si="379"/>
        <v>41813.666666666664</v>
      </c>
      <c r="M4062" s="13" t="str">
        <f t="shared" si="380"/>
        <v>May</v>
      </c>
      <c r="N4062" s="11">
        <f t="shared" si="381"/>
        <v>2014</v>
      </c>
      <c r="O4062" t="b">
        <v>0</v>
      </c>
      <c r="P4062">
        <v>5</v>
      </c>
      <c r="Q4062" t="b">
        <v>0</v>
      </c>
      <c r="R4062" t="s">
        <v>8271</v>
      </c>
      <c r="S4062" s="7">
        <f>E4062/D4062</f>
        <v>2.8500000000000001E-2</v>
      </c>
      <c r="T4062" s="8">
        <f>E4062/P4062</f>
        <v>57</v>
      </c>
      <c r="U4062" t="str">
        <f t="shared" si="382"/>
        <v>theater</v>
      </c>
      <c r="V4062" t="str">
        <f t="shared" si="383"/>
        <v>plays</v>
      </c>
    </row>
    <row r="4063" spans="1:22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5">
        <f t="shared" si="378"/>
        <v>42421.141469907408</v>
      </c>
      <c r="L4063" s="15">
        <f t="shared" si="379"/>
        <v>42481.099803240737</v>
      </c>
      <c r="M4063" s="13" t="str">
        <f t="shared" si="380"/>
        <v>Feb</v>
      </c>
      <c r="N4063" s="11">
        <f t="shared" si="381"/>
        <v>2016</v>
      </c>
      <c r="O4063" t="b">
        <v>0</v>
      </c>
      <c r="P4063">
        <v>0</v>
      </c>
      <c r="Q4063" t="b">
        <v>0</v>
      </c>
      <c r="R4063" t="s">
        <v>8271</v>
      </c>
      <c r="S4063" s="7">
        <f>E4063/D4063</f>
        <v>0</v>
      </c>
      <c r="T4063" s="8" t="e">
        <f>E4063/P4063</f>
        <v>#DIV/0!</v>
      </c>
      <c r="U4063" t="str">
        <f t="shared" si="382"/>
        <v>theater</v>
      </c>
      <c r="V4063" t="str">
        <f t="shared" si="383"/>
        <v>plays</v>
      </c>
    </row>
    <row r="4064" spans="1:22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5">
        <f t="shared" si="378"/>
        <v>42523.739212962959</v>
      </c>
      <c r="L4064" s="15">
        <f t="shared" si="379"/>
        <v>42553.739212962959</v>
      </c>
      <c r="M4064" s="13" t="str">
        <f t="shared" si="380"/>
        <v>Jun</v>
      </c>
      <c r="N4064" s="11">
        <f t="shared" si="381"/>
        <v>2016</v>
      </c>
      <c r="O4064" t="b">
        <v>0</v>
      </c>
      <c r="P4064">
        <v>3</v>
      </c>
      <c r="Q4064" t="b">
        <v>0</v>
      </c>
      <c r="R4064" t="s">
        <v>8271</v>
      </c>
      <c r="S4064" s="7">
        <f>E4064/D4064</f>
        <v>2.4500000000000001E-2</v>
      </c>
      <c r="T4064" s="8">
        <f>E4064/P4064</f>
        <v>163.33333333333334</v>
      </c>
      <c r="U4064" t="str">
        <f t="shared" si="382"/>
        <v>theater</v>
      </c>
      <c r="V4064" t="str">
        <f t="shared" si="383"/>
        <v>plays</v>
      </c>
    </row>
    <row r="4065" spans="1:22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5">
        <f t="shared" si="378"/>
        <v>41787.681527777779</v>
      </c>
      <c r="L4065" s="15">
        <f t="shared" si="379"/>
        <v>41817.681527777779</v>
      </c>
      <c r="M4065" s="13" t="str">
        <f t="shared" si="380"/>
        <v>May</v>
      </c>
      <c r="N4065" s="11">
        <f t="shared" si="381"/>
        <v>2014</v>
      </c>
      <c r="O4065" t="b">
        <v>0</v>
      </c>
      <c r="P4065">
        <v>9</v>
      </c>
      <c r="Q4065" t="b">
        <v>0</v>
      </c>
      <c r="R4065" t="s">
        <v>8271</v>
      </c>
      <c r="S4065" s="7">
        <f>E4065/D4065</f>
        <v>1.4210526315789474E-2</v>
      </c>
      <c r="T4065" s="8">
        <f>E4065/P4065</f>
        <v>15</v>
      </c>
      <c r="U4065" t="str">
        <f t="shared" si="382"/>
        <v>theater</v>
      </c>
      <c r="V4065" t="str">
        <f t="shared" si="383"/>
        <v>plays</v>
      </c>
    </row>
    <row r="4066" spans="1:22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5">
        <f t="shared" si="378"/>
        <v>42093.588263888887</v>
      </c>
      <c r="L4066" s="15">
        <f t="shared" si="379"/>
        <v>42123.588263888887</v>
      </c>
      <c r="M4066" s="13" t="str">
        <f t="shared" si="380"/>
        <v>Mar</v>
      </c>
      <c r="N4066" s="11">
        <f t="shared" si="381"/>
        <v>2015</v>
      </c>
      <c r="O4066" t="b">
        <v>0</v>
      </c>
      <c r="P4066">
        <v>6</v>
      </c>
      <c r="Q4066" t="b">
        <v>0</v>
      </c>
      <c r="R4066" t="s">
        <v>8271</v>
      </c>
      <c r="S4066" s="7">
        <f>E4066/D4066</f>
        <v>0.1925</v>
      </c>
      <c r="T4066" s="8">
        <f>E4066/P4066</f>
        <v>64.166666666666671</v>
      </c>
      <c r="U4066" t="str">
        <f t="shared" si="382"/>
        <v>theater</v>
      </c>
      <c r="V4066" t="str">
        <f t="shared" si="383"/>
        <v>plays</v>
      </c>
    </row>
    <row r="4067" spans="1:22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5">
        <f t="shared" si="378"/>
        <v>41833.951516203706</v>
      </c>
      <c r="L4067" s="15">
        <f t="shared" si="379"/>
        <v>41863.951516203706</v>
      </c>
      <c r="M4067" s="13" t="str">
        <f t="shared" si="380"/>
        <v>Jul</v>
      </c>
      <c r="N4067" s="11">
        <f t="shared" si="381"/>
        <v>2014</v>
      </c>
      <c r="O4067" t="b">
        <v>0</v>
      </c>
      <c r="P4067">
        <v>4</v>
      </c>
      <c r="Q4067" t="b">
        <v>0</v>
      </c>
      <c r="R4067" t="s">
        <v>8271</v>
      </c>
      <c r="S4067" s="7">
        <f>E4067/D4067</f>
        <v>6.7499999999999999E-3</v>
      </c>
      <c r="T4067" s="8">
        <f>E4067/P4067</f>
        <v>6.75</v>
      </c>
      <c r="U4067" t="str">
        <f t="shared" si="382"/>
        <v>theater</v>
      </c>
      <c r="V4067" t="str">
        <f t="shared" si="383"/>
        <v>plays</v>
      </c>
    </row>
    <row r="4068" spans="1:22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5">
        <f t="shared" si="378"/>
        <v>42479.039212962962</v>
      </c>
      <c r="L4068" s="15">
        <f t="shared" si="379"/>
        <v>42509.039212962962</v>
      </c>
      <c r="M4068" s="13" t="str">
        <f t="shared" si="380"/>
        <v>Apr</v>
      </c>
      <c r="N4068" s="11">
        <f t="shared" si="381"/>
        <v>2016</v>
      </c>
      <c r="O4068" t="b">
        <v>0</v>
      </c>
      <c r="P4068">
        <v>1</v>
      </c>
      <c r="Q4068" t="b">
        <v>0</v>
      </c>
      <c r="R4068" t="s">
        <v>8271</v>
      </c>
      <c r="S4068" s="7">
        <f>E4068/D4068</f>
        <v>1.6666666666666668E-3</v>
      </c>
      <c r="T4068" s="8">
        <f>E4068/P4068</f>
        <v>25</v>
      </c>
      <c r="U4068" t="str">
        <f t="shared" si="382"/>
        <v>theater</v>
      </c>
      <c r="V4068" t="str">
        <f t="shared" si="383"/>
        <v>plays</v>
      </c>
    </row>
    <row r="4069" spans="1:22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5">
        <f t="shared" si="378"/>
        <v>42235.117476851854</v>
      </c>
      <c r="L4069" s="15">
        <f t="shared" si="379"/>
        <v>42275.117476851854</v>
      </c>
      <c r="M4069" s="13" t="str">
        <f t="shared" si="380"/>
        <v>Aug</v>
      </c>
      <c r="N4069" s="11">
        <f t="shared" si="381"/>
        <v>2015</v>
      </c>
      <c r="O4069" t="b">
        <v>0</v>
      </c>
      <c r="P4069">
        <v>17</v>
      </c>
      <c r="Q4069" t="b">
        <v>0</v>
      </c>
      <c r="R4069" t="s">
        <v>8271</v>
      </c>
      <c r="S4069" s="7">
        <f>E4069/D4069</f>
        <v>0.60899999999999999</v>
      </c>
      <c r="T4069" s="8">
        <f>E4069/P4069</f>
        <v>179.11764705882354</v>
      </c>
      <c r="U4069" t="str">
        <f t="shared" si="382"/>
        <v>theater</v>
      </c>
      <c r="V4069" t="str">
        <f t="shared" si="383"/>
        <v>plays</v>
      </c>
    </row>
    <row r="4070" spans="1:22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5">
        <f t="shared" si="378"/>
        <v>42718.963599537034</v>
      </c>
      <c r="L4070" s="15">
        <f t="shared" si="379"/>
        <v>42748.961805555555</v>
      </c>
      <c r="M4070" s="13" t="str">
        <f t="shared" si="380"/>
        <v>Dec</v>
      </c>
      <c r="N4070" s="11">
        <f t="shared" si="381"/>
        <v>2016</v>
      </c>
      <c r="O4070" t="b">
        <v>0</v>
      </c>
      <c r="P4070">
        <v>1</v>
      </c>
      <c r="Q4070" t="b">
        <v>0</v>
      </c>
      <c r="R4070" t="s">
        <v>8271</v>
      </c>
      <c r="S4070" s="7">
        <f>E4070/D4070</f>
        <v>0.01</v>
      </c>
      <c r="T4070" s="8">
        <f>E4070/P4070</f>
        <v>34.950000000000003</v>
      </c>
      <c r="U4070" t="str">
        <f t="shared" si="382"/>
        <v>theater</v>
      </c>
      <c r="V4070" t="str">
        <f t="shared" si="383"/>
        <v>plays</v>
      </c>
    </row>
    <row r="4071" spans="1:22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5">
        <f t="shared" si="378"/>
        <v>42022.661527777775</v>
      </c>
      <c r="L4071" s="15">
        <f t="shared" si="379"/>
        <v>42063.5</v>
      </c>
      <c r="M4071" s="13" t="str">
        <f t="shared" si="380"/>
        <v>Jan</v>
      </c>
      <c r="N4071" s="11">
        <f t="shared" si="381"/>
        <v>2015</v>
      </c>
      <c r="O4071" t="b">
        <v>0</v>
      </c>
      <c r="P4071">
        <v>13</v>
      </c>
      <c r="Q4071" t="b">
        <v>0</v>
      </c>
      <c r="R4071" t="s">
        <v>8271</v>
      </c>
      <c r="S4071" s="7">
        <f>E4071/D4071</f>
        <v>0.34399999999999997</v>
      </c>
      <c r="T4071" s="8">
        <f>E4071/P4071</f>
        <v>33.07692307692308</v>
      </c>
      <c r="U4071" t="str">
        <f t="shared" si="382"/>
        <v>theater</v>
      </c>
      <c r="V4071" t="str">
        <f t="shared" si="383"/>
        <v>plays</v>
      </c>
    </row>
    <row r="4072" spans="1:22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5">
        <f t="shared" si="378"/>
        <v>42031.666898148149</v>
      </c>
      <c r="L4072" s="15">
        <f t="shared" si="379"/>
        <v>42064.125</v>
      </c>
      <c r="M4072" s="13" t="str">
        <f t="shared" si="380"/>
        <v>Jan</v>
      </c>
      <c r="N4072" s="11">
        <f t="shared" si="381"/>
        <v>2015</v>
      </c>
      <c r="O4072" t="b">
        <v>0</v>
      </c>
      <c r="P4072">
        <v>6</v>
      </c>
      <c r="Q4072" t="b">
        <v>0</v>
      </c>
      <c r="R4072" t="s">
        <v>8271</v>
      </c>
      <c r="S4072" s="7">
        <f>E4072/D4072</f>
        <v>0.16500000000000001</v>
      </c>
      <c r="T4072" s="8">
        <f>E4072/P4072</f>
        <v>27.5</v>
      </c>
      <c r="U4072" t="str">
        <f t="shared" si="382"/>
        <v>theater</v>
      </c>
      <c r="V4072" t="str">
        <f t="shared" si="383"/>
        <v>plays</v>
      </c>
    </row>
    <row r="4073" spans="1:22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5">
        <f t="shared" si="378"/>
        <v>42700.804756944446</v>
      </c>
      <c r="L4073" s="15">
        <f t="shared" si="379"/>
        <v>42730.804756944446</v>
      </c>
      <c r="M4073" s="13" t="str">
        <f t="shared" si="380"/>
        <v>Nov</v>
      </c>
      <c r="N4073" s="11">
        <f t="shared" si="381"/>
        <v>2016</v>
      </c>
      <c r="O4073" t="b">
        <v>0</v>
      </c>
      <c r="P4073">
        <v>0</v>
      </c>
      <c r="Q4073" t="b">
        <v>0</v>
      </c>
      <c r="R4073" t="s">
        <v>8271</v>
      </c>
      <c r="S4073" s="7">
        <f>E4073/D4073</f>
        <v>0</v>
      </c>
      <c r="T4073" s="8" t="e">
        <f>E4073/P4073</f>
        <v>#DIV/0!</v>
      </c>
      <c r="U4073" t="str">
        <f t="shared" si="382"/>
        <v>theater</v>
      </c>
      <c r="V4073" t="str">
        <f t="shared" si="383"/>
        <v>plays</v>
      </c>
    </row>
    <row r="4074" spans="1:22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5">
        <f t="shared" si="378"/>
        <v>41812.77443287037</v>
      </c>
      <c r="L4074" s="15">
        <f t="shared" si="379"/>
        <v>41872.77443287037</v>
      </c>
      <c r="M4074" s="13" t="str">
        <f t="shared" si="380"/>
        <v>Jun</v>
      </c>
      <c r="N4074" s="11">
        <f t="shared" si="381"/>
        <v>2014</v>
      </c>
      <c r="O4074" t="b">
        <v>0</v>
      </c>
      <c r="P4074">
        <v>2</v>
      </c>
      <c r="Q4074" t="b">
        <v>0</v>
      </c>
      <c r="R4074" t="s">
        <v>8271</v>
      </c>
      <c r="S4074" s="7">
        <f>E4074/D4074</f>
        <v>4.0000000000000001E-3</v>
      </c>
      <c r="T4074" s="8">
        <f>E4074/P4074</f>
        <v>2</v>
      </c>
      <c r="U4074" t="str">
        <f t="shared" si="382"/>
        <v>theater</v>
      </c>
      <c r="V4074" t="str">
        <f t="shared" si="383"/>
        <v>plays</v>
      </c>
    </row>
    <row r="4075" spans="1:22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5">
        <f t="shared" si="378"/>
        <v>42078.34520833334</v>
      </c>
      <c r="L4075" s="15">
        <f t="shared" si="379"/>
        <v>42133.166666666672</v>
      </c>
      <c r="M4075" s="13" t="str">
        <f t="shared" si="380"/>
        <v>Mar</v>
      </c>
      <c r="N4075" s="11">
        <f t="shared" si="381"/>
        <v>2015</v>
      </c>
      <c r="O4075" t="b">
        <v>0</v>
      </c>
      <c r="P4075">
        <v>2</v>
      </c>
      <c r="Q4075" t="b">
        <v>0</v>
      </c>
      <c r="R4075" t="s">
        <v>8271</v>
      </c>
      <c r="S4075" s="7">
        <f>E4075/D4075</f>
        <v>1.0571428571428572E-2</v>
      </c>
      <c r="T4075" s="8">
        <f>E4075/P4075</f>
        <v>18.5</v>
      </c>
      <c r="U4075" t="str">
        <f t="shared" si="382"/>
        <v>theater</v>
      </c>
      <c r="V4075" t="str">
        <f t="shared" si="383"/>
        <v>plays</v>
      </c>
    </row>
    <row r="4076" spans="1:22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5">
        <f t="shared" si="378"/>
        <v>42283.552951388891</v>
      </c>
      <c r="L4076" s="15">
        <f t="shared" si="379"/>
        <v>42313.594618055555</v>
      </c>
      <c r="M4076" s="13" t="str">
        <f t="shared" si="380"/>
        <v>Oct</v>
      </c>
      <c r="N4076" s="11">
        <f t="shared" si="381"/>
        <v>2015</v>
      </c>
      <c r="O4076" t="b">
        <v>0</v>
      </c>
      <c r="P4076">
        <v>21</v>
      </c>
      <c r="Q4076" t="b">
        <v>0</v>
      </c>
      <c r="R4076" t="s">
        <v>8271</v>
      </c>
      <c r="S4076" s="7">
        <f>E4076/D4076</f>
        <v>0.26727272727272727</v>
      </c>
      <c r="T4076" s="8">
        <f>E4076/P4076</f>
        <v>35</v>
      </c>
      <c r="U4076" t="str">
        <f t="shared" si="382"/>
        <v>theater</v>
      </c>
      <c r="V4076" t="str">
        <f t="shared" si="383"/>
        <v>plays</v>
      </c>
    </row>
    <row r="4077" spans="1:22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5">
        <f t="shared" si="378"/>
        <v>41779.045937499999</v>
      </c>
      <c r="L4077" s="15">
        <f t="shared" si="379"/>
        <v>41820.727777777778</v>
      </c>
      <c r="M4077" s="13" t="str">
        <f t="shared" si="380"/>
        <v>May</v>
      </c>
      <c r="N4077" s="11">
        <f t="shared" si="381"/>
        <v>2014</v>
      </c>
      <c r="O4077" t="b">
        <v>0</v>
      </c>
      <c r="P4077">
        <v>13</v>
      </c>
      <c r="Q4077" t="b">
        <v>0</v>
      </c>
      <c r="R4077" t="s">
        <v>8271</v>
      </c>
      <c r="S4077" s="7">
        <f>E4077/D4077</f>
        <v>0.28799999999999998</v>
      </c>
      <c r="T4077" s="8">
        <f>E4077/P4077</f>
        <v>44.307692307692307</v>
      </c>
      <c r="U4077" t="str">
        <f t="shared" si="382"/>
        <v>theater</v>
      </c>
      <c r="V4077" t="str">
        <f t="shared" si="383"/>
        <v>plays</v>
      </c>
    </row>
    <row r="4078" spans="1:22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5">
        <f t="shared" si="378"/>
        <v>41905.795706018522</v>
      </c>
      <c r="L4078" s="15">
        <f t="shared" si="379"/>
        <v>41933.82708333333</v>
      </c>
      <c r="M4078" s="13" t="str">
        <f t="shared" si="380"/>
        <v>Sep</v>
      </c>
      <c r="N4078" s="11">
        <f t="shared" si="381"/>
        <v>2014</v>
      </c>
      <c r="O4078" t="b">
        <v>0</v>
      </c>
      <c r="P4078">
        <v>0</v>
      </c>
      <c r="Q4078" t="b">
        <v>0</v>
      </c>
      <c r="R4078" t="s">
        <v>8271</v>
      </c>
      <c r="S4078" s="7">
        <f>E4078/D4078</f>
        <v>0</v>
      </c>
      <c r="T4078" s="8" t="e">
        <f>E4078/P4078</f>
        <v>#DIV/0!</v>
      </c>
      <c r="U4078" t="str">
        <f t="shared" si="382"/>
        <v>theater</v>
      </c>
      <c r="V4078" t="str">
        <f t="shared" si="383"/>
        <v>plays</v>
      </c>
    </row>
    <row r="4079" spans="1:22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5">
        <f t="shared" si="378"/>
        <v>42695.7105787037</v>
      </c>
      <c r="L4079" s="15">
        <f t="shared" si="379"/>
        <v>42725.7105787037</v>
      </c>
      <c r="M4079" s="13" t="str">
        <f t="shared" si="380"/>
        <v>Nov</v>
      </c>
      <c r="N4079" s="11">
        <f t="shared" si="381"/>
        <v>2016</v>
      </c>
      <c r="O4079" t="b">
        <v>0</v>
      </c>
      <c r="P4079">
        <v>6</v>
      </c>
      <c r="Q4079" t="b">
        <v>0</v>
      </c>
      <c r="R4079" t="s">
        <v>8271</v>
      </c>
      <c r="S4079" s="7">
        <f>E4079/D4079</f>
        <v>8.8999999999999996E-2</v>
      </c>
      <c r="T4079" s="8">
        <f>E4079/P4079</f>
        <v>222.5</v>
      </c>
      <c r="U4079" t="str">
        <f t="shared" si="382"/>
        <v>theater</v>
      </c>
      <c r="V4079" t="str">
        <f t="shared" si="383"/>
        <v>plays</v>
      </c>
    </row>
    <row r="4080" spans="1:22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5">
        <f t="shared" si="378"/>
        <v>42732.787523148145</v>
      </c>
      <c r="L4080" s="15">
        <f t="shared" si="379"/>
        <v>42762.787523148145</v>
      </c>
      <c r="M4080" s="13" t="str">
        <f t="shared" si="380"/>
        <v>Dec</v>
      </c>
      <c r="N4080" s="11">
        <f t="shared" si="381"/>
        <v>2016</v>
      </c>
      <c r="O4080" t="b">
        <v>0</v>
      </c>
      <c r="P4080">
        <v>0</v>
      </c>
      <c r="Q4080" t="b">
        <v>0</v>
      </c>
      <c r="R4080" t="s">
        <v>8271</v>
      </c>
      <c r="S4080" s="7">
        <f>E4080/D4080</f>
        <v>0</v>
      </c>
      <c r="T4080" s="8" t="e">
        <f>E4080/P4080</f>
        <v>#DIV/0!</v>
      </c>
      <c r="U4080" t="str">
        <f t="shared" si="382"/>
        <v>theater</v>
      </c>
      <c r="V4080" t="str">
        <f t="shared" si="383"/>
        <v>plays</v>
      </c>
    </row>
    <row r="4081" spans="1:22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5">
        <f t="shared" si="378"/>
        <v>42510.938900462963</v>
      </c>
      <c r="L4081" s="15">
        <f t="shared" si="379"/>
        <v>42540.938900462963</v>
      </c>
      <c r="M4081" s="13" t="str">
        <f t="shared" si="380"/>
        <v>May</v>
      </c>
      <c r="N4081" s="11">
        <f t="shared" si="381"/>
        <v>2016</v>
      </c>
      <c r="O4081" t="b">
        <v>0</v>
      </c>
      <c r="P4081">
        <v>1</v>
      </c>
      <c r="Q4081" t="b">
        <v>0</v>
      </c>
      <c r="R4081" t="s">
        <v>8271</v>
      </c>
      <c r="S4081" s="7">
        <f>E4081/D4081</f>
        <v>1.6666666666666668E-3</v>
      </c>
      <c r="T4081" s="8">
        <f>E4081/P4081</f>
        <v>5</v>
      </c>
      <c r="U4081" t="str">
        <f t="shared" si="382"/>
        <v>theater</v>
      </c>
      <c r="V4081" t="str">
        <f t="shared" si="383"/>
        <v>plays</v>
      </c>
    </row>
    <row r="4082" spans="1:22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5">
        <f t="shared" si="378"/>
        <v>42511.698101851856</v>
      </c>
      <c r="L4082" s="15">
        <f t="shared" si="379"/>
        <v>42535.787500000006</v>
      </c>
      <c r="M4082" s="13" t="str">
        <f t="shared" si="380"/>
        <v>May</v>
      </c>
      <c r="N4082" s="11">
        <f t="shared" si="381"/>
        <v>2016</v>
      </c>
      <c r="O4082" t="b">
        <v>0</v>
      </c>
      <c r="P4082">
        <v>0</v>
      </c>
      <c r="Q4082" t="b">
        <v>0</v>
      </c>
      <c r="R4082" t="s">
        <v>8271</v>
      </c>
      <c r="S4082" s="7">
        <f>E4082/D4082</f>
        <v>0</v>
      </c>
      <c r="T4082" s="8" t="e">
        <f>E4082/P4082</f>
        <v>#DIV/0!</v>
      </c>
      <c r="U4082" t="str">
        <f t="shared" si="382"/>
        <v>theater</v>
      </c>
      <c r="V4082" t="str">
        <f t="shared" si="383"/>
        <v>plays</v>
      </c>
    </row>
    <row r="4083" spans="1:22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5">
        <f t="shared" si="378"/>
        <v>42041.581307870365</v>
      </c>
      <c r="L4083" s="15">
        <f t="shared" si="379"/>
        <v>42071.539641203708</v>
      </c>
      <c r="M4083" s="13" t="str">
        <f t="shared" si="380"/>
        <v>Feb</v>
      </c>
      <c r="N4083" s="11">
        <f t="shared" si="381"/>
        <v>2015</v>
      </c>
      <c r="O4083" t="b">
        <v>0</v>
      </c>
      <c r="P4083">
        <v>12</v>
      </c>
      <c r="Q4083" t="b">
        <v>0</v>
      </c>
      <c r="R4083" t="s">
        <v>8271</v>
      </c>
      <c r="S4083" s="7">
        <f>E4083/D4083</f>
        <v>0.15737410071942445</v>
      </c>
      <c r="T4083" s="8">
        <f>E4083/P4083</f>
        <v>29.166666666666668</v>
      </c>
      <c r="U4083" t="str">
        <f t="shared" si="382"/>
        <v>theater</v>
      </c>
      <c r="V4083" t="str">
        <f t="shared" si="383"/>
        <v>plays</v>
      </c>
    </row>
    <row r="4084" spans="1:22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5">
        <f t="shared" si="378"/>
        <v>42307.189270833333</v>
      </c>
      <c r="L4084" s="15">
        <f t="shared" si="379"/>
        <v>42322.958333333328</v>
      </c>
      <c r="M4084" s="13" t="str">
        <f t="shared" si="380"/>
        <v>Oct</v>
      </c>
      <c r="N4084" s="11">
        <f t="shared" si="381"/>
        <v>2015</v>
      </c>
      <c r="O4084" t="b">
        <v>0</v>
      </c>
      <c r="P4084">
        <v>2</v>
      </c>
      <c r="Q4084" t="b">
        <v>0</v>
      </c>
      <c r="R4084" t="s">
        <v>8271</v>
      </c>
      <c r="S4084" s="7">
        <f>E4084/D4084</f>
        <v>0.02</v>
      </c>
      <c r="T4084" s="8">
        <f>E4084/P4084</f>
        <v>1.5</v>
      </c>
      <c r="U4084" t="str">
        <f t="shared" si="382"/>
        <v>theater</v>
      </c>
      <c r="V4084" t="str">
        <f t="shared" si="383"/>
        <v>plays</v>
      </c>
    </row>
    <row r="4085" spans="1:22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5">
        <f t="shared" si="378"/>
        <v>42353.761759259258</v>
      </c>
      <c r="L4085" s="15">
        <f t="shared" si="379"/>
        <v>42383.761759259258</v>
      </c>
      <c r="M4085" s="13" t="str">
        <f t="shared" si="380"/>
        <v>Dec</v>
      </c>
      <c r="N4085" s="11">
        <f t="shared" si="381"/>
        <v>2015</v>
      </c>
      <c r="O4085" t="b">
        <v>0</v>
      </c>
      <c r="P4085">
        <v>6</v>
      </c>
      <c r="Q4085" t="b">
        <v>0</v>
      </c>
      <c r="R4085" t="s">
        <v>8271</v>
      </c>
      <c r="S4085" s="7">
        <f>E4085/D4085</f>
        <v>0.21685714285714286</v>
      </c>
      <c r="T4085" s="8">
        <f>E4085/P4085</f>
        <v>126.5</v>
      </c>
      <c r="U4085" t="str">
        <f t="shared" si="382"/>
        <v>theater</v>
      </c>
      <c r="V4085" t="str">
        <f t="shared" si="383"/>
        <v>plays</v>
      </c>
    </row>
    <row r="4086" spans="1:22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5">
        <f t="shared" si="378"/>
        <v>42622.436412037037</v>
      </c>
      <c r="L4086" s="15">
        <f t="shared" si="379"/>
        <v>42652.436412037037</v>
      </c>
      <c r="M4086" s="13" t="str">
        <f t="shared" si="380"/>
        <v>Sep</v>
      </c>
      <c r="N4086" s="11">
        <f t="shared" si="381"/>
        <v>2016</v>
      </c>
      <c r="O4086" t="b">
        <v>0</v>
      </c>
      <c r="P4086">
        <v>1</v>
      </c>
      <c r="Q4086" t="b">
        <v>0</v>
      </c>
      <c r="R4086" t="s">
        <v>8271</v>
      </c>
      <c r="S4086" s="7">
        <f>E4086/D4086</f>
        <v>3.3333333333333335E-3</v>
      </c>
      <c r="T4086" s="8">
        <f>E4086/P4086</f>
        <v>10</v>
      </c>
      <c r="U4086" t="str">
        <f t="shared" si="382"/>
        <v>theater</v>
      </c>
      <c r="V4086" t="str">
        <f t="shared" si="383"/>
        <v>plays</v>
      </c>
    </row>
    <row r="4087" spans="1:22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5">
        <f t="shared" si="378"/>
        <v>42058.603877314818</v>
      </c>
      <c r="L4087" s="15">
        <f t="shared" si="379"/>
        <v>42087.165972222225</v>
      </c>
      <c r="M4087" s="13" t="str">
        <f t="shared" si="380"/>
        <v>Feb</v>
      </c>
      <c r="N4087" s="11">
        <f t="shared" si="381"/>
        <v>2015</v>
      </c>
      <c r="O4087" t="b">
        <v>0</v>
      </c>
      <c r="P4087">
        <v>1</v>
      </c>
      <c r="Q4087" t="b">
        <v>0</v>
      </c>
      <c r="R4087" t="s">
        <v>8271</v>
      </c>
      <c r="S4087" s="7">
        <f>E4087/D4087</f>
        <v>2.8571428571428571E-3</v>
      </c>
      <c r="T4087" s="8">
        <f>E4087/P4087</f>
        <v>10</v>
      </c>
      <c r="U4087" t="str">
        <f t="shared" si="382"/>
        <v>theater</v>
      </c>
      <c r="V4087" t="str">
        <f t="shared" si="383"/>
        <v>plays</v>
      </c>
    </row>
    <row r="4088" spans="1:22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5">
        <f t="shared" si="378"/>
        <v>42304.940960648149</v>
      </c>
      <c r="L4088" s="15">
        <f t="shared" si="379"/>
        <v>42329.166666666672</v>
      </c>
      <c r="M4088" s="13" t="str">
        <f t="shared" si="380"/>
        <v>Oct</v>
      </c>
      <c r="N4088" s="11">
        <f t="shared" si="381"/>
        <v>2015</v>
      </c>
      <c r="O4088" t="b">
        <v>0</v>
      </c>
      <c r="P4088">
        <v>5</v>
      </c>
      <c r="Q4088" t="b">
        <v>0</v>
      </c>
      <c r="R4088" t="s">
        <v>8271</v>
      </c>
      <c r="S4088" s="7">
        <f>E4088/D4088</f>
        <v>4.7E-2</v>
      </c>
      <c r="T4088" s="8">
        <f>E4088/P4088</f>
        <v>9.4</v>
      </c>
      <c r="U4088" t="str">
        <f t="shared" si="382"/>
        <v>theater</v>
      </c>
      <c r="V4088" t="str">
        <f t="shared" si="383"/>
        <v>plays</v>
      </c>
    </row>
    <row r="4089" spans="1:2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5">
        <f t="shared" si="378"/>
        <v>42538.742893518516</v>
      </c>
      <c r="L4089" s="15">
        <f t="shared" si="379"/>
        <v>42568.742893518516</v>
      </c>
      <c r="M4089" s="13" t="str">
        <f t="shared" si="380"/>
        <v>Jun</v>
      </c>
      <c r="N4089" s="11">
        <f t="shared" si="381"/>
        <v>2016</v>
      </c>
      <c r="O4089" t="b">
        <v>0</v>
      </c>
      <c r="P4089">
        <v>0</v>
      </c>
      <c r="Q4089" t="b">
        <v>0</v>
      </c>
      <c r="R4089" t="s">
        <v>8271</v>
      </c>
      <c r="S4089" s="7">
        <f>E4089/D4089</f>
        <v>0</v>
      </c>
      <c r="T4089" s="8" t="e">
        <f>E4089/P4089</f>
        <v>#DIV/0!</v>
      </c>
      <c r="U4089" t="str">
        <f t="shared" si="382"/>
        <v>theater</v>
      </c>
      <c r="V4089" t="str">
        <f t="shared" si="383"/>
        <v>plays</v>
      </c>
    </row>
    <row r="4090" spans="1:22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5">
        <f t="shared" si="378"/>
        <v>41990.612546296295</v>
      </c>
      <c r="L4090" s="15">
        <f t="shared" si="379"/>
        <v>42020.434722222228</v>
      </c>
      <c r="M4090" s="13" t="str">
        <f t="shared" si="380"/>
        <v>Dec</v>
      </c>
      <c r="N4090" s="11">
        <f t="shared" si="381"/>
        <v>2014</v>
      </c>
      <c r="O4090" t="b">
        <v>0</v>
      </c>
      <c r="P4090">
        <v>3</v>
      </c>
      <c r="Q4090" t="b">
        <v>0</v>
      </c>
      <c r="R4090" t="s">
        <v>8271</v>
      </c>
      <c r="S4090" s="7">
        <f>E4090/D4090</f>
        <v>0.108</v>
      </c>
      <c r="T4090" s="8">
        <f>E4090/P4090</f>
        <v>72</v>
      </c>
      <c r="U4090" t="str">
        <f t="shared" si="382"/>
        <v>theater</v>
      </c>
      <c r="V4090" t="str">
        <f t="shared" si="383"/>
        <v>plays</v>
      </c>
    </row>
    <row r="4091" spans="1:22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5">
        <f t="shared" si="378"/>
        <v>42122.732499999998</v>
      </c>
      <c r="L4091" s="15">
        <f t="shared" si="379"/>
        <v>42155.732638888891</v>
      </c>
      <c r="M4091" s="13" t="str">
        <f t="shared" si="380"/>
        <v>Apr</v>
      </c>
      <c r="N4091" s="11">
        <f t="shared" si="381"/>
        <v>2015</v>
      </c>
      <c r="O4091" t="b">
        <v>0</v>
      </c>
      <c r="P4091">
        <v>8</v>
      </c>
      <c r="Q4091" t="b">
        <v>0</v>
      </c>
      <c r="R4091" t="s">
        <v>8271</v>
      </c>
      <c r="S4091" s="7">
        <f>E4091/D4091</f>
        <v>4.8000000000000001E-2</v>
      </c>
      <c r="T4091" s="8">
        <f>E4091/P4091</f>
        <v>30</v>
      </c>
      <c r="U4091" t="str">
        <f t="shared" si="382"/>
        <v>theater</v>
      </c>
      <c r="V4091" t="str">
        <f t="shared" si="383"/>
        <v>plays</v>
      </c>
    </row>
    <row r="4092" spans="1:22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5">
        <f t="shared" si="378"/>
        <v>42209.67288194444</v>
      </c>
      <c r="L4092" s="15">
        <f t="shared" si="379"/>
        <v>42223.625</v>
      </c>
      <c r="M4092" s="13" t="str">
        <f t="shared" si="380"/>
        <v>Jul</v>
      </c>
      <c r="N4092" s="11">
        <f t="shared" si="381"/>
        <v>2015</v>
      </c>
      <c r="O4092" t="b">
        <v>0</v>
      </c>
      <c r="P4092">
        <v>3</v>
      </c>
      <c r="Q4092" t="b">
        <v>0</v>
      </c>
      <c r="R4092" t="s">
        <v>8271</v>
      </c>
      <c r="S4092" s="7">
        <f>E4092/D4092</f>
        <v>3.2000000000000001E-2</v>
      </c>
      <c r="T4092" s="8">
        <f>E4092/P4092</f>
        <v>10.666666666666666</v>
      </c>
      <c r="U4092" t="str">
        <f t="shared" si="382"/>
        <v>theater</v>
      </c>
      <c r="V4092" t="str">
        <f t="shared" si="383"/>
        <v>plays</v>
      </c>
    </row>
    <row r="4093" spans="1:22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5">
        <f t="shared" si="378"/>
        <v>41990.506377314814</v>
      </c>
      <c r="L4093" s="15">
        <f t="shared" si="379"/>
        <v>42020.506377314814</v>
      </c>
      <c r="M4093" s="13" t="str">
        <f t="shared" si="380"/>
        <v>Dec</v>
      </c>
      <c r="N4093" s="11">
        <f t="shared" si="381"/>
        <v>2014</v>
      </c>
      <c r="O4093" t="b">
        <v>0</v>
      </c>
      <c r="P4093">
        <v>8</v>
      </c>
      <c r="Q4093" t="b">
        <v>0</v>
      </c>
      <c r="R4093" t="s">
        <v>8271</v>
      </c>
      <c r="S4093" s="7">
        <f>E4093/D4093</f>
        <v>0.1275</v>
      </c>
      <c r="T4093" s="8">
        <f>E4093/P4093</f>
        <v>25.5</v>
      </c>
      <c r="U4093" t="str">
        <f t="shared" si="382"/>
        <v>theater</v>
      </c>
      <c r="V4093" t="str">
        <f t="shared" si="383"/>
        <v>plays</v>
      </c>
    </row>
    <row r="4094" spans="1:22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5">
        <f t="shared" si="378"/>
        <v>42039.194988425923</v>
      </c>
      <c r="L4094" s="15">
        <f t="shared" si="379"/>
        <v>42099.153321759266</v>
      </c>
      <c r="M4094" s="13" t="str">
        <f t="shared" si="380"/>
        <v>Feb</v>
      </c>
      <c r="N4094" s="11">
        <f t="shared" si="381"/>
        <v>2015</v>
      </c>
      <c r="O4094" t="b">
        <v>0</v>
      </c>
      <c r="P4094">
        <v>1</v>
      </c>
      <c r="Q4094" t="b">
        <v>0</v>
      </c>
      <c r="R4094" t="s">
        <v>8271</v>
      </c>
      <c r="S4094" s="7">
        <f>E4094/D4094</f>
        <v>1.8181818181818181E-4</v>
      </c>
      <c r="T4094" s="8">
        <f>E4094/P4094</f>
        <v>20</v>
      </c>
      <c r="U4094" t="str">
        <f t="shared" si="382"/>
        <v>theater</v>
      </c>
      <c r="V4094" t="str">
        <f t="shared" si="383"/>
        <v>plays</v>
      </c>
    </row>
    <row r="4095" spans="1:22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5">
        <f t="shared" si="378"/>
        <v>42178.815891203703</v>
      </c>
      <c r="L4095" s="15">
        <f t="shared" si="379"/>
        <v>42238.815891203703</v>
      </c>
      <c r="M4095" s="13" t="str">
        <f t="shared" si="380"/>
        <v>Jun</v>
      </c>
      <c r="N4095" s="11">
        <f t="shared" si="381"/>
        <v>2015</v>
      </c>
      <c r="O4095" t="b">
        <v>0</v>
      </c>
      <c r="P4095">
        <v>4</v>
      </c>
      <c r="Q4095" t="b">
        <v>0</v>
      </c>
      <c r="R4095" t="s">
        <v>8271</v>
      </c>
      <c r="S4095" s="7">
        <f>E4095/D4095</f>
        <v>2.4E-2</v>
      </c>
      <c r="T4095" s="8">
        <f>E4095/P4095</f>
        <v>15</v>
      </c>
      <c r="U4095" t="str">
        <f t="shared" si="382"/>
        <v>theater</v>
      </c>
      <c r="V4095" t="str">
        <f t="shared" si="383"/>
        <v>plays</v>
      </c>
    </row>
    <row r="4096" spans="1:22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5">
        <f t="shared" si="378"/>
        <v>41890.086805555555</v>
      </c>
      <c r="L4096" s="15">
        <f t="shared" si="379"/>
        <v>41934.207638888889</v>
      </c>
      <c r="M4096" s="13" t="str">
        <f t="shared" si="380"/>
        <v>Sep</v>
      </c>
      <c r="N4096" s="11">
        <f t="shared" si="381"/>
        <v>2014</v>
      </c>
      <c r="O4096" t="b">
        <v>0</v>
      </c>
      <c r="P4096">
        <v>8</v>
      </c>
      <c r="Q4096" t="b">
        <v>0</v>
      </c>
      <c r="R4096" t="s">
        <v>8271</v>
      </c>
      <c r="S4096" s="7">
        <f>E4096/D4096</f>
        <v>0.36499999999999999</v>
      </c>
      <c r="T4096" s="8">
        <f>E4096/P4096</f>
        <v>91.25</v>
      </c>
      <c r="U4096" t="str">
        <f t="shared" si="382"/>
        <v>theater</v>
      </c>
      <c r="V4096" t="str">
        <f t="shared" si="383"/>
        <v>plays</v>
      </c>
    </row>
    <row r="4097" spans="1:22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5">
        <f t="shared" si="378"/>
        <v>42693.031828703708</v>
      </c>
      <c r="L4097" s="15">
        <f t="shared" si="379"/>
        <v>42723.031828703708</v>
      </c>
      <c r="M4097" s="13" t="str">
        <f t="shared" si="380"/>
        <v>Nov</v>
      </c>
      <c r="N4097" s="11">
        <f t="shared" si="381"/>
        <v>2016</v>
      </c>
      <c r="O4097" t="b">
        <v>0</v>
      </c>
      <c r="P4097">
        <v>1</v>
      </c>
      <c r="Q4097" t="b">
        <v>0</v>
      </c>
      <c r="R4097" t="s">
        <v>8271</v>
      </c>
      <c r="S4097" s="7">
        <f>E4097/D4097</f>
        <v>2.6666666666666668E-2</v>
      </c>
      <c r="T4097" s="8">
        <f>E4097/P4097</f>
        <v>800</v>
      </c>
      <c r="U4097" t="str">
        <f t="shared" si="382"/>
        <v>theater</v>
      </c>
      <c r="V4097" t="str">
        <f t="shared" si="383"/>
        <v>plays</v>
      </c>
    </row>
    <row r="4098" spans="1:22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5">
        <f t="shared" si="378"/>
        <v>42750.530312499999</v>
      </c>
      <c r="L4098" s="15">
        <f t="shared" si="379"/>
        <v>42794.368749999994</v>
      </c>
      <c r="M4098" s="13" t="str">
        <f t="shared" si="380"/>
        <v>Jan</v>
      </c>
      <c r="N4098" s="11">
        <f t="shared" si="381"/>
        <v>2017</v>
      </c>
      <c r="O4098" t="b">
        <v>0</v>
      </c>
      <c r="P4098">
        <v>5</v>
      </c>
      <c r="Q4098" t="b">
        <v>0</v>
      </c>
      <c r="R4098" t="s">
        <v>8271</v>
      </c>
      <c r="S4098" s="7">
        <f>E4098/D4098</f>
        <v>0.11428571428571428</v>
      </c>
      <c r="T4098" s="8">
        <f>E4098/P4098</f>
        <v>80</v>
      </c>
      <c r="U4098" t="str">
        <f t="shared" si="382"/>
        <v>theater</v>
      </c>
      <c r="V4098" t="str">
        <f t="shared" si="383"/>
        <v>plays</v>
      </c>
    </row>
    <row r="4099" spans="1:22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5">
        <f t="shared" ref="K4099:K4115" si="384">(((J4099/60)/60)/24+DATE(1970,1,1))</f>
        <v>42344.824502314819</v>
      </c>
      <c r="L4099" s="15">
        <f t="shared" ref="L4099:L4115" si="385">(((I4099/60)/60)/24+DATE(1970,1,1))</f>
        <v>42400.996527777781</v>
      </c>
      <c r="M4099" s="13" t="str">
        <f t="shared" ref="M4099:M4115" si="386">TEXT(K4099,"mmm")</f>
        <v>Dec</v>
      </c>
      <c r="N4099" s="11">
        <f t="shared" ref="N4099:N4115" si="387">YEAR(K4099)</f>
        <v>2015</v>
      </c>
      <c r="O4099" t="b">
        <v>0</v>
      </c>
      <c r="P4099">
        <v>0</v>
      </c>
      <c r="Q4099" t="b">
        <v>0</v>
      </c>
      <c r="R4099" t="s">
        <v>8271</v>
      </c>
      <c r="S4099" s="7">
        <f>E4099/D4099</f>
        <v>0</v>
      </c>
      <c r="T4099" s="8" t="e">
        <f>E4099/P4099</f>
        <v>#DIV/0!</v>
      </c>
      <c r="U4099" t="str">
        <f t="shared" ref="U4099:U4115" si="388">LEFT(R4099,(FIND("/",R4099,1)-1))</f>
        <v>theater</v>
      </c>
      <c r="V4099" t="str">
        <f t="shared" ref="V4099:V4115" si="389">MID(R4099,FIND("/",R4099)+1,256)</f>
        <v>plays</v>
      </c>
    </row>
    <row r="4100" spans="1:22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5">
        <f t="shared" si="384"/>
        <v>42495.722187499996</v>
      </c>
      <c r="L4100" s="15">
        <f t="shared" si="385"/>
        <v>42525.722187499996</v>
      </c>
      <c r="M4100" s="13" t="str">
        <f t="shared" si="386"/>
        <v>May</v>
      </c>
      <c r="N4100" s="11">
        <f t="shared" si="387"/>
        <v>2016</v>
      </c>
      <c r="O4100" t="b">
        <v>0</v>
      </c>
      <c r="P4100">
        <v>0</v>
      </c>
      <c r="Q4100" t="b">
        <v>0</v>
      </c>
      <c r="R4100" t="s">
        <v>8271</v>
      </c>
      <c r="S4100" s="7">
        <f>E4100/D4100</f>
        <v>0</v>
      </c>
      <c r="T4100" s="8" t="e">
        <f>E4100/P4100</f>
        <v>#DIV/0!</v>
      </c>
      <c r="U4100" t="str">
        <f t="shared" si="388"/>
        <v>theater</v>
      </c>
      <c r="V4100" t="str">
        <f t="shared" si="389"/>
        <v>plays</v>
      </c>
    </row>
    <row r="4101" spans="1:22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5">
        <f t="shared" si="384"/>
        <v>42570.850381944445</v>
      </c>
      <c r="L4101" s="15">
        <f t="shared" si="385"/>
        <v>42615.850381944445</v>
      </c>
      <c r="M4101" s="13" t="str">
        <f t="shared" si="386"/>
        <v>Jul</v>
      </c>
      <c r="N4101" s="11">
        <f t="shared" si="387"/>
        <v>2016</v>
      </c>
      <c r="O4101" t="b">
        <v>0</v>
      </c>
      <c r="P4101">
        <v>1</v>
      </c>
      <c r="Q4101" t="b">
        <v>0</v>
      </c>
      <c r="R4101" t="s">
        <v>8271</v>
      </c>
      <c r="S4101" s="7">
        <f>E4101/D4101</f>
        <v>1.1111111111111112E-2</v>
      </c>
      <c r="T4101" s="8">
        <f>E4101/P4101</f>
        <v>50</v>
      </c>
      <c r="U4101" t="str">
        <f t="shared" si="388"/>
        <v>theater</v>
      </c>
      <c r="V4101" t="str">
        <f t="shared" si="389"/>
        <v>plays</v>
      </c>
    </row>
    <row r="4102" spans="1:22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5">
        <f t="shared" si="384"/>
        <v>41927.124884259261</v>
      </c>
      <c r="L4102" s="15">
        <f t="shared" si="385"/>
        <v>41937.124884259261</v>
      </c>
      <c r="M4102" s="13" t="str">
        <f t="shared" si="386"/>
        <v>Oct</v>
      </c>
      <c r="N4102" s="11">
        <f t="shared" si="387"/>
        <v>2014</v>
      </c>
      <c r="O4102" t="b">
        <v>0</v>
      </c>
      <c r="P4102">
        <v>0</v>
      </c>
      <c r="Q4102" t="b">
        <v>0</v>
      </c>
      <c r="R4102" t="s">
        <v>8271</v>
      </c>
      <c r="S4102" s="7">
        <f>E4102/D4102</f>
        <v>0</v>
      </c>
      <c r="T4102" s="8" t="e">
        <f>E4102/P4102</f>
        <v>#DIV/0!</v>
      </c>
      <c r="U4102" t="str">
        <f t="shared" si="388"/>
        <v>theater</v>
      </c>
      <c r="V4102" t="str">
        <f t="shared" si="389"/>
        <v>plays</v>
      </c>
    </row>
    <row r="4103" spans="1:22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5">
        <f t="shared" si="384"/>
        <v>42730.903726851851</v>
      </c>
      <c r="L4103" s="15">
        <f t="shared" si="385"/>
        <v>42760.903726851851</v>
      </c>
      <c r="M4103" s="13" t="str">
        <f t="shared" si="386"/>
        <v>Dec</v>
      </c>
      <c r="N4103" s="11">
        <f t="shared" si="387"/>
        <v>2016</v>
      </c>
      <c r="O4103" t="b">
        <v>0</v>
      </c>
      <c r="P4103">
        <v>0</v>
      </c>
      <c r="Q4103" t="b">
        <v>0</v>
      </c>
      <c r="R4103" t="s">
        <v>8271</v>
      </c>
      <c r="S4103" s="7">
        <f>E4103/D4103</f>
        <v>0</v>
      </c>
      <c r="T4103" s="8" t="e">
        <f>E4103/P4103</f>
        <v>#DIV/0!</v>
      </c>
      <c r="U4103" t="str">
        <f t="shared" si="388"/>
        <v>theater</v>
      </c>
      <c r="V4103" t="str">
        <f t="shared" si="389"/>
        <v>plays</v>
      </c>
    </row>
    <row r="4104" spans="1:22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5">
        <f t="shared" si="384"/>
        <v>42475.848067129627</v>
      </c>
      <c r="L4104" s="15">
        <f t="shared" si="385"/>
        <v>42505.848067129627</v>
      </c>
      <c r="M4104" s="13" t="str">
        <f t="shared" si="386"/>
        <v>Apr</v>
      </c>
      <c r="N4104" s="11">
        <f t="shared" si="387"/>
        <v>2016</v>
      </c>
      <c r="O4104" t="b">
        <v>0</v>
      </c>
      <c r="P4104">
        <v>6</v>
      </c>
      <c r="Q4104" t="b">
        <v>0</v>
      </c>
      <c r="R4104" t="s">
        <v>8271</v>
      </c>
      <c r="S4104" s="7">
        <f>E4104/D4104</f>
        <v>0.27400000000000002</v>
      </c>
      <c r="T4104" s="8">
        <f>E4104/P4104</f>
        <v>22.833333333333332</v>
      </c>
      <c r="U4104" t="str">
        <f t="shared" si="388"/>
        <v>theater</v>
      </c>
      <c r="V4104" t="str">
        <f t="shared" si="389"/>
        <v>plays</v>
      </c>
    </row>
    <row r="4105" spans="1:22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5">
        <f t="shared" si="384"/>
        <v>42188.83293981482</v>
      </c>
      <c r="L4105" s="15">
        <f t="shared" si="385"/>
        <v>42242.772222222222</v>
      </c>
      <c r="M4105" s="13" t="str">
        <f t="shared" si="386"/>
        <v>Jul</v>
      </c>
      <c r="N4105" s="11">
        <f t="shared" si="387"/>
        <v>2015</v>
      </c>
      <c r="O4105" t="b">
        <v>0</v>
      </c>
      <c r="P4105">
        <v>6</v>
      </c>
      <c r="Q4105" t="b">
        <v>0</v>
      </c>
      <c r="R4105" t="s">
        <v>8271</v>
      </c>
      <c r="S4105" s="7">
        <f>E4105/D4105</f>
        <v>0.1</v>
      </c>
      <c r="T4105" s="8">
        <f>E4105/P4105</f>
        <v>16.666666666666668</v>
      </c>
      <c r="U4105" t="str">
        <f t="shared" si="388"/>
        <v>theater</v>
      </c>
      <c r="V4105" t="str">
        <f t="shared" si="389"/>
        <v>plays</v>
      </c>
    </row>
    <row r="4106" spans="1:22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5">
        <f t="shared" si="384"/>
        <v>42640.278171296297</v>
      </c>
      <c r="L4106" s="15">
        <f t="shared" si="385"/>
        <v>42670.278171296297</v>
      </c>
      <c r="M4106" s="13" t="str">
        <f t="shared" si="386"/>
        <v>Sep</v>
      </c>
      <c r="N4106" s="11">
        <f t="shared" si="387"/>
        <v>2016</v>
      </c>
      <c r="O4106" t="b">
        <v>0</v>
      </c>
      <c r="P4106">
        <v>14</v>
      </c>
      <c r="Q4106" t="b">
        <v>0</v>
      </c>
      <c r="R4106" t="s">
        <v>8271</v>
      </c>
      <c r="S4106" s="7">
        <f>E4106/D4106</f>
        <v>0.21366666666666667</v>
      </c>
      <c r="T4106" s="8">
        <f>E4106/P4106</f>
        <v>45.785714285714285</v>
      </c>
      <c r="U4106" t="str">
        <f t="shared" si="388"/>
        <v>theater</v>
      </c>
      <c r="V4106" t="str">
        <f t="shared" si="389"/>
        <v>plays</v>
      </c>
    </row>
    <row r="4107" spans="1:22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5">
        <f t="shared" si="384"/>
        <v>42697.010520833333</v>
      </c>
      <c r="L4107" s="15">
        <f t="shared" si="385"/>
        <v>42730.010520833333</v>
      </c>
      <c r="M4107" s="13" t="str">
        <f t="shared" si="386"/>
        <v>Nov</v>
      </c>
      <c r="N4107" s="11">
        <f t="shared" si="387"/>
        <v>2016</v>
      </c>
      <c r="O4107" t="b">
        <v>0</v>
      </c>
      <c r="P4107">
        <v>6</v>
      </c>
      <c r="Q4107" t="b">
        <v>0</v>
      </c>
      <c r="R4107" t="s">
        <v>8271</v>
      </c>
      <c r="S4107" s="7">
        <f>E4107/D4107</f>
        <v>6.9696969696969702E-2</v>
      </c>
      <c r="T4107" s="8">
        <f>E4107/P4107</f>
        <v>383.33333333333331</v>
      </c>
      <c r="U4107" t="str">
        <f t="shared" si="388"/>
        <v>theater</v>
      </c>
      <c r="V4107" t="str">
        <f t="shared" si="389"/>
        <v>plays</v>
      </c>
    </row>
    <row r="4108" spans="1:22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5">
        <f t="shared" si="384"/>
        <v>42053.049375000002</v>
      </c>
      <c r="L4108" s="15">
        <f t="shared" si="385"/>
        <v>42096.041666666672</v>
      </c>
      <c r="M4108" s="13" t="str">
        <f t="shared" si="386"/>
        <v>Feb</v>
      </c>
      <c r="N4108" s="11">
        <f t="shared" si="387"/>
        <v>2015</v>
      </c>
      <c r="O4108" t="b">
        <v>0</v>
      </c>
      <c r="P4108">
        <v>33</v>
      </c>
      <c r="Q4108" t="b">
        <v>0</v>
      </c>
      <c r="R4108" t="s">
        <v>8271</v>
      </c>
      <c r="S4108" s="7">
        <f>E4108/D4108</f>
        <v>0.70599999999999996</v>
      </c>
      <c r="T4108" s="8">
        <f>E4108/P4108</f>
        <v>106.96969696969697</v>
      </c>
      <c r="U4108" t="str">
        <f t="shared" si="388"/>
        <v>theater</v>
      </c>
      <c r="V4108" t="str">
        <f t="shared" si="389"/>
        <v>plays</v>
      </c>
    </row>
    <row r="4109" spans="1:22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5">
        <f t="shared" si="384"/>
        <v>41883.916678240741</v>
      </c>
      <c r="L4109" s="15">
        <f t="shared" si="385"/>
        <v>41906.916678240741</v>
      </c>
      <c r="M4109" s="13" t="str">
        <f t="shared" si="386"/>
        <v>Sep</v>
      </c>
      <c r="N4109" s="11">
        <f t="shared" si="387"/>
        <v>2014</v>
      </c>
      <c r="O4109" t="b">
        <v>0</v>
      </c>
      <c r="P4109">
        <v>4</v>
      </c>
      <c r="Q4109" t="b">
        <v>0</v>
      </c>
      <c r="R4109" t="s">
        <v>8271</v>
      </c>
      <c r="S4109" s="7">
        <f>E4109/D4109</f>
        <v>2.0500000000000001E-2</v>
      </c>
      <c r="T4109" s="8">
        <f>E4109/P4109</f>
        <v>10.25</v>
      </c>
      <c r="U4109" t="str">
        <f t="shared" si="388"/>
        <v>theater</v>
      </c>
      <c r="V4109" t="str">
        <f t="shared" si="389"/>
        <v>plays</v>
      </c>
    </row>
    <row r="4110" spans="1:22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5">
        <f t="shared" si="384"/>
        <v>42767.031678240746</v>
      </c>
      <c r="L4110" s="15">
        <f t="shared" si="385"/>
        <v>42797.208333333328</v>
      </c>
      <c r="M4110" s="13" t="str">
        <f t="shared" si="386"/>
        <v>Feb</v>
      </c>
      <c r="N4110" s="11">
        <f t="shared" si="387"/>
        <v>2017</v>
      </c>
      <c r="O4110" t="b">
        <v>0</v>
      </c>
      <c r="P4110">
        <v>1</v>
      </c>
      <c r="Q4110" t="b">
        <v>0</v>
      </c>
      <c r="R4110" t="s">
        <v>8271</v>
      </c>
      <c r="S4110" s="7">
        <f>E4110/D4110</f>
        <v>1.9666666666666666E-2</v>
      </c>
      <c r="T4110" s="8">
        <f>E4110/P4110</f>
        <v>59</v>
      </c>
      <c r="U4110" t="str">
        <f t="shared" si="388"/>
        <v>theater</v>
      </c>
      <c r="V4110" t="str">
        <f t="shared" si="389"/>
        <v>plays</v>
      </c>
    </row>
    <row r="4111" spans="1:22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5">
        <f t="shared" si="384"/>
        <v>42307.539398148147</v>
      </c>
      <c r="L4111" s="15">
        <f t="shared" si="385"/>
        <v>42337.581064814818</v>
      </c>
      <c r="M4111" s="13" t="str">
        <f t="shared" si="386"/>
        <v>Oct</v>
      </c>
      <c r="N4111" s="11">
        <f t="shared" si="387"/>
        <v>2015</v>
      </c>
      <c r="O4111" t="b">
        <v>0</v>
      </c>
      <c r="P4111">
        <v>0</v>
      </c>
      <c r="Q4111" t="b">
        <v>0</v>
      </c>
      <c r="R4111" t="s">
        <v>8271</v>
      </c>
      <c r="S4111" s="7">
        <f>E4111/D4111</f>
        <v>0</v>
      </c>
      <c r="T4111" s="8" t="e">
        <f>E4111/P4111</f>
        <v>#DIV/0!</v>
      </c>
      <c r="U4111" t="str">
        <f t="shared" si="388"/>
        <v>theater</v>
      </c>
      <c r="V4111" t="str">
        <f t="shared" si="389"/>
        <v>plays</v>
      </c>
    </row>
    <row r="4112" spans="1:22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5">
        <f t="shared" si="384"/>
        <v>42512.626747685179</v>
      </c>
      <c r="L4112" s="15">
        <f t="shared" si="385"/>
        <v>42572.626747685179</v>
      </c>
      <c r="M4112" s="13" t="str">
        <f t="shared" si="386"/>
        <v>May</v>
      </c>
      <c r="N4112" s="11">
        <f t="shared" si="387"/>
        <v>2016</v>
      </c>
      <c r="O4112" t="b">
        <v>0</v>
      </c>
      <c r="P4112">
        <v>6</v>
      </c>
      <c r="Q4112" t="b">
        <v>0</v>
      </c>
      <c r="R4112" t="s">
        <v>8271</v>
      </c>
      <c r="S4112" s="7">
        <f>E4112/D4112</f>
        <v>0.28666666666666668</v>
      </c>
      <c r="T4112" s="8">
        <f>E4112/P4112</f>
        <v>14.333333333333334</v>
      </c>
      <c r="U4112" t="str">
        <f t="shared" si="388"/>
        <v>theater</v>
      </c>
      <c r="V4112" t="str">
        <f t="shared" si="389"/>
        <v>plays</v>
      </c>
    </row>
    <row r="4113" spans="1:22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5">
        <f t="shared" si="384"/>
        <v>42029.135879629626</v>
      </c>
      <c r="L4113" s="15">
        <f t="shared" si="385"/>
        <v>42059.135879629626</v>
      </c>
      <c r="M4113" s="13" t="str">
        <f t="shared" si="386"/>
        <v>Jan</v>
      </c>
      <c r="N4113" s="11">
        <f t="shared" si="387"/>
        <v>2015</v>
      </c>
      <c r="O4113" t="b">
        <v>0</v>
      </c>
      <c r="P4113">
        <v>6</v>
      </c>
      <c r="Q4113" t="b">
        <v>0</v>
      </c>
      <c r="R4113" t="s">
        <v>8271</v>
      </c>
      <c r="S4113" s="7">
        <f>E4113/D4113</f>
        <v>3.1333333333333331E-2</v>
      </c>
      <c r="T4113" s="8">
        <f>E4113/P4113</f>
        <v>15.666666666666666</v>
      </c>
      <c r="U4113" t="str">
        <f t="shared" si="388"/>
        <v>theater</v>
      </c>
      <c r="V4113" t="str">
        <f t="shared" si="389"/>
        <v>plays</v>
      </c>
    </row>
    <row r="4114" spans="1:22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5">
        <f t="shared" si="384"/>
        <v>42400.946597222224</v>
      </c>
      <c r="L4114" s="15">
        <f t="shared" si="385"/>
        <v>42428</v>
      </c>
      <c r="M4114" s="13" t="str">
        <f t="shared" si="386"/>
        <v>Jan</v>
      </c>
      <c r="N4114" s="11">
        <f t="shared" si="387"/>
        <v>2016</v>
      </c>
      <c r="O4114" t="b">
        <v>0</v>
      </c>
      <c r="P4114">
        <v>1</v>
      </c>
      <c r="Q4114" t="b">
        <v>0</v>
      </c>
      <c r="R4114" t="s">
        <v>8271</v>
      </c>
      <c r="S4114" s="7">
        <f>E4114/D4114</f>
        <v>4.0000000000000002E-4</v>
      </c>
      <c r="T4114" s="8">
        <f>E4114/P4114</f>
        <v>1</v>
      </c>
      <c r="U4114" t="str">
        <f t="shared" si="388"/>
        <v>theater</v>
      </c>
      <c r="V4114" t="str">
        <f t="shared" si="389"/>
        <v>plays</v>
      </c>
    </row>
    <row r="4115" spans="1:22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5">
        <f t="shared" si="384"/>
        <v>42358.573182870372</v>
      </c>
      <c r="L4115" s="15">
        <f t="shared" si="385"/>
        <v>42377.273611111115</v>
      </c>
      <c r="M4115" s="13" t="str">
        <f t="shared" si="386"/>
        <v>Dec</v>
      </c>
      <c r="N4115" s="11">
        <f t="shared" si="387"/>
        <v>2015</v>
      </c>
      <c r="O4115" t="b">
        <v>0</v>
      </c>
      <c r="P4115">
        <v>3</v>
      </c>
      <c r="Q4115" t="b">
        <v>0</v>
      </c>
      <c r="R4115" t="s">
        <v>8271</v>
      </c>
      <c r="S4115" s="7">
        <f>E4115/D4115</f>
        <v>2E-3</v>
      </c>
      <c r="T4115" s="8">
        <f>E4115/P4115</f>
        <v>1</v>
      </c>
      <c r="U4115" t="str">
        <f t="shared" si="388"/>
        <v>theater</v>
      </c>
      <c r="V4115" t="str">
        <f t="shared" si="389"/>
        <v>plays</v>
      </c>
    </row>
  </sheetData>
  <conditionalFormatting sqref="F1:F1048576">
    <cfRule type="cellIs" dxfId="32" priority="2" operator="equal">
      <formula>"canceled"</formula>
    </cfRule>
    <cfRule type="cellIs" dxfId="31" priority="3" operator="equal">
      <formula>"live"</formula>
    </cfRule>
    <cfRule type="cellIs" dxfId="30" priority="4" operator="equal">
      <formula>"failed"</formula>
    </cfRule>
    <cfRule type="cellIs" dxfId="29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9838E-012B-4838-8CC9-78F2C6B4570B}">
  <sheetPr codeName="Sheet3"/>
  <dimension ref="A1:F46"/>
  <sheetViews>
    <sheetView topLeftCell="A37" workbookViewId="0">
      <selection activeCell="B11" sqref="B11"/>
    </sheetView>
  </sheetViews>
  <sheetFormatPr defaultRowHeight="14.5"/>
  <cols>
    <col min="1" max="1" width="15.6328125" bestFit="1" customWidth="1"/>
    <col min="2" max="2" width="15.26953125" bestFit="1" customWidth="1"/>
    <col min="3" max="3" width="6.81640625" bestFit="1" customWidth="1"/>
    <col min="4" max="4" width="5.81640625" bestFit="1" customWidth="1"/>
    <col min="5" max="5" width="9.1796875" bestFit="1" customWidth="1"/>
    <col min="6" max="6" width="10.7265625" bestFit="1" customWidth="1"/>
  </cols>
  <sheetData>
    <row r="1" spans="1:6">
      <c r="A1" s="9" t="s">
        <v>8223</v>
      </c>
      <c r="B1" t="s">
        <v>8323</v>
      </c>
    </row>
    <row r="3" spans="1:6">
      <c r="A3" s="9" t="s">
        <v>8322</v>
      </c>
      <c r="B3" s="9" t="s">
        <v>8321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10" t="s">
        <v>8348</v>
      </c>
      <c r="B5" s="19">
        <v>0</v>
      </c>
      <c r="C5" s="19">
        <v>8.5804569761789018E-2</v>
      </c>
      <c r="D5" s="19">
        <v>4.6183762761302866E-3</v>
      </c>
      <c r="E5" s="19">
        <v>0.16869227029654837</v>
      </c>
      <c r="F5" s="19">
        <v>0.25911521633446766</v>
      </c>
    </row>
    <row r="6" spans="1:6">
      <c r="A6" s="10" t="s">
        <v>8352</v>
      </c>
      <c r="B6" s="19">
        <v>0</v>
      </c>
      <c r="C6" s="19">
        <v>0</v>
      </c>
      <c r="D6" s="19">
        <v>0</v>
      </c>
      <c r="E6" s="19">
        <v>6.3198833252309183E-2</v>
      </c>
      <c r="F6" s="19">
        <v>6.3198833252309183E-2</v>
      </c>
    </row>
    <row r="7" spans="1:6">
      <c r="A7" s="10" t="s">
        <v>8362</v>
      </c>
      <c r="B7" s="19">
        <v>1.4584346135148274E-2</v>
      </c>
      <c r="C7" s="19">
        <v>2.9168692270296549E-2</v>
      </c>
      <c r="D7" s="19">
        <v>0</v>
      </c>
      <c r="E7" s="19">
        <v>4.8614487117160914E-3</v>
      </c>
      <c r="F7" s="19">
        <v>4.8614487117160911E-2</v>
      </c>
    </row>
    <row r="8" spans="1:6">
      <c r="A8" s="10" t="s">
        <v>8357</v>
      </c>
      <c r="B8" s="19">
        <v>4.1322314049586778E-3</v>
      </c>
      <c r="C8" s="19">
        <v>1.9445794846864366E-2</v>
      </c>
      <c r="D8" s="19">
        <v>1.2153621779290229E-3</v>
      </c>
      <c r="E8" s="19">
        <v>2.0661157024793389E-2</v>
      </c>
      <c r="F8" s="19">
        <v>4.5454545454545456E-2</v>
      </c>
    </row>
    <row r="9" spans="1:6">
      <c r="A9" s="10" t="s">
        <v>8329</v>
      </c>
      <c r="B9" s="19">
        <v>0</v>
      </c>
      <c r="C9" s="19">
        <v>0</v>
      </c>
      <c r="D9" s="19">
        <v>0</v>
      </c>
      <c r="E9" s="19">
        <v>4.3753038405444825E-2</v>
      </c>
      <c r="F9" s="19">
        <v>4.3753038405444825E-2</v>
      </c>
    </row>
    <row r="10" spans="1:6">
      <c r="A10" s="10" t="s">
        <v>8346</v>
      </c>
      <c r="B10" s="19">
        <v>0</v>
      </c>
      <c r="C10" s="19">
        <v>1.3855128828390861E-2</v>
      </c>
      <c r="D10" s="19">
        <v>0</v>
      </c>
      <c r="E10" s="19">
        <v>2.5036460865337871E-2</v>
      </c>
      <c r="F10" s="19">
        <v>3.8891589693728731E-2</v>
      </c>
    </row>
    <row r="11" spans="1:6">
      <c r="A11" s="10" t="s">
        <v>8363</v>
      </c>
      <c r="B11" s="19">
        <v>2.4307243558580455E-2</v>
      </c>
      <c r="C11" s="19">
        <v>1.4584346135148274E-2</v>
      </c>
      <c r="D11" s="19">
        <v>0</v>
      </c>
      <c r="E11" s="19">
        <v>0</v>
      </c>
      <c r="F11" s="19">
        <v>3.8891589693728731E-2</v>
      </c>
    </row>
    <row r="12" spans="1:6">
      <c r="A12" s="10" t="s">
        <v>8337</v>
      </c>
      <c r="B12" s="19">
        <v>0</v>
      </c>
      <c r="C12" s="19">
        <v>4.8614487117160914E-3</v>
      </c>
      <c r="D12" s="19">
        <v>0</v>
      </c>
      <c r="E12" s="19">
        <v>3.4030140982012638E-2</v>
      </c>
      <c r="F12" s="19">
        <v>3.8891589693728731E-2</v>
      </c>
    </row>
    <row r="13" spans="1:6">
      <c r="A13" s="10" t="s">
        <v>8336</v>
      </c>
      <c r="B13" s="19">
        <v>0</v>
      </c>
      <c r="C13" s="19">
        <v>0</v>
      </c>
      <c r="D13" s="19">
        <v>0</v>
      </c>
      <c r="E13" s="19">
        <v>3.4030140982012638E-2</v>
      </c>
      <c r="F13" s="19">
        <v>3.4030140982012638E-2</v>
      </c>
    </row>
    <row r="14" spans="1:6">
      <c r="A14" s="10" t="s">
        <v>8334</v>
      </c>
      <c r="B14" s="19">
        <v>4.8614487117160914E-3</v>
      </c>
      <c r="C14" s="19">
        <v>2.9168692270296549E-2</v>
      </c>
      <c r="D14" s="19">
        <v>0</v>
      </c>
      <c r="E14" s="19">
        <v>0</v>
      </c>
      <c r="F14" s="19">
        <v>3.4030140982012638E-2</v>
      </c>
    </row>
    <row r="15" spans="1:6">
      <c r="A15" s="10" t="s">
        <v>8342</v>
      </c>
      <c r="B15" s="19">
        <v>4.8614487117160914E-3</v>
      </c>
      <c r="C15" s="19">
        <v>1.4584346135148274E-2</v>
      </c>
      <c r="D15" s="19">
        <v>0</v>
      </c>
      <c r="E15" s="19">
        <v>1.4584346135148274E-2</v>
      </c>
      <c r="F15" s="19">
        <v>3.4030140982012638E-2</v>
      </c>
    </row>
    <row r="16" spans="1:6">
      <c r="A16" s="10" t="s">
        <v>8361</v>
      </c>
      <c r="B16" s="19">
        <v>0</v>
      </c>
      <c r="C16" s="19">
        <v>2.4307243558580455E-2</v>
      </c>
      <c r="D16" s="19">
        <v>0</v>
      </c>
      <c r="E16" s="19">
        <v>0</v>
      </c>
      <c r="F16" s="19">
        <v>2.4307243558580455E-2</v>
      </c>
    </row>
    <row r="17" spans="1:6">
      <c r="A17" s="10" t="s">
        <v>8324</v>
      </c>
      <c r="B17" s="19">
        <v>0</v>
      </c>
      <c r="C17" s="19">
        <v>2.4307243558580455E-2</v>
      </c>
      <c r="D17" s="19">
        <v>0</v>
      </c>
      <c r="E17" s="19">
        <v>0</v>
      </c>
      <c r="F17" s="19">
        <v>2.4307243558580455E-2</v>
      </c>
    </row>
    <row r="18" spans="1:6">
      <c r="A18" s="10" t="s">
        <v>8330</v>
      </c>
      <c r="B18" s="19">
        <v>0</v>
      </c>
      <c r="C18" s="19">
        <v>1.9445794846864366E-2</v>
      </c>
      <c r="D18" s="19">
        <v>0</v>
      </c>
      <c r="E18" s="19">
        <v>0</v>
      </c>
      <c r="F18" s="19">
        <v>1.9445794846864366E-2</v>
      </c>
    </row>
    <row r="19" spans="1:6">
      <c r="A19" s="10" t="s">
        <v>8358</v>
      </c>
      <c r="B19" s="19">
        <v>0</v>
      </c>
      <c r="C19" s="19">
        <v>0</v>
      </c>
      <c r="D19" s="19">
        <v>0</v>
      </c>
      <c r="E19" s="19">
        <v>1.9445794846864366E-2</v>
      </c>
      <c r="F19" s="19">
        <v>1.9445794846864366E-2</v>
      </c>
    </row>
    <row r="20" spans="1:6">
      <c r="A20" s="10" t="s">
        <v>8332</v>
      </c>
      <c r="B20" s="19">
        <v>0</v>
      </c>
      <c r="C20" s="19">
        <v>9.7228974234321829E-3</v>
      </c>
      <c r="D20" s="19">
        <v>4.8614487117160914E-3</v>
      </c>
      <c r="E20" s="19">
        <v>0</v>
      </c>
      <c r="F20" s="19">
        <v>1.4584346135148274E-2</v>
      </c>
    </row>
    <row r="21" spans="1:6">
      <c r="A21" s="10" t="s">
        <v>8338</v>
      </c>
      <c r="B21" s="19">
        <v>0</v>
      </c>
      <c r="C21" s="19">
        <v>1.4584346135148274E-2</v>
      </c>
      <c r="D21" s="19">
        <v>0</v>
      </c>
      <c r="E21" s="19">
        <v>0</v>
      </c>
      <c r="F21" s="19">
        <v>1.4584346135148274E-2</v>
      </c>
    </row>
    <row r="22" spans="1:6">
      <c r="A22" s="10" t="s">
        <v>8356</v>
      </c>
      <c r="B22" s="19">
        <v>4.3753038405444826E-3</v>
      </c>
      <c r="C22" s="19">
        <v>4.8614487117160912E-4</v>
      </c>
      <c r="D22" s="19">
        <v>0</v>
      </c>
      <c r="E22" s="19">
        <v>9.7228974234321829E-3</v>
      </c>
      <c r="F22" s="19">
        <v>1.4584346135148274E-2</v>
      </c>
    </row>
    <row r="23" spans="1:6">
      <c r="A23" s="10" t="s">
        <v>8354</v>
      </c>
      <c r="B23" s="19">
        <v>0</v>
      </c>
      <c r="C23" s="19">
        <v>0</v>
      </c>
      <c r="D23" s="19">
        <v>0</v>
      </c>
      <c r="E23" s="19">
        <v>1.4584346135148274E-2</v>
      </c>
      <c r="F23" s="19">
        <v>1.4584346135148274E-2</v>
      </c>
    </row>
    <row r="24" spans="1:6">
      <c r="A24" s="10" t="s">
        <v>8359</v>
      </c>
      <c r="B24" s="19">
        <v>0</v>
      </c>
      <c r="C24" s="19">
        <v>0</v>
      </c>
      <c r="D24" s="19">
        <v>0</v>
      </c>
      <c r="E24" s="19">
        <v>1.4584346135148274E-2</v>
      </c>
      <c r="F24" s="19">
        <v>1.4584346135148274E-2</v>
      </c>
    </row>
    <row r="25" spans="1:6">
      <c r="A25" s="10" t="s">
        <v>8344</v>
      </c>
      <c r="B25" s="19">
        <v>0</v>
      </c>
      <c r="C25" s="19">
        <v>0</v>
      </c>
      <c r="D25" s="19">
        <v>0</v>
      </c>
      <c r="E25" s="19">
        <v>1.4584346135148274E-2</v>
      </c>
      <c r="F25" s="19">
        <v>1.4584346135148274E-2</v>
      </c>
    </row>
    <row r="26" spans="1:6">
      <c r="A26" s="10" t="s">
        <v>8360</v>
      </c>
      <c r="B26" s="19">
        <v>2.4307243558580457E-3</v>
      </c>
      <c r="C26" s="19">
        <v>1.1424404472532814E-2</v>
      </c>
      <c r="D26" s="19">
        <v>0</v>
      </c>
      <c r="E26" s="19">
        <v>0</v>
      </c>
      <c r="F26" s="19">
        <v>1.3855128828390861E-2</v>
      </c>
    </row>
    <row r="27" spans="1:6">
      <c r="A27" s="10" t="s">
        <v>8331</v>
      </c>
      <c r="B27" s="19">
        <v>0</v>
      </c>
      <c r="C27" s="19">
        <v>0</v>
      </c>
      <c r="D27" s="19">
        <v>0</v>
      </c>
      <c r="E27" s="19">
        <v>9.7228974234321829E-3</v>
      </c>
      <c r="F27" s="19">
        <v>9.7228974234321829E-3</v>
      </c>
    </row>
    <row r="28" spans="1:6">
      <c r="A28" s="10" t="s">
        <v>8333</v>
      </c>
      <c r="B28" s="19">
        <v>0</v>
      </c>
      <c r="C28" s="19">
        <v>9.7228974234321829E-3</v>
      </c>
      <c r="D28" s="19">
        <v>0</v>
      </c>
      <c r="E28" s="19">
        <v>0</v>
      </c>
      <c r="F28" s="19">
        <v>9.7228974234321829E-3</v>
      </c>
    </row>
    <row r="29" spans="1:6">
      <c r="A29" s="10" t="s">
        <v>8328</v>
      </c>
      <c r="B29" s="19">
        <v>0</v>
      </c>
      <c r="C29" s="19">
        <v>0</v>
      </c>
      <c r="D29" s="19">
        <v>0</v>
      </c>
      <c r="E29" s="19">
        <v>9.7228974234321829E-3</v>
      </c>
      <c r="F29" s="19">
        <v>9.7228974234321829E-3</v>
      </c>
    </row>
    <row r="30" spans="1:6">
      <c r="A30" s="10" t="s">
        <v>8341</v>
      </c>
      <c r="B30" s="19">
        <v>0</v>
      </c>
      <c r="C30" s="19">
        <v>9.7228974234321829E-3</v>
      </c>
      <c r="D30" s="19">
        <v>0</v>
      </c>
      <c r="E30" s="19">
        <v>0</v>
      </c>
      <c r="F30" s="19">
        <v>9.7228974234321829E-3</v>
      </c>
    </row>
    <row r="31" spans="1:6">
      <c r="A31" s="10" t="s">
        <v>8349</v>
      </c>
      <c r="B31" s="19">
        <v>0</v>
      </c>
      <c r="C31" s="19">
        <v>0</v>
      </c>
      <c r="D31" s="19">
        <v>0</v>
      </c>
      <c r="E31" s="19">
        <v>9.7228974234321829E-3</v>
      </c>
      <c r="F31" s="19">
        <v>9.7228974234321829E-3</v>
      </c>
    </row>
    <row r="32" spans="1:6">
      <c r="A32" s="10" t="s">
        <v>8327</v>
      </c>
      <c r="B32" s="19">
        <v>0</v>
      </c>
      <c r="C32" s="19">
        <v>9.7228974234321829E-3</v>
      </c>
      <c r="D32" s="19">
        <v>0</v>
      </c>
      <c r="E32" s="19">
        <v>0</v>
      </c>
      <c r="F32" s="19">
        <v>9.7228974234321829E-3</v>
      </c>
    </row>
    <row r="33" spans="1:6">
      <c r="A33" s="10" t="s">
        <v>8353</v>
      </c>
      <c r="B33" s="19">
        <v>9.7228974234321829E-3</v>
      </c>
      <c r="C33" s="19">
        <v>0</v>
      </c>
      <c r="D33" s="19">
        <v>0</v>
      </c>
      <c r="E33" s="19">
        <v>0</v>
      </c>
      <c r="F33" s="19">
        <v>9.7228974234321829E-3</v>
      </c>
    </row>
    <row r="34" spans="1:6">
      <c r="A34" s="10" t="s">
        <v>8355</v>
      </c>
      <c r="B34" s="19">
        <v>0</v>
      </c>
      <c r="C34" s="19">
        <v>0</v>
      </c>
      <c r="D34" s="19">
        <v>1.4584346135148275E-3</v>
      </c>
      <c r="E34" s="19">
        <v>8.2644628099173556E-3</v>
      </c>
      <c r="F34" s="19">
        <v>9.7228974234321829E-3</v>
      </c>
    </row>
    <row r="35" spans="1:6">
      <c r="A35" s="10" t="s">
        <v>8326</v>
      </c>
      <c r="B35" s="19">
        <v>5.8337384540593099E-3</v>
      </c>
      <c r="C35" s="19">
        <v>0</v>
      </c>
      <c r="D35" s="19">
        <v>0</v>
      </c>
      <c r="E35" s="19">
        <v>0</v>
      </c>
      <c r="F35" s="19">
        <v>5.8337384540593099E-3</v>
      </c>
    </row>
    <row r="36" spans="1:6">
      <c r="A36" s="10" t="s">
        <v>8343</v>
      </c>
      <c r="B36" s="19">
        <v>0</v>
      </c>
      <c r="C36" s="19">
        <v>4.8614487117160914E-3</v>
      </c>
      <c r="D36" s="19">
        <v>0</v>
      </c>
      <c r="E36" s="19">
        <v>0</v>
      </c>
      <c r="F36" s="19">
        <v>4.8614487117160914E-3</v>
      </c>
    </row>
    <row r="37" spans="1:6">
      <c r="A37" s="10" t="s">
        <v>8325</v>
      </c>
      <c r="B37" s="19">
        <v>4.8614487117160914E-3</v>
      </c>
      <c r="C37" s="19">
        <v>0</v>
      </c>
      <c r="D37" s="19">
        <v>0</v>
      </c>
      <c r="E37" s="19">
        <v>0</v>
      </c>
      <c r="F37" s="19">
        <v>4.8614487117160914E-3</v>
      </c>
    </row>
    <row r="38" spans="1:6">
      <c r="A38" s="10" t="s">
        <v>8364</v>
      </c>
      <c r="B38" s="19">
        <v>4.8614487117160914E-3</v>
      </c>
      <c r="C38" s="19">
        <v>0</v>
      </c>
      <c r="D38" s="19">
        <v>0</v>
      </c>
      <c r="E38" s="19">
        <v>0</v>
      </c>
      <c r="F38" s="19">
        <v>4.8614487117160914E-3</v>
      </c>
    </row>
    <row r="39" spans="1:6">
      <c r="A39" s="10" t="s">
        <v>8350</v>
      </c>
      <c r="B39" s="19">
        <v>0</v>
      </c>
      <c r="C39" s="19">
        <v>0</v>
      </c>
      <c r="D39" s="19">
        <v>0</v>
      </c>
      <c r="E39" s="19">
        <v>4.8614487117160914E-3</v>
      </c>
      <c r="F39" s="19">
        <v>4.8614487117160914E-3</v>
      </c>
    </row>
    <row r="40" spans="1:6">
      <c r="A40" s="10" t="s">
        <v>8335</v>
      </c>
      <c r="B40" s="19">
        <v>0</v>
      </c>
      <c r="C40" s="19">
        <v>4.8614487117160914E-3</v>
      </c>
      <c r="D40" s="19">
        <v>0</v>
      </c>
      <c r="E40" s="19">
        <v>0</v>
      </c>
      <c r="F40" s="19">
        <v>4.8614487117160914E-3</v>
      </c>
    </row>
    <row r="41" spans="1:6">
      <c r="A41" s="10" t="s">
        <v>8339</v>
      </c>
      <c r="B41" s="19">
        <v>0</v>
      </c>
      <c r="C41" s="19">
        <v>2.6737967914438501E-3</v>
      </c>
      <c r="D41" s="19">
        <v>0</v>
      </c>
      <c r="E41" s="19">
        <v>2.1876519202722413E-3</v>
      </c>
      <c r="F41" s="19">
        <v>4.8614487117160914E-3</v>
      </c>
    </row>
    <row r="42" spans="1:6">
      <c r="A42" s="10" t="s">
        <v>8345</v>
      </c>
      <c r="B42" s="19">
        <v>0</v>
      </c>
      <c r="C42" s="19">
        <v>4.8614487117160914E-3</v>
      </c>
      <c r="D42" s="19">
        <v>0</v>
      </c>
      <c r="E42" s="19">
        <v>0</v>
      </c>
      <c r="F42" s="19">
        <v>4.8614487117160914E-3</v>
      </c>
    </row>
    <row r="43" spans="1:6">
      <c r="A43" s="10" t="s">
        <v>8340</v>
      </c>
      <c r="B43" s="19">
        <v>0</v>
      </c>
      <c r="C43" s="19">
        <v>0</v>
      </c>
      <c r="D43" s="19">
        <v>0</v>
      </c>
      <c r="E43" s="19">
        <v>4.8614487117160914E-3</v>
      </c>
      <c r="F43" s="19">
        <v>4.8614487117160914E-3</v>
      </c>
    </row>
    <row r="44" spans="1:6">
      <c r="A44" s="10" t="s">
        <v>8347</v>
      </c>
      <c r="B44" s="19">
        <v>0</v>
      </c>
      <c r="C44" s="19">
        <v>4.8614487117160914E-3</v>
      </c>
      <c r="D44" s="19">
        <v>0</v>
      </c>
      <c r="E44" s="19">
        <v>0</v>
      </c>
      <c r="F44" s="19">
        <v>4.8614487117160914E-3</v>
      </c>
    </row>
    <row r="45" spans="1:6">
      <c r="A45" s="10" t="s">
        <v>8351</v>
      </c>
      <c r="B45" s="19">
        <v>0</v>
      </c>
      <c r="C45" s="19">
        <v>4.8614487117160914E-3</v>
      </c>
      <c r="D45" s="19">
        <v>0</v>
      </c>
      <c r="E45" s="19">
        <v>0</v>
      </c>
      <c r="F45" s="19">
        <v>4.8614487117160914E-3</v>
      </c>
    </row>
    <row r="46" spans="1:6">
      <c r="A46" s="10" t="s">
        <v>8320</v>
      </c>
      <c r="B46" s="19">
        <v>8.4832280019445788E-2</v>
      </c>
      <c r="C46" s="19">
        <v>0.37190082644628097</v>
      </c>
      <c r="D46" s="19">
        <v>1.2153621779290228E-2</v>
      </c>
      <c r="E46" s="19">
        <v>0.53111327175498302</v>
      </c>
      <c r="F46" s="19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1A1F-69F2-4DEF-8125-D9D2B45638D3}">
  <sheetPr codeName="Sheet4"/>
  <dimension ref="A1:D249"/>
  <sheetViews>
    <sheetView topLeftCell="A236" workbookViewId="0">
      <selection activeCell="H7" sqref="H7"/>
    </sheetView>
  </sheetViews>
  <sheetFormatPr defaultRowHeight="14.5"/>
  <sheetData>
    <row r="1" spans="1:4" ht="15" thickBot="1">
      <c r="A1" s="17" t="s">
        <v>9105</v>
      </c>
      <c r="B1" s="17" t="s">
        <v>9106</v>
      </c>
      <c r="C1" s="18" t="s">
        <v>9107</v>
      </c>
      <c r="D1" s="17" t="s">
        <v>9104</v>
      </c>
    </row>
    <row r="2" spans="1:4" ht="15" thickBot="1">
      <c r="A2" s="17" t="s">
        <v>8382</v>
      </c>
      <c r="B2" s="17" t="s">
        <v>8383</v>
      </c>
      <c r="C2" s="17">
        <v>8</v>
      </c>
      <c r="D2" s="17" t="s">
        <v>8381</v>
      </c>
    </row>
    <row r="3" spans="1:4" ht="15" thickBot="1">
      <c r="A3" s="17" t="s">
        <v>8385</v>
      </c>
      <c r="B3" s="17" t="s">
        <v>8386</v>
      </c>
      <c r="C3" s="17">
        <v>12</v>
      </c>
      <c r="D3" s="17" t="s">
        <v>8384</v>
      </c>
    </row>
    <row r="4" spans="1:4" ht="20.5" thickBot="1">
      <c r="A4" s="17" t="s">
        <v>8388</v>
      </c>
      <c r="B4" s="17" t="s">
        <v>8389</v>
      </c>
      <c r="C4" s="17">
        <v>16</v>
      </c>
      <c r="D4" s="17" t="s">
        <v>8387</v>
      </c>
    </row>
    <row r="5" spans="1:4" ht="15" thickBot="1">
      <c r="A5" s="17" t="s">
        <v>8391</v>
      </c>
      <c r="B5" s="17" t="s">
        <v>8392</v>
      </c>
      <c r="C5" s="17">
        <v>20</v>
      </c>
      <c r="D5" s="17" t="s">
        <v>8390</v>
      </c>
    </row>
    <row r="6" spans="1:4" ht="15" thickBot="1">
      <c r="A6" s="17" t="s">
        <v>8394</v>
      </c>
      <c r="B6" s="17" t="s">
        <v>8395</v>
      </c>
      <c r="C6" s="17">
        <v>24</v>
      </c>
      <c r="D6" s="17" t="s">
        <v>8393</v>
      </c>
    </row>
    <row r="7" spans="1:4" ht="15" thickBot="1">
      <c r="A7" s="17" t="s">
        <v>8397</v>
      </c>
      <c r="B7" s="17" t="s">
        <v>8398</v>
      </c>
      <c r="C7" s="17">
        <v>660</v>
      </c>
      <c r="D7" s="17" t="s">
        <v>8396</v>
      </c>
    </row>
    <row r="8" spans="1:4" ht="15" thickBot="1">
      <c r="A8" s="17" t="s">
        <v>8400</v>
      </c>
      <c r="B8" s="17" t="s">
        <v>8401</v>
      </c>
      <c r="C8" s="17">
        <v>10</v>
      </c>
      <c r="D8" s="17" t="s">
        <v>8399</v>
      </c>
    </row>
    <row r="9" spans="1:4" ht="20.5" thickBot="1">
      <c r="A9" s="17" t="s">
        <v>8403</v>
      </c>
      <c r="B9" s="17" t="s">
        <v>8404</v>
      </c>
      <c r="C9" s="17">
        <v>28</v>
      </c>
      <c r="D9" s="17" t="s">
        <v>8402</v>
      </c>
    </row>
    <row r="10" spans="1:4" ht="15" thickBot="1">
      <c r="A10" s="17" t="s">
        <v>8406</v>
      </c>
      <c r="B10" s="17" t="s">
        <v>8407</v>
      </c>
      <c r="C10" s="17">
        <v>32</v>
      </c>
      <c r="D10" s="17" t="s">
        <v>8405</v>
      </c>
    </row>
    <row r="11" spans="1:4" ht="15" thickBot="1">
      <c r="A11" s="17" t="s">
        <v>8409</v>
      </c>
      <c r="B11" s="17" t="s">
        <v>8410</v>
      </c>
      <c r="C11" s="17">
        <v>51</v>
      </c>
      <c r="D11" s="17" t="s">
        <v>8408</v>
      </c>
    </row>
    <row r="12" spans="1:4" ht="15" thickBot="1">
      <c r="A12" s="17" t="s">
        <v>8412</v>
      </c>
      <c r="B12" s="17" t="s">
        <v>8413</v>
      </c>
      <c r="C12" s="17">
        <v>533</v>
      </c>
      <c r="D12" s="17" t="s">
        <v>8411</v>
      </c>
    </row>
    <row r="13" spans="1:4" ht="15" thickBot="1">
      <c r="A13" s="17" t="s">
        <v>8226</v>
      </c>
      <c r="B13" s="17" t="s">
        <v>8415</v>
      </c>
      <c r="C13" s="17">
        <v>36</v>
      </c>
      <c r="D13" s="17" t="s">
        <v>8414</v>
      </c>
    </row>
    <row r="14" spans="1:4" ht="15" thickBot="1">
      <c r="A14" s="17" t="s">
        <v>8239</v>
      </c>
      <c r="B14" s="17" t="s">
        <v>8417</v>
      </c>
      <c r="C14" s="17">
        <v>40</v>
      </c>
      <c r="D14" s="17" t="s">
        <v>8416</v>
      </c>
    </row>
    <row r="15" spans="1:4" ht="15" thickBot="1">
      <c r="A15" s="17" t="s">
        <v>8419</v>
      </c>
      <c r="B15" s="17" t="s">
        <v>8420</v>
      </c>
      <c r="C15" s="17">
        <v>31</v>
      </c>
      <c r="D15" s="17" t="s">
        <v>8418</v>
      </c>
    </row>
    <row r="16" spans="1:4" ht="20.5" thickBot="1">
      <c r="A16" s="17" t="s">
        <v>8422</v>
      </c>
      <c r="B16" s="17" t="s">
        <v>8423</v>
      </c>
      <c r="C16" s="17">
        <v>44</v>
      </c>
      <c r="D16" s="17" t="s">
        <v>8421</v>
      </c>
    </row>
    <row r="17" spans="1:4" ht="15" thickBot="1">
      <c r="A17" s="17" t="s">
        <v>8425</v>
      </c>
      <c r="B17" s="17" t="s">
        <v>8426</v>
      </c>
      <c r="C17" s="17">
        <v>48</v>
      </c>
      <c r="D17" s="17" t="s">
        <v>8424</v>
      </c>
    </row>
    <row r="18" spans="1:4" ht="15" thickBot="1">
      <c r="A18" s="17" t="s">
        <v>8428</v>
      </c>
      <c r="B18" s="17" t="s">
        <v>8429</v>
      </c>
      <c r="C18" s="17">
        <v>50</v>
      </c>
      <c r="D18" s="17" t="s">
        <v>8427</v>
      </c>
    </row>
    <row r="19" spans="1:4" ht="15" thickBot="1">
      <c r="A19" s="17" t="s">
        <v>8431</v>
      </c>
      <c r="B19" s="17" t="s">
        <v>8432</v>
      </c>
      <c r="C19" s="17">
        <v>52</v>
      </c>
      <c r="D19" s="17" t="s">
        <v>8430</v>
      </c>
    </row>
    <row r="20" spans="1:4" ht="15" thickBot="1">
      <c r="A20" s="17" t="s">
        <v>8434</v>
      </c>
      <c r="B20" s="17" t="s">
        <v>8435</v>
      </c>
      <c r="C20" s="17">
        <v>112</v>
      </c>
      <c r="D20" s="17" t="s">
        <v>8433</v>
      </c>
    </row>
    <row r="21" spans="1:4" ht="15" thickBot="1">
      <c r="A21" s="17" t="s">
        <v>8242</v>
      </c>
      <c r="B21" s="17" t="s">
        <v>8437</v>
      </c>
      <c r="C21" s="17">
        <v>56</v>
      </c>
      <c r="D21" s="17" t="s">
        <v>8436</v>
      </c>
    </row>
    <row r="22" spans="1:4" ht="15" thickBot="1">
      <c r="A22" s="17" t="s">
        <v>8439</v>
      </c>
      <c r="B22" s="17" t="s">
        <v>8440</v>
      </c>
      <c r="C22" s="17">
        <v>84</v>
      </c>
      <c r="D22" s="17" t="s">
        <v>8438</v>
      </c>
    </row>
    <row r="23" spans="1:4" ht="15" thickBot="1">
      <c r="A23" s="17" t="s">
        <v>8442</v>
      </c>
      <c r="B23" s="17" t="s">
        <v>8443</v>
      </c>
      <c r="C23" s="17">
        <v>204</v>
      </c>
      <c r="D23" s="17" t="s">
        <v>8441</v>
      </c>
    </row>
    <row r="24" spans="1:4" ht="15" thickBot="1">
      <c r="A24" s="17" t="s">
        <v>8445</v>
      </c>
      <c r="B24" s="17" t="s">
        <v>8446</v>
      </c>
      <c r="C24" s="17">
        <v>60</v>
      </c>
      <c r="D24" s="17" t="s">
        <v>8444</v>
      </c>
    </row>
    <row r="25" spans="1:4" ht="15" thickBot="1">
      <c r="A25" s="17" t="s">
        <v>8448</v>
      </c>
      <c r="B25" s="17" t="s">
        <v>8449</v>
      </c>
      <c r="C25" s="17">
        <v>64</v>
      </c>
      <c r="D25" s="17" t="s">
        <v>8447</v>
      </c>
    </row>
    <row r="26" spans="1:4" ht="30.5" thickBot="1">
      <c r="A26" s="17" t="s">
        <v>8451</v>
      </c>
      <c r="B26" s="17" t="s">
        <v>8452</v>
      </c>
      <c r="C26" s="17">
        <v>68</v>
      </c>
      <c r="D26" s="17" t="s">
        <v>8450</v>
      </c>
    </row>
    <row r="27" spans="1:4" ht="40.5" thickBot="1">
      <c r="A27" s="17" t="s">
        <v>8454</v>
      </c>
      <c r="B27" s="17" t="s">
        <v>8455</v>
      </c>
      <c r="C27" s="17">
        <v>535</v>
      </c>
      <c r="D27" s="17" t="s">
        <v>8453</v>
      </c>
    </row>
    <row r="28" spans="1:4" ht="20.5" thickBot="1">
      <c r="A28" s="17" t="s">
        <v>8457</v>
      </c>
      <c r="B28" s="17" t="s">
        <v>8458</v>
      </c>
      <c r="C28" s="17">
        <v>70</v>
      </c>
      <c r="D28" s="17" t="s">
        <v>8456</v>
      </c>
    </row>
    <row r="29" spans="1:4" ht="15" thickBot="1">
      <c r="A29" s="17" t="s">
        <v>8460</v>
      </c>
      <c r="B29" s="17" t="s">
        <v>8461</v>
      </c>
      <c r="C29" s="17">
        <v>72</v>
      </c>
      <c r="D29" s="17" t="s">
        <v>8459</v>
      </c>
    </row>
    <row r="30" spans="1:4" ht="20.5" thickBot="1">
      <c r="A30" s="17" t="s">
        <v>8463</v>
      </c>
      <c r="B30" s="17" t="s">
        <v>8464</v>
      </c>
      <c r="C30" s="17">
        <v>74</v>
      </c>
      <c r="D30" s="17" t="s">
        <v>8462</v>
      </c>
    </row>
    <row r="31" spans="1:4" ht="15" thickBot="1">
      <c r="A31" s="17" t="s">
        <v>8466</v>
      </c>
      <c r="B31" s="17" t="s">
        <v>8467</v>
      </c>
      <c r="C31" s="17">
        <v>76</v>
      </c>
      <c r="D31" s="17" t="s">
        <v>8465</v>
      </c>
    </row>
    <row r="32" spans="1:4" ht="50.5" thickBot="1">
      <c r="A32" s="17" t="s">
        <v>8469</v>
      </c>
      <c r="B32" s="17" t="s">
        <v>8470</v>
      </c>
      <c r="C32" s="17">
        <v>86</v>
      </c>
      <c r="D32" s="17" t="s">
        <v>8468</v>
      </c>
    </row>
    <row r="33" spans="1:4" ht="20.5" thickBot="1">
      <c r="A33" s="17" t="s">
        <v>8472</v>
      </c>
      <c r="B33" s="17" t="s">
        <v>8473</v>
      </c>
      <c r="C33" s="17">
        <v>96</v>
      </c>
      <c r="D33" s="17" t="s">
        <v>8471</v>
      </c>
    </row>
    <row r="34" spans="1:4" ht="15" thickBot="1">
      <c r="A34" s="17" t="s">
        <v>8475</v>
      </c>
      <c r="B34" s="17" t="s">
        <v>8476</v>
      </c>
      <c r="C34" s="17">
        <v>100</v>
      </c>
      <c r="D34" s="17" t="s">
        <v>8474</v>
      </c>
    </row>
    <row r="35" spans="1:4" ht="20.5" thickBot="1">
      <c r="A35" s="17" t="s">
        <v>8478</v>
      </c>
      <c r="B35" s="17" t="s">
        <v>8479</v>
      </c>
      <c r="C35" s="17">
        <v>854</v>
      </c>
      <c r="D35" s="17" t="s">
        <v>8477</v>
      </c>
    </row>
    <row r="36" spans="1:4" ht="15" thickBot="1">
      <c r="A36" s="17" t="s">
        <v>8481</v>
      </c>
      <c r="B36" s="17" t="s">
        <v>8482</v>
      </c>
      <c r="C36" s="17">
        <v>108</v>
      </c>
      <c r="D36" s="17" t="s">
        <v>8480</v>
      </c>
    </row>
    <row r="37" spans="1:4" ht="15" thickBot="1">
      <c r="A37" s="17" t="s">
        <v>8484</v>
      </c>
      <c r="B37" s="17" t="s">
        <v>8485</v>
      </c>
      <c r="C37" s="17">
        <v>132</v>
      </c>
      <c r="D37" s="17" t="s">
        <v>8483</v>
      </c>
    </row>
    <row r="38" spans="1:4" ht="15" thickBot="1">
      <c r="A38" s="17" t="s">
        <v>8487</v>
      </c>
      <c r="B38" s="17" t="s">
        <v>8488</v>
      </c>
      <c r="C38" s="17">
        <v>116</v>
      </c>
      <c r="D38" s="17" t="s">
        <v>8486</v>
      </c>
    </row>
    <row r="39" spans="1:4" ht="15" thickBot="1">
      <c r="A39" s="17" t="s">
        <v>8490</v>
      </c>
      <c r="B39" s="17" t="s">
        <v>8491</v>
      </c>
      <c r="C39" s="17">
        <v>120</v>
      </c>
      <c r="D39" s="17" t="s">
        <v>8489</v>
      </c>
    </row>
    <row r="40" spans="1:4" ht="15" thickBot="1">
      <c r="A40" s="17" t="s">
        <v>8229</v>
      </c>
      <c r="B40" s="17" t="s">
        <v>8493</v>
      </c>
      <c r="C40" s="17">
        <v>124</v>
      </c>
      <c r="D40" s="17" t="s">
        <v>8492</v>
      </c>
    </row>
    <row r="41" spans="1:4" ht="20.5" thickBot="1">
      <c r="A41" s="17" t="s">
        <v>8495</v>
      </c>
      <c r="B41" s="17" t="s">
        <v>8496</v>
      </c>
      <c r="C41" s="17">
        <v>136</v>
      </c>
      <c r="D41" s="17" t="s">
        <v>8494</v>
      </c>
    </row>
    <row r="42" spans="1:4" ht="40.5" thickBot="1">
      <c r="A42" s="17" t="s">
        <v>8498</v>
      </c>
      <c r="B42" s="17" t="s">
        <v>8499</v>
      </c>
      <c r="C42" s="17">
        <v>140</v>
      </c>
      <c r="D42" s="17" t="s">
        <v>8497</v>
      </c>
    </row>
    <row r="43" spans="1:4" ht="15" thickBot="1">
      <c r="A43" s="17" t="s">
        <v>8501</v>
      </c>
      <c r="B43" s="17" t="s">
        <v>8502</v>
      </c>
      <c r="C43" s="17">
        <v>148</v>
      </c>
      <c r="D43" s="17" t="s">
        <v>8500</v>
      </c>
    </row>
    <row r="44" spans="1:4" ht="15" thickBot="1">
      <c r="A44" s="17" t="s">
        <v>8504</v>
      </c>
      <c r="B44" s="17" t="s">
        <v>8505</v>
      </c>
      <c r="C44" s="17">
        <v>152</v>
      </c>
      <c r="D44" s="17" t="s">
        <v>8503</v>
      </c>
    </row>
    <row r="45" spans="1:4" ht="15" thickBot="1">
      <c r="A45" s="17" t="s">
        <v>8507</v>
      </c>
      <c r="B45" s="17" t="s">
        <v>8508</v>
      </c>
      <c r="C45" s="17">
        <v>156</v>
      </c>
      <c r="D45" s="17" t="s">
        <v>8506</v>
      </c>
    </row>
    <row r="46" spans="1:4" ht="20.5" thickBot="1">
      <c r="A46" s="17" t="s">
        <v>8510</v>
      </c>
      <c r="B46" s="17" t="s">
        <v>8511</v>
      </c>
      <c r="C46" s="17">
        <v>162</v>
      </c>
      <c r="D46" s="17" t="s">
        <v>8509</v>
      </c>
    </row>
    <row r="47" spans="1:4" ht="30.5" thickBot="1">
      <c r="A47" s="17" t="s">
        <v>8513</v>
      </c>
      <c r="B47" s="17" t="s">
        <v>8514</v>
      </c>
      <c r="C47" s="17">
        <v>166</v>
      </c>
      <c r="D47" s="17" t="s">
        <v>8512</v>
      </c>
    </row>
    <row r="48" spans="1:4" ht="15" thickBot="1">
      <c r="A48" s="17" t="s">
        <v>8516</v>
      </c>
      <c r="B48" s="17" t="s">
        <v>8517</v>
      </c>
      <c r="C48" s="17">
        <v>170</v>
      </c>
      <c r="D48" s="17" t="s">
        <v>8515</v>
      </c>
    </row>
    <row r="49" spans="1:4" ht="20.5" thickBot="1">
      <c r="A49" s="17" t="s">
        <v>8519</v>
      </c>
      <c r="B49" s="17" t="s">
        <v>8520</v>
      </c>
      <c r="C49" s="17">
        <v>174</v>
      </c>
      <c r="D49" s="17" t="s">
        <v>8518</v>
      </c>
    </row>
    <row r="50" spans="1:4" ht="40.5" thickBot="1">
      <c r="A50" s="17" t="s">
        <v>8522</v>
      </c>
      <c r="B50" s="17" t="s">
        <v>8523</v>
      </c>
      <c r="C50" s="17">
        <v>180</v>
      </c>
      <c r="D50" s="17" t="s">
        <v>8521</v>
      </c>
    </row>
    <row r="51" spans="1:4" ht="15" thickBot="1">
      <c r="A51" s="17" t="s">
        <v>8525</v>
      </c>
      <c r="B51" s="17" t="s">
        <v>8526</v>
      </c>
      <c r="C51" s="17">
        <v>178</v>
      </c>
      <c r="D51" s="17" t="s">
        <v>8524</v>
      </c>
    </row>
    <row r="52" spans="1:4" ht="20.5" thickBot="1">
      <c r="A52" s="17" t="s">
        <v>8528</v>
      </c>
      <c r="B52" s="17" t="s">
        <v>8529</v>
      </c>
      <c r="C52" s="17">
        <v>184</v>
      </c>
      <c r="D52" s="17" t="s">
        <v>8527</v>
      </c>
    </row>
    <row r="53" spans="1:4" ht="15" thickBot="1">
      <c r="A53" s="17" t="s">
        <v>8531</v>
      </c>
      <c r="B53" s="17" t="s">
        <v>8532</v>
      </c>
      <c r="C53" s="17">
        <v>188</v>
      </c>
      <c r="D53" s="17" t="s">
        <v>8530</v>
      </c>
    </row>
    <row r="54" spans="1:4" ht="15" thickBot="1">
      <c r="A54" s="17" t="s">
        <v>8534</v>
      </c>
      <c r="B54" s="17" t="s">
        <v>8535</v>
      </c>
      <c r="C54" s="17">
        <v>191</v>
      </c>
      <c r="D54" s="17" t="s">
        <v>8533</v>
      </c>
    </row>
    <row r="55" spans="1:4" ht="15" thickBot="1">
      <c r="A55" s="17" t="s">
        <v>8537</v>
      </c>
      <c r="B55" s="17" t="s">
        <v>8538</v>
      </c>
      <c r="C55" s="17">
        <v>192</v>
      </c>
      <c r="D55" s="17" t="s">
        <v>8536</v>
      </c>
    </row>
    <row r="56" spans="1:4" ht="15" thickBot="1">
      <c r="A56" s="17" t="s">
        <v>8540</v>
      </c>
      <c r="B56" s="17" t="s">
        <v>8541</v>
      </c>
      <c r="C56" s="17">
        <v>531</v>
      </c>
      <c r="D56" s="17" t="s">
        <v>8539</v>
      </c>
    </row>
    <row r="57" spans="1:4" ht="15" thickBot="1">
      <c r="A57" s="17" t="s">
        <v>8543</v>
      </c>
      <c r="B57" s="17" t="s">
        <v>8544</v>
      </c>
      <c r="C57" s="17">
        <v>196</v>
      </c>
      <c r="D57" s="17" t="s">
        <v>8542</v>
      </c>
    </row>
    <row r="58" spans="1:4" ht="15" thickBot="1">
      <c r="A58" s="17" t="s">
        <v>8546</v>
      </c>
      <c r="B58" s="17" t="s">
        <v>8547</v>
      </c>
      <c r="C58" s="17">
        <v>203</v>
      </c>
      <c r="D58" s="17" t="s">
        <v>8545</v>
      </c>
    </row>
    <row r="59" spans="1:4" ht="15" thickBot="1">
      <c r="A59" s="17" t="s">
        <v>8549</v>
      </c>
      <c r="B59" s="17" t="s">
        <v>8550</v>
      </c>
      <c r="C59" s="17">
        <v>384</v>
      </c>
      <c r="D59" s="17" t="s">
        <v>8548</v>
      </c>
    </row>
    <row r="60" spans="1:4" ht="15" thickBot="1">
      <c r="A60" s="17" t="s">
        <v>8232</v>
      </c>
      <c r="B60" s="17" t="s">
        <v>8552</v>
      </c>
      <c r="C60" s="17">
        <v>208</v>
      </c>
      <c r="D60" s="17" t="s">
        <v>8551</v>
      </c>
    </row>
    <row r="61" spans="1:4" ht="15" thickBot="1">
      <c r="A61" s="17" t="s">
        <v>8554</v>
      </c>
      <c r="B61" s="17" t="s">
        <v>8555</v>
      </c>
      <c r="C61" s="17">
        <v>262</v>
      </c>
      <c r="D61" s="17" t="s">
        <v>8553</v>
      </c>
    </row>
    <row r="62" spans="1:4" ht="15" thickBot="1">
      <c r="A62" s="17" t="s">
        <v>8557</v>
      </c>
      <c r="B62" s="17" t="s">
        <v>8558</v>
      </c>
      <c r="C62" s="17">
        <v>212</v>
      </c>
      <c r="D62" s="17" t="s">
        <v>8556</v>
      </c>
    </row>
    <row r="63" spans="1:4" ht="30.5" thickBot="1">
      <c r="A63" s="17" t="s">
        <v>8560</v>
      </c>
      <c r="B63" s="17" t="s">
        <v>8561</v>
      </c>
      <c r="C63" s="17">
        <v>214</v>
      </c>
      <c r="D63" s="17" t="s">
        <v>8559</v>
      </c>
    </row>
    <row r="64" spans="1:4" ht="15" thickBot="1">
      <c r="A64" s="17" t="s">
        <v>8563</v>
      </c>
      <c r="B64" s="17" t="s">
        <v>8564</v>
      </c>
      <c r="C64" s="17">
        <v>218</v>
      </c>
      <c r="D64" s="17" t="s">
        <v>8562</v>
      </c>
    </row>
    <row r="65" spans="1:4" ht="15" thickBot="1">
      <c r="A65" s="17" t="s">
        <v>8566</v>
      </c>
      <c r="B65" s="17" t="s">
        <v>8567</v>
      </c>
      <c r="C65" s="17">
        <v>818</v>
      </c>
      <c r="D65" s="17" t="s">
        <v>8565</v>
      </c>
    </row>
    <row r="66" spans="1:4" ht="15" thickBot="1">
      <c r="A66" s="17" t="s">
        <v>8569</v>
      </c>
      <c r="B66" s="17" t="s">
        <v>8570</v>
      </c>
      <c r="C66" s="17">
        <v>222</v>
      </c>
      <c r="D66" s="17" t="s">
        <v>8568</v>
      </c>
    </row>
    <row r="67" spans="1:4" ht="20.5" thickBot="1">
      <c r="A67" s="17" t="s">
        <v>8572</v>
      </c>
      <c r="B67" s="17" t="s">
        <v>8573</v>
      </c>
      <c r="C67" s="17">
        <v>226</v>
      </c>
      <c r="D67" s="17" t="s">
        <v>8571</v>
      </c>
    </row>
    <row r="68" spans="1:4" ht="15" thickBot="1">
      <c r="A68" s="17" t="s">
        <v>8575</v>
      </c>
      <c r="B68" s="17" t="s">
        <v>8576</v>
      </c>
      <c r="C68" s="17">
        <v>232</v>
      </c>
      <c r="D68" s="17" t="s">
        <v>8574</v>
      </c>
    </row>
    <row r="69" spans="1:4" ht="15" thickBot="1">
      <c r="A69" s="17" t="s">
        <v>8578</v>
      </c>
      <c r="B69" s="17" t="s">
        <v>8579</v>
      </c>
      <c r="C69" s="17">
        <v>233</v>
      </c>
      <c r="D69" s="17" t="s">
        <v>8577</v>
      </c>
    </row>
    <row r="70" spans="1:4" ht="15" thickBot="1">
      <c r="A70" s="17" t="s">
        <v>8581</v>
      </c>
      <c r="B70" s="17" t="s">
        <v>8582</v>
      </c>
      <c r="C70" s="17">
        <v>748</v>
      </c>
      <c r="D70" s="17" t="s">
        <v>8580</v>
      </c>
    </row>
    <row r="71" spans="1:4" ht="15" thickBot="1">
      <c r="A71" s="17" t="s">
        <v>8584</v>
      </c>
      <c r="B71" s="17" t="s">
        <v>8585</v>
      </c>
      <c r="C71" s="17">
        <v>231</v>
      </c>
      <c r="D71" s="17" t="s">
        <v>8583</v>
      </c>
    </row>
    <row r="72" spans="1:4" ht="30.5" thickBot="1">
      <c r="A72" s="17" t="s">
        <v>8587</v>
      </c>
      <c r="B72" s="17" t="s">
        <v>8588</v>
      </c>
      <c r="C72" s="17">
        <v>238</v>
      </c>
      <c r="D72" s="17" t="s">
        <v>8586</v>
      </c>
    </row>
    <row r="73" spans="1:4" ht="20.5" thickBot="1">
      <c r="A73" s="17" t="s">
        <v>8590</v>
      </c>
      <c r="B73" s="17" t="s">
        <v>8591</v>
      </c>
      <c r="C73" s="17">
        <v>234</v>
      </c>
      <c r="D73" s="17" t="s">
        <v>8589</v>
      </c>
    </row>
    <row r="74" spans="1:4" ht="15" thickBot="1">
      <c r="A74" s="17" t="s">
        <v>8593</v>
      </c>
      <c r="B74" s="17" t="s">
        <v>8594</v>
      </c>
      <c r="C74" s="17">
        <v>242</v>
      </c>
      <c r="D74" s="17" t="s">
        <v>8592</v>
      </c>
    </row>
    <row r="75" spans="1:4" ht="15" thickBot="1">
      <c r="A75" s="17" t="s">
        <v>8596</v>
      </c>
      <c r="B75" s="17" t="s">
        <v>8597</v>
      </c>
      <c r="C75" s="17">
        <v>246</v>
      </c>
      <c r="D75" s="17" t="s">
        <v>8595</v>
      </c>
    </row>
    <row r="76" spans="1:4" ht="15" thickBot="1">
      <c r="A76" s="17" t="s">
        <v>8230</v>
      </c>
      <c r="B76" s="17" t="s">
        <v>8599</v>
      </c>
      <c r="C76" s="17">
        <v>250</v>
      </c>
      <c r="D76" s="17" t="s">
        <v>8598</v>
      </c>
    </row>
    <row r="77" spans="1:4" ht="20.5" thickBot="1">
      <c r="A77" s="17" t="s">
        <v>8601</v>
      </c>
      <c r="B77" s="17" t="s">
        <v>8602</v>
      </c>
      <c r="C77" s="17">
        <v>254</v>
      </c>
      <c r="D77" s="17" t="s">
        <v>8600</v>
      </c>
    </row>
    <row r="78" spans="1:4" ht="20.5" thickBot="1">
      <c r="A78" s="17" t="s">
        <v>8604</v>
      </c>
      <c r="B78" s="17" t="s">
        <v>8605</v>
      </c>
      <c r="C78" s="17">
        <v>258</v>
      </c>
      <c r="D78" s="17" t="s">
        <v>8603</v>
      </c>
    </row>
    <row r="79" spans="1:4" ht="40.5" thickBot="1">
      <c r="A79" s="17" t="s">
        <v>8607</v>
      </c>
      <c r="B79" s="17" t="s">
        <v>8608</v>
      </c>
      <c r="C79" s="17">
        <v>260</v>
      </c>
      <c r="D79" s="17" t="s">
        <v>8606</v>
      </c>
    </row>
    <row r="80" spans="1:4" ht="15" thickBot="1">
      <c r="A80" s="17" t="s">
        <v>8610</v>
      </c>
      <c r="B80" s="17" t="s">
        <v>8611</v>
      </c>
      <c r="C80" s="17">
        <v>266</v>
      </c>
      <c r="D80" s="17" t="s">
        <v>8609</v>
      </c>
    </row>
    <row r="81" spans="1:4" ht="20.5" thickBot="1">
      <c r="A81" s="17" t="s">
        <v>8613</v>
      </c>
      <c r="B81" s="17" t="s">
        <v>8614</v>
      </c>
      <c r="C81" s="17">
        <v>270</v>
      </c>
      <c r="D81" s="17" t="s">
        <v>8612</v>
      </c>
    </row>
    <row r="82" spans="1:4" ht="15" thickBot="1">
      <c r="A82" s="17" t="s">
        <v>8616</v>
      </c>
      <c r="B82" s="17" t="s">
        <v>8617</v>
      </c>
      <c r="C82" s="17">
        <v>268</v>
      </c>
      <c r="D82" s="17" t="s">
        <v>8615</v>
      </c>
    </row>
    <row r="83" spans="1:4" ht="15" thickBot="1">
      <c r="A83" s="17" t="s">
        <v>8236</v>
      </c>
      <c r="B83" s="17" t="s">
        <v>8619</v>
      </c>
      <c r="C83" s="17">
        <v>276</v>
      </c>
      <c r="D83" s="17" t="s">
        <v>8618</v>
      </c>
    </row>
    <row r="84" spans="1:4" ht="15" thickBot="1">
      <c r="A84" s="17" t="s">
        <v>8621</v>
      </c>
      <c r="B84" s="17" t="s">
        <v>8622</v>
      </c>
      <c r="C84" s="17">
        <v>288</v>
      </c>
      <c r="D84" s="17" t="s">
        <v>8620</v>
      </c>
    </row>
    <row r="85" spans="1:4" ht="15" thickBot="1">
      <c r="A85" s="17" t="s">
        <v>8624</v>
      </c>
      <c r="B85" s="17" t="s">
        <v>8625</v>
      </c>
      <c r="C85" s="17">
        <v>292</v>
      </c>
      <c r="D85" s="17" t="s">
        <v>8623</v>
      </c>
    </row>
    <row r="86" spans="1:4" ht="15" thickBot="1">
      <c r="A86" s="17" t="s">
        <v>8627</v>
      </c>
      <c r="B86" s="17" t="s">
        <v>8628</v>
      </c>
      <c r="C86" s="17">
        <v>300</v>
      </c>
      <c r="D86" s="17" t="s">
        <v>8626</v>
      </c>
    </row>
    <row r="87" spans="1:4" ht="15" thickBot="1">
      <c r="A87" s="17" t="s">
        <v>8630</v>
      </c>
      <c r="B87" s="17" t="s">
        <v>8631</v>
      </c>
      <c r="C87" s="17">
        <v>304</v>
      </c>
      <c r="D87" s="17" t="s">
        <v>8629</v>
      </c>
    </row>
    <row r="88" spans="1:4" ht="15" thickBot="1">
      <c r="A88" s="17" t="s">
        <v>8633</v>
      </c>
      <c r="B88" s="17" t="s">
        <v>8634</v>
      </c>
      <c r="C88" s="17">
        <v>308</v>
      </c>
      <c r="D88" s="17" t="s">
        <v>8632</v>
      </c>
    </row>
    <row r="89" spans="1:4" ht="15" thickBot="1">
      <c r="A89" s="17" t="s">
        <v>8636</v>
      </c>
      <c r="B89" s="17" t="s">
        <v>8637</v>
      </c>
      <c r="C89" s="17">
        <v>312</v>
      </c>
      <c r="D89" s="17" t="s">
        <v>8635</v>
      </c>
    </row>
    <row r="90" spans="1:4" ht="15" thickBot="1">
      <c r="A90" s="17" t="s">
        <v>8639</v>
      </c>
      <c r="B90" s="17" t="s">
        <v>8640</v>
      </c>
      <c r="C90" s="17">
        <v>316</v>
      </c>
      <c r="D90" s="17" t="s">
        <v>8638</v>
      </c>
    </row>
    <row r="91" spans="1:4" ht="15" thickBot="1">
      <c r="A91" s="17" t="s">
        <v>8642</v>
      </c>
      <c r="B91" s="17" t="s">
        <v>8643</v>
      </c>
      <c r="C91" s="17">
        <v>320</v>
      </c>
      <c r="D91" s="17" t="s">
        <v>8641</v>
      </c>
    </row>
    <row r="92" spans="1:4" ht="15" thickBot="1">
      <c r="A92" s="17" t="s">
        <v>8645</v>
      </c>
      <c r="B92" s="17" t="s">
        <v>8646</v>
      </c>
      <c r="C92" s="17">
        <v>831</v>
      </c>
      <c r="D92" s="17" t="s">
        <v>8644</v>
      </c>
    </row>
    <row r="93" spans="1:4" ht="15" thickBot="1">
      <c r="A93" s="17" t="s">
        <v>8648</v>
      </c>
      <c r="B93" s="17" t="s">
        <v>8649</v>
      </c>
      <c r="C93" s="17">
        <v>324</v>
      </c>
      <c r="D93" s="17" t="s">
        <v>8647</v>
      </c>
    </row>
    <row r="94" spans="1:4" ht="20.5" thickBot="1">
      <c r="A94" s="17" t="s">
        <v>8651</v>
      </c>
      <c r="B94" s="17" t="s">
        <v>8652</v>
      </c>
      <c r="C94" s="17">
        <v>624</v>
      </c>
      <c r="D94" s="17" t="s">
        <v>8650</v>
      </c>
    </row>
    <row r="95" spans="1:4" ht="15" thickBot="1">
      <c r="A95" s="17" t="s">
        <v>8654</v>
      </c>
      <c r="B95" s="17" t="s">
        <v>8655</v>
      </c>
      <c r="C95" s="17">
        <v>328</v>
      </c>
      <c r="D95" s="17" t="s">
        <v>8653</v>
      </c>
    </row>
    <row r="96" spans="1:4" ht="15" thickBot="1">
      <c r="A96" s="17" t="s">
        <v>8657</v>
      </c>
      <c r="B96" s="17" t="s">
        <v>8658</v>
      </c>
      <c r="C96" s="17">
        <v>332</v>
      </c>
      <c r="D96" s="17" t="s">
        <v>8656</v>
      </c>
    </row>
    <row r="97" spans="1:4" ht="40.5" thickBot="1">
      <c r="A97" s="17" t="s">
        <v>8660</v>
      </c>
      <c r="B97" s="17" t="s">
        <v>8661</v>
      </c>
      <c r="C97" s="17">
        <v>334</v>
      </c>
      <c r="D97" s="17" t="s">
        <v>8659</v>
      </c>
    </row>
    <row r="98" spans="1:4" ht="20.5" thickBot="1">
      <c r="A98" s="17" t="s">
        <v>8663</v>
      </c>
      <c r="B98" s="17" t="s">
        <v>8664</v>
      </c>
      <c r="C98" s="17">
        <v>336</v>
      </c>
      <c r="D98" s="17" t="s">
        <v>8662</v>
      </c>
    </row>
    <row r="99" spans="1:4" ht="15" thickBot="1">
      <c r="A99" s="17" t="s">
        <v>8666</v>
      </c>
      <c r="B99" s="17" t="s">
        <v>8667</v>
      </c>
      <c r="C99" s="17">
        <v>340</v>
      </c>
      <c r="D99" s="17" t="s">
        <v>8665</v>
      </c>
    </row>
    <row r="100" spans="1:4" ht="15" thickBot="1">
      <c r="A100" s="17" t="s">
        <v>8231</v>
      </c>
      <c r="B100" s="17" t="s">
        <v>8669</v>
      </c>
      <c r="C100" s="17">
        <v>344</v>
      </c>
      <c r="D100" s="17" t="s">
        <v>8668</v>
      </c>
    </row>
    <row r="101" spans="1:4" ht="15" thickBot="1">
      <c r="A101" s="17" t="s">
        <v>8671</v>
      </c>
      <c r="B101" s="17" t="s">
        <v>8672</v>
      </c>
      <c r="C101" s="17">
        <v>348</v>
      </c>
      <c r="D101" s="17" t="s">
        <v>8670</v>
      </c>
    </row>
    <row r="102" spans="1:4" ht="15" thickBot="1">
      <c r="A102" s="17" t="s">
        <v>8674</v>
      </c>
      <c r="B102" s="17" t="s">
        <v>8675</v>
      </c>
      <c r="C102" s="17">
        <v>352</v>
      </c>
      <c r="D102" s="17" t="s">
        <v>8673</v>
      </c>
    </row>
    <row r="103" spans="1:4" ht="15" thickBot="1">
      <c r="A103" s="17" t="s">
        <v>8677</v>
      </c>
      <c r="B103" s="17" t="s">
        <v>8678</v>
      </c>
      <c r="C103" s="17">
        <v>356</v>
      </c>
      <c r="D103" s="17" t="s">
        <v>8676</v>
      </c>
    </row>
    <row r="104" spans="1:4" ht="15" thickBot="1">
      <c r="A104" s="17" t="s">
        <v>8680</v>
      </c>
      <c r="B104" s="17" t="s">
        <v>8681</v>
      </c>
      <c r="C104" s="17">
        <v>360</v>
      </c>
      <c r="D104" s="17" t="s">
        <v>8679</v>
      </c>
    </row>
    <row r="105" spans="1:4" ht="20.5" thickBot="1">
      <c r="A105" s="17" t="s">
        <v>8683</v>
      </c>
      <c r="B105" s="17" t="s">
        <v>8684</v>
      </c>
      <c r="C105" s="17">
        <v>364</v>
      </c>
      <c r="D105" s="17" t="s">
        <v>8682</v>
      </c>
    </row>
    <row r="106" spans="1:4" ht="15" thickBot="1">
      <c r="A106" s="17" t="s">
        <v>8686</v>
      </c>
      <c r="B106" s="17" t="s">
        <v>8687</v>
      </c>
      <c r="C106" s="17">
        <v>368</v>
      </c>
      <c r="D106" s="17" t="s">
        <v>8685</v>
      </c>
    </row>
    <row r="107" spans="1:4" ht="15" thickBot="1">
      <c r="A107" s="17" t="s">
        <v>8241</v>
      </c>
      <c r="B107" s="17" t="s">
        <v>8689</v>
      </c>
      <c r="C107" s="17">
        <v>372</v>
      </c>
      <c r="D107" s="17" t="s">
        <v>8688</v>
      </c>
    </row>
    <row r="108" spans="1:4" ht="15" thickBot="1">
      <c r="A108" s="17" t="s">
        <v>8691</v>
      </c>
      <c r="B108" s="17" t="s">
        <v>8692</v>
      </c>
      <c r="C108" s="17">
        <v>833</v>
      </c>
      <c r="D108" s="17" t="s">
        <v>8690</v>
      </c>
    </row>
    <row r="109" spans="1:4" ht="15" thickBot="1">
      <c r="A109" s="17" t="s">
        <v>8694</v>
      </c>
      <c r="B109" s="17" t="s">
        <v>8695</v>
      </c>
      <c r="C109" s="17">
        <v>376</v>
      </c>
      <c r="D109" s="17" t="s">
        <v>8693</v>
      </c>
    </row>
    <row r="110" spans="1:4" ht="15" thickBot="1">
      <c r="A110" s="17" t="s">
        <v>8237</v>
      </c>
      <c r="B110" s="17" t="s">
        <v>8697</v>
      </c>
      <c r="C110" s="17">
        <v>380</v>
      </c>
      <c r="D110" s="17" t="s">
        <v>8696</v>
      </c>
    </row>
    <row r="111" spans="1:4" ht="15" thickBot="1">
      <c r="A111" s="17" t="s">
        <v>8699</v>
      </c>
      <c r="B111" s="17" t="s">
        <v>8700</v>
      </c>
      <c r="C111" s="17">
        <v>388</v>
      </c>
      <c r="D111" s="17" t="s">
        <v>8698</v>
      </c>
    </row>
    <row r="112" spans="1:4" ht="15" thickBot="1">
      <c r="A112" s="17" t="s">
        <v>8702</v>
      </c>
      <c r="B112" s="17" t="s">
        <v>8703</v>
      </c>
      <c r="C112" s="17">
        <v>392</v>
      </c>
      <c r="D112" s="17" t="s">
        <v>8701</v>
      </c>
    </row>
    <row r="113" spans="1:4" ht="15" thickBot="1">
      <c r="A113" s="17" t="s">
        <v>8705</v>
      </c>
      <c r="B113" s="17" t="s">
        <v>8706</v>
      </c>
      <c r="C113" s="17">
        <v>832</v>
      </c>
      <c r="D113" s="17" t="s">
        <v>8704</v>
      </c>
    </row>
    <row r="114" spans="1:4" ht="15" thickBot="1">
      <c r="A114" s="17" t="s">
        <v>8708</v>
      </c>
      <c r="B114" s="17" t="s">
        <v>8709</v>
      </c>
      <c r="C114" s="17">
        <v>400</v>
      </c>
      <c r="D114" s="17" t="s">
        <v>8707</v>
      </c>
    </row>
    <row r="115" spans="1:4" ht="15" thickBot="1">
      <c r="A115" s="17" t="s">
        <v>8711</v>
      </c>
      <c r="B115" s="17" t="s">
        <v>8712</v>
      </c>
      <c r="C115" s="17">
        <v>398</v>
      </c>
      <c r="D115" s="17" t="s">
        <v>8710</v>
      </c>
    </row>
    <row r="116" spans="1:4" ht="15" thickBot="1">
      <c r="A116" s="17" t="s">
        <v>8714</v>
      </c>
      <c r="B116" s="17" t="s">
        <v>8715</v>
      </c>
      <c r="C116" s="17">
        <v>404</v>
      </c>
      <c r="D116" s="17" t="s">
        <v>8713</v>
      </c>
    </row>
    <row r="117" spans="1:4" ht="15" thickBot="1">
      <c r="A117" s="17" t="s">
        <v>8717</v>
      </c>
      <c r="B117" s="17" t="s">
        <v>8718</v>
      </c>
      <c r="C117" s="17">
        <v>296</v>
      </c>
      <c r="D117" s="17" t="s">
        <v>8716</v>
      </c>
    </row>
    <row r="118" spans="1:4" ht="40.5" thickBot="1">
      <c r="A118" s="17" t="s">
        <v>8720</v>
      </c>
      <c r="B118" s="17" t="s">
        <v>8721</v>
      </c>
      <c r="C118" s="17">
        <v>408</v>
      </c>
      <c r="D118" s="17" t="s">
        <v>8719</v>
      </c>
    </row>
    <row r="119" spans="1:4" ht="20.5" thickBot="1">
      <c r="A119" s="17" t="s">
        <v>8723</v>
      </c>
      <c r="B119" s="17" t="s">
        <v>8724</v>
      </c>
      <c r="C119" s="17">
        <v>410</v>
      </c>
      <c r="D119" s="17" t="s">
        <v>8722</v>
      </c>
    </row>
    <row r="120" spans="1:4" ht="15" thickBot="1">
      <c r="A120" s="17" t="s">
        <v>8726</v>
      </c>
      <c r="B120" s="17" t="s">
        <v>8727</v>
      </c>
      <c r="C120" s="17">
        <v>414</v>
      </c>
      <c r="D120" s="17" t="s">
        <v>8725</v>
      </c>
    </row>
    <row r="121" spans="1:4" ht="15" thickBot="1">
      <c r="A121" s="17" t="s">
        <v>8729</v>
      </c>
      <c r="B121" s="17" t="s">
        <v>8730</v>
      </c>
      <c r="C121" s="17">
        <v>417</v>
      </c>
      <c r="D121" s="17" t="s">
        <v>8728</v>
      </c>
    </row>
    <row r="122" spans="1:4" ht="50.5" thickBot="1">
      <c r="A122" s="17" t="s">
        <v>8732</v>
      </c>
      <c r="B122" s="17" t="s">
        <v>8733</v>
      </c>
      <c r="C122" s="17">
        <v>418</v>
      </c>
      <c r="D122" s="17" t="s">
        <v>8731</v>
      </c>
    </row>
    <row r="123" spans="1:4" ht="15" thickBot="1">
      <c r="A123" s="17" t="s">
        <v>8735</v>
      </c>
      <c r="B123" s="17" t="s">
        <v>8736</v>
      </c>
      <c r="C123" s="17">
        <v>428</v>
      </c>
      <c r="D123" s="17" t="s">
        <v>8734</v>
      </c>
    </row>
    <row r="124" spans="1:4" ht="15" thickBot="1">
      <c r="A124" s="17" t="s">
        <v>8738</v>
      </c>
      <c r="B124" s="17" t="s">
        <v>8739</v>
      </c>
      <c r="C124" s="17">
        <v>422</v>
      </c>
      <c r="D124" s="17" t="s">
        <v>8737</v>
      </c>
    </row>
    <row r="125" spans="1:4" ht="15" thickBot="1">
      <c r="A125" s="17" t="s">
        <v>8741</v>
      </c>
      <c r="B125" s="17" t="s">
        <v>8742</v>
      </c>
      <c r="C125" s="17">
        <v>426</v>
      </c>
      <c r="D125" s="17" t="s">
        <v>8740</v>
      </c>
    </row>
    <row r="126" spans="1:4" ht="15" thickBot="1">
      <c r="A126" s="17" t="s">
        <v>8744</v>
      </c>
      <c r="B126" s="17" t="s">
        <v>8745</v>
      </c>
      <c r="C126" s="17">
        <v>430</v>
      </c>
      <c r="D126" s="17" t="s">
        <v>8743</v>
      </c>
    </row>
    <row r="127" spans="1:4" ht="15" thickBot="1">
      <c r="A127" s="17" t="s">
        <v>8747</v>
      </c>
      <c r="B127" s="17" t="s">
        <v>8748</v>
      </c>
      <c r="C127" s="17">
        <v>434</v>
      </c>
      <c r="D127" s="17" t="s">
        <v>8746</v>
      </c>
    </row>
    <row r="128" spans="1:4" ht="20.5" thickBot="1">
      <c r="A128" s="17" t="s">
        <v>8750</v>
      </c>
      <c r="B128" s="17" t="s">
        <v>8751</v>
      </c>
      <c r="C128" s="17">
        <v>438</v>
      </c>
      <c r="D128" s="17" t="s">
        <v>8749</v>
      </c>
    </row>
    <row r="129" spans="1:4" ht="15" thickBot="1">
      <c r="A129" s="17" t="s">
        <v>8753</v>
      </c>
      <c r="B129" s="17" t="s">
        <v>8754</v>
      </c>
      <c r="C129" s="17">
        <v>440</v>
      </c>
      <c r="D129" s="17" t="s">
        <v>8752</v>
      </c>
    </row>
    <row r="130" spans="1:4" ht="15" thickBot="1">
      <c r="A130" s="17" t="s">
        <v>8243</v>
      </c>
      <c r="B130" s="17" t="s">
        <v>8756</v>
      </c>
      <c r="C130" s="17">
        <v>442</v>
      </c>
      <c r="D130" s="17" t="s">
        <v>8755</v>
      </c>
    </row>
    <row r="131" spans="1:4" ht="15" thickBot="1">
      <c r="A131" s="17" t="s">
        <v>8758</v>
      </c>
      <c r="B131" s="17" t="s">
        <v>8759</v>
      </c>
      <c r="C131" s="17">
        <v>446</v>
      </c>
      <c r="D131" s="17" t="s">
        <v>8757</v>
      </c>
    </row>
    <row r="132" spans="1:4" ht="20.5" thickBot="1">
      <c r="A132" s="17" t="s">
        <v>8761</v>
      </c>
      <c r="B132" s="17" t="s">
        <v>8762</v>
      </c>
      <c r="C132" s="17">
        <v>450</v>
      </c>
      <c r="D132" s="17" t="s">
        <v>8760</v>
      </c>
    </row>
    <row r="133" spans="1:4" ht="15" thickBot="1">
      <c r="A133" s="17" t="s">
        <v>8764</v>
      </c>
      <c r="B133" s="17" t="s">
        <v>8765</v>
      </c>
      <c r="C133" s="17">
        <v>454</v>
      </c>
      <c r="D133" s="17" t="s">
        <v>8763</v>
      </c>
    </row>
    <row r="134" spans="1:4" ht="15" thickBot="1">
      <c r="A134" s="17" t="s">
        <v>8767</v>
      </c>
      <c r="B134" s="17" t="s">
        <v>8768</v>
      </c>
      <c r="C134" s="17">
        <v>458</v>
      </c>
      <c r="D134" s="17" t="s">
        <v>8766</v>
      </c>
    </row>
    <row r="135" spans="1:4" ht="15" thickBot="1">
      <c r="A135" s="17" t="s">
        <v>8770</v>
      </c>
      <c r="B135" s="17" t="s">
        <v>8771</v>
      </c>
      <c r="C135" s="17">
        <v>462</v>
      </c>
      <c r="D135" s="17" t="s">
        <v>8769</v>
      </c>
    </row>
    <row r="136" spans="1:4" ht="15" thickBot="1">
      <c r="A136" s="17" t="s">
        <v>8773</v>
      </c>
      <c r="B136" s="17" t="s">
        <v>8774</v>
      </c>
      <c r="C136" s="17">
        <v>466</v>
      </c>
      <c r="D136" s="17" t="s">
        <v>8772</v>
      </c>
    </row>
    <row r="137" spans="1:4" ht="15" thickBot="1">
      <c r="A137" s="17" t="s">
        <v>8776</v>
      </c>
      <c r="B137" s="17" t="s">
        <v>8777</v>
      </c>
      <c r="C137" s="17">
        <v>470</v>
      </c>
      <c r="D137" s="17" t="s">
        <v>8775</v>
      </c>
    </row>
    <row r="138" spans="1:4" ht="20.5" thickBot="1">
      <c r="A138" s="17" t="s">
        <v>8779</v>
      </c>
      <c r="B138" s="17" t="s">
        <v>8780</v>
      </c>
      <c r="C138" s="17">
        <v>584</v>
      </c>
      <c r="D138" s="17" t="s">
        <v>8778</v>
      </c>
    </row>
    <row r="139" spans="1:4" ht="15" thickBot="1">
      <c r="A139" s="17" t="s">
        <v>8782</v>
      </c>
      <c r="B139" s="17" t="s">
        <v>8783</v>
      </c>
      <c r="C139" s="17">
        <v>474</v>
      </c>
      <c r="D139" s="17" t="s">
        <v>8781</v>
      </c>
    </row>
    <row r="140" spans="1:4" ht="15" thickBot="1">
      <c r="A140" s="17" t="s">
        <v>8785</v>
      </c>
      <c r="B140" s="17" t="s">
        <v>8786</v>
      </c>
      <c r="C140" s="17">
        <v>478</v>
      </c>
      <c r="D140" s="17" t="s">
        <v>8784</v>
      </c>
    </row>
    <row r="141" spans="1:4" ht="15" thickBot="1">
      <c r="A141" s="17" t="s">
        <v>8788</v>
      </c>
      <c r="B141" s="17" t="s">
        <v>8789</v>
      </c>
      <c r="C141" s="17">
        <v>480</v>
      </c>
      <c r="D141" s="17" t="s">
        <v>8787</v>
      </c>
    </row>
    <row r="142" spans="1:4" ht="15" thickBot="1">
      <c r="A142" s="17" t="s">
        <v>8791</v>
      </c>
      <c r="B142" s="17" t="s">
        <v>8792</v>
      </c>
      <c r="C142" s="17">
        <v>175</v>
      </c>
      <c r="D142" s="17" t="s">
        <v>8790</v>
      </c>
    </row>
    <row r="143" spans="1:4" ht="15" thickBot="1">
      <c r="A143" s="17" t="s">
        <v>8238</v>
      </c>
      <c r="B143" s="17" t="s">
        <v>8794</v>
      </c>
      <c r="C143" s="17">
        <v>484</v>
      </c>
      <c r="D143" s="17" t="s">
        <v>8793</v>
      </c>
    </row>
    <row r="144" spans="1:4" ht="30.5" thickBot="1">
      <c r="A144" s="17" t="s">
        <v>8796</v>
      </c>
      <c r="B144" s="17" t="s">
        <v>8797</v>
      </c>
      <c r="C144" s="17">
        <v>583</v>
      </c>
      <c r="D144" s="17" t="s">
        <v>8795</v>
      </c>
    </row>
    <row r="145" spans="1:4" ht="30.5" thickBot="1">
      <c r="A145" s="17" t="s">
        <v>8799</v>
      </c>
      <c r="B145" s="17" t="s">
        <v>8800</v>
      </c>
      <c r="C145" s="17">
        <v>498</v>
      </c>
      <c r="D145" s="17" t="s">
        <v>8798</v>
      </c>
    </row>
    <row r="146" spans="1:4" ht="15" thickBot="1">
      <c r="A146" s="17" t="s">
        <v>8802</v>
      </c>
      <c r="B146" s="17" t="s">
        <v>8803</v>
      </c>
      <c r="C146" s="17">
        <v>492</v>
      </c>
      <c r="D146" s="17" t="s">
        <v>8801</v>
      </c>
    </row>
    <row r="147" spans="1:4" ht="15" thickBot="1">
      <c r="A147" s="17" t="s">
        <v>8805</v>
      </c>
      <c r="B147" s="17" t="s">
        <v>8806</v>
      </c>
      <c r="C147" s="17">
        <v>496</v>
      </c>
      <c r="D147" s="17" t="s">
        <v>8804</v>
      </c>
    </row>
    <row r="148" spans="1:4" ht="15" thickBot="1">
      <c r="A148" s="17" t="s">
        <v>8808</v>
      </c>
      <c r="B148" s="17" t="s">
        <v>8809</v>
      </c>
      <c r="C148" s="17">
        <v>499</v>
      </c>
      <c r="D148" s="17" t="s">
        <v>8807</v>
      </c>
    </row>
    <row r="149" spans="1:4" ht="15" thickBot="1">
      <c r="A149" s="17" t="s">
        <v>8811</v>
      </c>
      <c r="B149" s="17" t="s">
        <v>8812</v>
      </c>
      <c r="C149" s="17">
        <v>500</v>
      </c>
      <c r="D149" s="17" t="s">
        <v>8810</v>
      </c>
    </row>
    <row r="150" spans="1:4" ht="15" thickBot="1">
      <c r="A150" s="17" t="s">
        <v>8814</v>
      </c>
      <c r="B150" s="17" t="s">
        <v>8815</v>
      </c>
      <c r="C150" s="17">
        <v>504</v>
      </c>
      <c r="D150" s="17" t="s">
        <v>8813</v>
      </c>
    </row>
    <row r="151" spans="1:4" ht="20.5" thickBot="1">
      <c r="A151" s="17" t="s">
        <v>8817</v>
      </c>
      <c r="B151" s="17" t="s">
        <v>8818</v>
      </c>
      <c r="C151" s="17">
        <v>508</v>
      </c>
      <c r="D151" s="17" t="s">
        <v>8816</v>
      </c>
    </row>
    <row r="152" spans="1:4" ht="15" thickBot="1">
      <c r="A152" s="17" t="s">
        <v>8820</v>
      </c>
      <c r="B152" s="17" t="s">
        <v>8821</v>
      </c>
      <c r="C152" s="17">
        <v>104</v>
      </c>
      <c r="D152" s="17" t="s">
        <v>8819</v>
      </c>
    </row>
    <row r="153" spans="1:4" ht="15" thickBot="1">
      <c r="A153" s="17" t="s">
        <v>8823</v>
      </c>
      <c r="B153" s="17" t="s">
        <v>8824</v>
      </c>
      <c r="C153" s="17">
        <v>516</v>
      </c>
      <c r="D153" s="17" t="s">
        <v>8822</v>
      </c>
    </row>
    <row r="154" spans="1:4" ht="15" thickBot="1">
      <c r="A154" s="17" t="s">
        <v>8826</v>
      </c>
      <c r="B154" s="17" t="s">
        <v>8827</v>
      </c>
      <c r="C154" s="17">
        <v>520</v>
      </c>
      <c r="D154" s="17" t="s">
        <v>8825</v>
      </c>
    </row>
    <row r="155" spans="1:4" ht="15" thickBot="1">
      <c r="A155" s="17" t="s">
        <v>8829</v>
      </c>
      <c r="B155" s="17" t="s">
        <v>8830</v>
      </c>
      <c r="C155" s="17">
        <v>524</v>
      </c>
      <c r="D155" s="17" t="s">
        <v>8828</v>
      </c>
    </row>
    <row r="156" spans="1:4" ht="20.5" thickBot="1">
      <c r="A156" s="17" t="s">
        <v>8233</v>
      </c>
      <c r="B156" s="17" t="s">
        <v>8832</v>
      </c>
      <c r="C156" s="17">
        <v>528</v>
      </c>
      <c r="D156" s="17" t="s">
        <v>8831</v>
      </c>
    </row>
    <row r="157" spans="1:4" ht="20.5" thickBot="1">
      <c r="A157" s="17" t="s">
        <v>8834</v>
      </c>
      <c r="B157" s="17" t="s">
        <v>8835</v>
      </c>
      <c r="C157" s="17">
        <v>540</v>
      </c>
      <c r="D157" s="17" t="s">
        <v>8833</v>
      </c>
    </row>
    <row r="158" spans="1:4" ht="20.5" thickBot="1">
      <c r="A158" s="17" t="s">
        <v>8228</v>
      </c>
      <c r="B158" s="17" t="s">
        <v>8837</v>
      </c>
      <c r="C158" s="17">
        <v>554</v>
      </c>
      <c r="D158" s="17" t="s">
        <v>8836</v>
      </c>
    </row>
    <row r="159" spans="1:4" ht="15" thickBot="1">
      <c r="A159" s="17" t="s">
        <v>8839</v>
      </c>
      <c r="B159" s="17" t="s">
        <v>8840</v>
      </c>
      <c r="C159" s="17">
        <v>558</v>
      </c>
      <c r="D159" s="17" t="s">
        <v>8838</v>
      </c>
    </row>
    <row r="160" spans="1:4" ht="15" thickBot="1">
      <c r="A160" s="17" t="s">
        <v>8842</v>
      </c>
      <c r="B160" s="17" t="s">
        <v>8843</v>
      </c>
      <c r="C160" s="17">
        <v>562</v>
      </c>
      <c r="D160" s="17" t="s">
        <v>8841</v>
      </c>
    </row>
    <row r="161" spans="1:4" ht="15" thickBot="1">
      <c r="A161" s="17" t="s">
        <v>8845</v>
      </c>
      <c r="B161" s="17" t="s">
        <v>8846</v>
      </c>
      <c r="C161" s="17">
        <v>566</v>
      </c>
      <c r="D161" s="17" t="s">
        <v>8844</v>
      </c>
    </row>
    <row r="162" spans="1:4" ht="15" thickBot="1">
      <c r="A162" s="17" t="s">
        <v>8848</v>
      </c>
      <c r="B162" s="17" t="s">
        <v>8849</v>
      </c>
      <c r="C162" s="17">
        <v>570</v>
      </c>
      <c r="D162" s="17" t="s">
        <v>8847</v>
      </c>
    </row>
    <row r="163" spans="1:4" ht="20.5" thickBot="1">
      <c r="A163" s="17" t="s">
        <v>8851</v>
      </c>
      <c r="B163" s="17" t="s">
        <v>8852</v>
      </c>
      <c r="C163" s="17">
        <v>574</v>
      </c>
      <c r="D163" s="17" t="s">
        <v>8850</v>
      </c>
    </row>
    <row r="164" spans="1:4" ht="30.5" thickBot="1">
      <c r="A164" s="17" t="s">
        <v>8854</v>
      </c>
      <c r="B164" s="17" t="s">
        <v>8855</v>
      </c>
      <c r="C164" s="17">
        <v>580</v>
      </c>
      <c r="D164" s="17" t="s">
        <v>8853</v>
      </c>
    </row>
    <row r="165" spans="1:4" ht="15" thickBot="1">
      <c r="A165" s="17" t="s">
        <v>8234</v>
      </c>
      <c r="B165" s="17" t="s">
        <v>8857</v>
      </c>
      <c r="C165" s="17">
        <v>578</v>
      </c>
      <c r="D165" s="17" t="s">
        <v>8856</v>
      </c>
    </row>
    <row r="166" spans="1:4" ht="15" thickBot="1">
      <c r="A166" s="17" t="s">
        <v>8859</v>
      </c>
      <c r="B166" s="17" t="s">
        <v>8860</v>
      </c>
      <c r="C166" s="17">
        <v>512</v>
      </c>
      <c r="D166" s="17" t="s">
        <v>8858</v>
      </c>
    </row>
    <row r="167" spans="1:4" ht="15" thickBot="1">
      <c r="A167" s="17" t="s">
        <v>8862</v>
      </c>
      <c r="B167" s="17" t="s">
        <v>8863</v>
      </c>
      <c r="C167" s="17">
        <v>586</v>
      </c>
      <c r="D167" s="17" t="s">
        <v>8861</v>
      </c>
    </row>
    <row r="168" spans="1:4" ht="15" thickBot="1">
      <c r="A168" s="17" t="s">
        <v>8865</v>
      </c>
      <c r="B168" s="17" t="s">
        <v>8866</v>
      </c>
      <c r="C168" s="17">
        <v>585</v>
      </c>
      <c r="D168" s="17" t="s">
        <v>8864</v>
      </c>
    </row>
    <row r="169" spans="1:4" ht="20.5" thickBot="1">
      <c r="A169" s="17" t="s">
        <v>8868</v>
      </c>
      <c r="B169" s="17" t="s">
        <v>8869</v>
      </c>
      <c r="C169" s="17">
        <v>275</v>
      </c>
      <c r="D169" s="17" t="s">
        <v>8867</v>
      </c>
    </row>
    <row r="170" spans="1:4" ht="15" thickBot="1">
      <c r="A170" s="17" t="s">
        <v>8871</v>
      </c>
      <c r="B170" s="17" t="s">
        <v>8872</v>
      </c>
      <c r="C170" s="17">
        <v>591</v>
      </c>
      <c r="D170" s="17" t="s">
        <v>8870</v>
      </c>
    </row>
    <row r="171" spans="1:4" ht="20.5" thickBot="1">
      <c r="A171" s="17" t="s">
        <v>8874</v>
      </c>
      <c r="B171" s="17" t="s">
        <v>8875</v>
      </c>
      <c r="C171" s="17">
        <v>598</v>
      </c>
      <c r="D171" s="17" t="s">
        <v>8873</v>
      </c>
    </row>
    <row r="172" spans="1:4" ht="15" thickBot="1">
      <c r="A172" s="17" t="s">
        <v>8877</v>
      </c>
      <c r="B172" s="17" t="s">
        <v>8878</v>
      </c>
      <c r="C172" s="17">
        <v>600</v>
      </c>
      <c r="D172" s="17" t="s">
        <v>8876</v>
      </c>
    </row>
    <row r="173" spans="1:4" ht="15" thickBot="1">
      <c r="A173" s="17" t="s">
        <v>8880</v>
      </c>
      <c r="B173" s="17" t="s">
        <v>8881</v>
      </c>
      <c r="C173" s="17">
        <v>604</v>
      </c>
      <c r="D173" s="17" t="s">
        <v>8879</v>
      </c>
    </row>
    <row r="174" spans="1:4" ht="20.5" thickBot="1">
      <c r="A174" s="17" t="s">
        <v>8883</v>
      </c>
      <c r="B174" s="17" t="s">
        <v>8884</v>
      </c>
      <c r="C174" s="17">
        <v>608</v>
      </c>
      <c r="D174" s="17" t="s">
        <v>8882</v>
      </c>
    </row>
    <row r="175" spans="1:4" ht="15" thickBot="1">
      <c r="A175" s="17" t="s">
        <v>8886</v>
      </c>
      <c r="B175" s="17" t="s">
        <v>8887</v>
      </c>
      <c r="C175" s="17">
        <v>612</v>
      </c>
      <c r="D175" s="17" t="s">
        <v>8885</v>
      </c>
    </row>
    <row r="176" spans="1:4" ht="15" thickBot="1">
      <c r="A176" s="17" t="s">
        <v>8889</v>
      </c>
      <c r="B176" s="17" t="s">
        <v>8890</v>
      </c>
      <c r="C176" s="17">
        <v>616</v>
      </c>
      <c r="D176" s="17" t="s">
        <v>8888</v>
      </c>
    </row>
    <row r="177" spans="1:4" ht="15" thickBot="1">
      <c r="A177" s="17" t="s">
        <v>8892</v>
      </c>
      <c r="B177" s="17" t="s">
        <v>8893</v>
      </c>
      <c r="C177" s="17">
        <v>620</v>
      </c>
      <c r="D177" s="17" t="s">
        <v>8891</v>
      </c>
    </row>
    <row r="178" spans="1:4" ht="15" thickBot="1">
      <c r="A178" s="17" t="s">
        <v>8895</v>
      </c>
      <c r="B178" s="17" t="s">
        <v>8896</v>
      </c>
      <c r="C178" s="17">
        <v>630</v>
      </c>
      <c r="D178" s="17" t="s">
        <v>8894</v>
      </c>
    </row>
    <row r="179" spans="1:4" ht="15" thickBot="1">
      <c r="A179" s="17" t="s">
        <v>8898</v>
      </c>
      <c r="B179" s="17" t="s">
        <v>8899</v>
      </c>
      <c r="C179" s="17">
        <v>634</v>
      </c>
      <c r="D179" s="17" t="s">
        <v>8897</v>
      </c>
    </row>
    <row r="180" spans="1:4" ht="30.5" thickBot="1">
      <c r="A180" s="17" t="s">
        <v>8901</v>
      </c>
      <c r="B180" s="17" t="s">
        <v>8902</v>
      </c>
      <c r="C180" s="17">
        <v>807</v>
      </c>
      <c r="D180" s="17" t="s">
        <v>8900</v>
      </c>
    </row>
    <row r="181" spans="1:4" ht="15" thickBot="1">
      <c r="A181" s="17" t="s">
        <v>8904</v>
      </c>
      <c r="B181" s="17" t="s">
        <v>8905</v>
      </c>
      <c r="C181" s="17">
        <v>642</v>
      </c>
      <c r="D181" s="17" t="s">
        <v>8903</v>
      </c>
    </row>
    <row r="182" spans="1:4" ht="30.5" thickBot="1">
      <c r="A182" s="17" t="s">
        <v>8907</v>
      </c>
      <c r="B182" s="17" t="s">
        <v>8908</v>
      </c>
      <c r="C182" s="17">
        <v>643</v>
      </c>
      <c r="D182" s="17" t="s">
        <v>8906</v>
      </c>
    </row>
    <row r="183" spans="1:4" ht="15" thickBot="1">
      <c r="A183" s="17" t="s">
        <v>8910</v>
      </c>
      <c r="B183" s="17" t="s">
        <v>8911</v>
      </c>
      <c r="C183" s="17">
        <v>646</v>
      </c>
      <c r="D183" s="17" t="s">
        <v>8909</v>
      </c>
    </row>
    <row r="184" spans="1:4" ht="15" thickBot="1">
      <c r="A184" s="17" t="s">
        <v>8913</v>
      </c>
      <c r="B184" s="17" t="s">
        <v>8914</v>
      </c>
      <c r="C184" s="17">
        <v>638</v>
      </c>
      <c r="D184" s="17" t="s">
        <v>8912</v>
      </c>
    </row>
    <row r="185" spans="1:4" ht="20.5" thickBot="1">
      <c r="A185" s="17" t="s">
        <v>8916</v>
      </c>
      <c r="B185" s="17" t="s">
        <v>8917</v>
      </c>
      <c r="C185" s="17">
        <v>652</v>
      </c>
      <c r="D185" s="17" t="s">
        <v>8915</v>
      </c>
    </row>
    <row r="186" spans="1:4" ht="50.5" thickBot="1">
      <c r="A186" s="17" t="s">
        <v>8919</v>
      </c>
      <c r="B186" s="17" t="s">
        <v>8920</v>
      </c>
      <c r="C186" s="17">
        <v>654</v>
      </c>
      <c r="D186" s="17" t="s">
        <v>8918</v>
      </c>
    </row>
    <row r="187" spans="1:4" ht="20.5" thickBot="1">
      <c r="A187" s="17" t="s">
        <v>8922</v>
      </c>
      <c r="B187" s="17" t="s">
        <v>8923</v>
      </c>
      <c r="C187" s="17">
        <v>659</v>
      </c>
      <c r="D187" s="17" t="s">
        <v>8921</v>
      </c>
    </row>
    <row r="188" spans="1:4" ht="15" thickBot="1">
      <c r="A188" s="17" t="s">
        <v>8925</v>
      </c>
      <c r="B188" s="17" t="s">
        <v>8926</v>
      </c>
      <c r="C188" s="17">
        <v>662</v>
      </c>
      <c r="D188" s="17" t="s">
        <v>8924</v>
      </c>
    </row>
    <row r="189" spans="1:4" ht="30.5" thickBot="1">
      <c r="A189" s="17" t="s">
        <v>8928</v>
      </c>
      <c r="B189" s="17" t="s">
        <v>8929</v>
      </c>
      <c r="C189" s="17">
        <v>663</v>
      </c>
      <c r="D189" s="17" t="s">
        <v>8927</v>
      </c>
    </row>
    <row r="190" spans="1:4" ht="30.5" thickBot="1">
      <c r="A190" s="17" t="s">
        <v>8931</v>
      </c>
      <c r="B190" s="17" t="s">
        <v>8932</v>
      </c>
      <c r="C190" s="17">
        <v>666</v>
      </c>
      <c r="D190" s="17" t="s">
        <v>8930</v>
      </c>
    </row>
    <row r="191" spans="1:4" ht="40.5" thickBot="1">
      <c r="A191" s="17" t="s">
        <v>8934</v>
      </c>
      <c r="B191" s="17" t="s">
        <v>8935</v>
      </c>
      <c r="C191" s="17">
        <v>670</v>
      </c>
      <c r="D191" s="17" t="s">
        <v>8933</v>
      </c>
    </row>
    <row r="192" spans="1:4" ht="15" thickBot="1">
      <c r="A192" s="17" t="s">
        <v>8937</v>
      </c>
      <c r="B192" s="17" t="s">
        <v>8938</v>
      </c>
      <c r="C192" s="17">
        <v>882</v>
      </c>
      <c r="D192" s="17" t="s">
        <v>8936</v>
      </c>
    </row>
    <row r="193" spans="1:4" ht="15" thickBot="1">
      <c r="A193" s="17" t="s">
        <v>8940</v>
      </c>
      <c r="B193" s="17" t="s">
        <v>8941</v>
      </c>
      <c r="C193" s="17">
        <v>674</v>
      </c>
      <c r="D193" s="17" t="s">
        <v>8939</v>
      </c>
    </row>
    <row r="194" spans="1:4" ht="30.5" thickBot="1">
      <c r="A194" s="17" t="s">
        <v>8943</v>
      </c>
      <c r="B194" s="17" t="s">
        <v>8944</v>
      </c>
      <c r="C194" s="17">
        <v>678</v>
      </c>
      <c r="D194" s="17" t="s">
        <v>8942</v>
      </c>
    </row>
    <row r="195" spans="1:4" ht="20.5" thickBot="1">
      <c r="A195" s="17" t="s">
        <v>8946</v>
      </c>
      <c r="B195" s="17" t="s">
        <v>8947</v>
      </c>
      <c r="C195" s="17">
        <v>682</v>
      </c>
      <c r="D195" s="17" t="s">
        <v>8945</v>
      </c>
    </row>
    <row r="196" spans="1:4" ht="15" thickBot="1">
      <c r="A196" s="17" t="s">
        <v>8949</v>
      </c>
      <c r="B196" s="17" t="s">
        <v>8950</v>
      </c>
      <c r="C196" s="17">
        <v>686</v>
      </c>
      <c r="D196" s="17" t="s">
        <v>8948</v>
      </c>
    </row>
    <row r="197" spans="1:4" ht="15" thickBot="1">
      <c r="A197" s="17" t="s">
        <v>8952</v>
      </c>
      <c r="B197" s="17" t="s">
        <v>8953</v>
      </c>
      <c r="C197" s="17">
        <v>688</v>
      </c>
      <c r="D197" s="17" t="s">
        <v>8951</v>
      </c>
    </row>
    <row r="198" spans="1:4" ht="15" thickBot="1">
      <c r="A198" s="17" t="s">
        <v>8955</v>
      </c>
      <c r="B198" s="17" t="s">
        <v>8956</v>
      </c>
      <c r="C198" s="17">
        <v>690</v>
      </c>
      <c r="D198" s="17" t="s">
        <v>8954</v>
      </c>
    </row>
    <row r="199" spans="1:4" ht="20.5" thickBot="1">
      <c r="A199" s="17" t="s">
        <v>8958</v>
      </c>
      <c r="B199" s="17" t="s">
        <v>8959</v>
      </c>
      <c r="C199" s="17">
        <v>694</v>
      </c>
      <c r="D199" s="17" t="s">
        <v>8957</v>
      </c>
    </row>
    <row r="200" spans="1:4" ht="15" thickBot="1">
      <c r="A200" s="17" t="s">
        <v>8244</v>
      </c>
      <c r="B200" s="17" t="s">
        <v>8961</v>
      </c>
      <c r="C200" s="17">
        <v>702</v>
      </c>
      <c r="D200" s="17" t="s">
        <v>8960</v>
      </c>
    </row>
    <row r="201" spans="1:4" ht="30.5" thickBot="1">
      <c r="A201" s="17" t="s">
        <v>8963</v>
      </c>
      <c r="B201" s="17" t="s">
        <v>8964</v>
      </c>
      <c r="C201" s="17">
        <v>534</v>
      </c>
      <c r="D201" s="17" t="s">
        <v>8962</v>
      </c>
    </row>
    <row r="202" spans="1:4" ht="15" thickBot="1">
      <c r="A202" s="17" t="s">
        <v>8966</v>
      </c>
      <c r="B202" s="17" t="s">
        <v>8967</v>
      </c>
      <c r="C202" s="17">
        <v>703</v>
      </c>
      <c r="D202" s="17" t="s">
        <v>8965</v>
      </c>
    </row>
    <row r="203" spans="1:4" ht="15" thickBot="1">
      <c r="A203" s="17" t="s">
        <v>8969</v>
      </c>
      <c r="B203" s="17" t="s">
        <v>8970</v>
      </c>
      <c r="C203" s="17">
        <v>705</v>
      </c>
      <c r="D203" s="17" t="s">
        <v>8968</v>
      </c>
    </row>
    <row r="204" spans="1:4" ht="20.5" thickBot="1">
      <c r="A204" s="17" t="s">
        <v>8972</v>
      </c>
      <c r="B204" s="17" t="s">
        <v>8973</v>
      </c>
      <c r="C204" s="17">
        <v>90</v>
      </c>
      <c r="D204" s="17" t="s">
        <v>8971</v>
      </c>
    </row>
    <row r="205" spans="1:4" ht="15" thickBot="1">
      <c r="A205" s="17" t="s">
        <v>8975</v>
      </c>
      <c r="B205" s="17" t="s">
        <v>8976</v>
      </c>
      <c r="C205" s="17">
        <v>706</v>
      </c>
      <c r="D205" s="17" t="s">
        <v>8974</v>
      </c>
    </row>
    <row r="206" spans="1:4" ht="15" thickBot="1">
      <c r="A206" s="17" t="s">
        <v>8978</v>
      </c>
      <c r="B206" s="17" t="s">
        <v>8979</v>
      </c>
      <c r="C206" s="17">
        <v>710</v>
      </c>
      <c r="D206" s="17" t="s">
        <v>8977</v>
      </c>
    </row>
    <row r="207" spans="1:4" ht="50.5" thickBot="1">
      <c r="A207" s="17" t="s">
        <v>8981</v>
      </c>
      <c r="B207" s="17" t="s">
        <v>8982</v>
      </c>
      <c r="C207" s="17">
        <v>239</v>
      </c>
      <c r="D207" s="17" t="s">
        <v>8980</v>
      </c>
    </row>
    <row r="208" spans="1:4" ht="20.5" thickBot="1">
      <c r="A208" s="17" t="s">
        <v>8984</v>
      </c>
      <c r="B208" s="17" t="s">
        <v>8985</v>
      </c>
      <c r="C208" s="17">
        <v>728</v>
      </c>
      <c r="D208" s="17" t="s">
        <v>8983</v>
      </c>
    </row>
    <row r="209" spans="1:4" ht="15" thickBot="1">
      <c r="A209" s="17" t="s">
        <v>8227</v>
      </c>
      <c r="B209" s="17" t="s">
        <v>8987</v>
      </c>
      <c r="C209" s="17">
        <v>724</v>
      </c>
      <c r="D209" s="17" t="s">
        <v>8986</v>
      </c>
    </row>
    <row r="210" spans="1:4" ht="15" thickBot="1">
      <c r="A210" s="17" t="s">
        <v>8989</v>
      </c>
      <c r="B210" s="17" t="s">
        <v>8990</v>
      </c>
      <c r="C210" s="17">
        <v>144</v>
      </c>
      <c r="D210" s="17" t="s">
        <v>8988</v>
      </c>
    </row>
    <row r="211" spans="1:4" ht="15" thickBot="1">
      <c r="A211" s="17" t="s">
        <v>8992</v>
      </c>
      <c r="B211" s="17" t="s">
        <v>8993</v>
      </c>
      <c r="C211" s="17">
        <v>729</v>
      </c>
      <c r="D211" s="17" t="s">
        <v>8991</v>
      </c>
    </row>
    <row r="212" spans="1:4" ht="15" thickBot="1">
      <c r="A212" s="17" t="s">
        <v>8995</v>
      </c>
      <c r="B212" s="17" t="s">
        <v>8996</v>
      </c>
      <c r="C212" s="17">
        <v>740</v>
      </c>
      <c r="D212" s="17" t="s">
        <v>8994</v>
      </c>
    </row>
    <row r="213" spans="1:4" ht="30.5" thickBot="1">
      <c r="A213" s="17" t="s">
        <v>8998</v>
      </c>
      <c r="B213" s="17" t="s">
        <v>8999</v>
      </c>
      <c r="C213" s="17">
        <v>744</v>
      </c>
      <c r="D213" s="17" t="s">
        <v>8997</v>
      </c>
    </row>
    <row r="214" spans="1:4" ht="15" thickBot="1">
      <c r="A214" s="17" t="s">
        <v>8235</v>
      </c>
      <c r="B214" s="17" t="s">
        <v>9001</v>
      </c>
      <c r="C214" s="17">
        <v>752</v>
      </c>
      <c r="D214" s="17" t="s">
        <v>9000</v>
      </c>
    </row>
    <row r="215" spans="1:4" ht="15" thickBot="1">
      <c r="A215" s="17" t="s">
        <v>8240</v>
      </c>
      <c r="B215" s="17" t="s">
        <v>9003</v>
      </c>
      <c r="C215" s="17">
        <v>756</v>
      </c>
      <c r="D215" s="17" t="s">
        <v>9002</v>
      </c>
    </row>
    <row r="216" spans="1:4" ht="20.5" thickBot="1">
      <c r="A216" s="17" t="s">
        <v>9005</v>
      </c>
      <c r="B216" s="17" t="s">
        <v>9006</v>
      </c>
      <c r="C216" s="17">
        <v>760</v>
      </c>
      <c r="D216" s="17" t="s">
        <v>9004</v>
      </c>
    </row>
    <row r="217" spans="1:4" ht="30.5" thickBot="1">
      <c r="A217" s="17" t="s">
        <v>9008</v>
      </c>
      <c r="B217" s="17" t="s">
        <v>9009</v>
      </c>
      <c r="C217" s="17">
        <v>158</v>
      </c>
      <c r="D217" s="17" t="s">
        <v>9007</v>
      </c>
    </row>
    <row r="218" spans="1:4" ht="15" thickBot="1">
      <c r="A218" s="17" t="s">
        <v>9011</v>
      </c>
      <c r="B218" s="17" t="s">
        <v>9012</v>
      </c>
      <c r="C218" s="17">
        <v>762</v>
      </c>
      <c r="D218" s="17" t="s">
        <v>9010</v>
      </c>
    </row>
    <row r="219" spans="1:4" ht="30.5" thickBot="1">
      <c r="A219" s="17" t="s">
        <v>9014</v>
      </c>
      <c r="B219" s="17" t="s">
        <v>9015</v>
      </c>
      <c r="C219" s="17">
        <v>834</v>
      </c>
      <c r="D219" s="17" t="s">
        <v>9013</v>
      </c>
    </row>
    <row r="220" spans="1:4" ht="15" thickBot="1">
      <c r="A220" s="17" t="s">
        <v>9017</v>
      </c>
      <c r="B220" s="17" t="s">
        <v>9018</v>
      </c>
      <c r="C220" s="17">
        <v>764</v>
      </c>
      <c r="D220" s="17" t="s">
        <v>9016</v>
      </c>
    </row>
    <row r="221" spans="1:4" ht="15" thickBot="1">
      <c r="A221" s="17" t="s">
        <v>9020</v>
      </c>
      <c r="B221" s="17" t="s">
        <v>9021</v>
      </c>
      <c r="C221" s="17">
        <v>626</v>
      </c>
      <c r="D221" s="17" t="s">
        <v>9019</v>
      </c>
    </row>
    <row r="222" spans="1:4" ht="15" thickBot="1">
      <c r="A222" s="17" t="s">
        <v>9023</v>
      </c>
      <c r="B222" s="17" t="s">
        <v>9024</v>
      </c>
      <c r="C222" s="17">
        <v>768</v>
      </c>
      <c r="D222" s="17" t="s">
        <v>9022</v>
      </c>
    </row>
    <row r="223" spans="1:4" ht="15" thickBot="1">
      <c r="A223" s="17" t="s">
        <v>9026</v>
      </c>
      <c r="B223" s="17" t="s">
        <v>9027</v>
      </c>
      <c r="C223" s="17">
        <v>772</v>
      </c>
      <c r="D223" s="17" t="s">
        <v>9025</v>
      </c>
    </row>
    <row r="224" spans="1:4" ht="15" thickBot="1">
      <c r="A224" s="17" t="s">
        <v>9029</v>
      </c>
      <c r="B224" s="17" t="s">
        <v>9030</v>
      </c>
      <c r="C224" s="17">
        <v>776</v>
      </c>
      <c r="D224" s="17" t="s">
        <v>9028</v>
      </c>
    </row>
    <row r="225" spans="1:4" ht="20.5" thickBot="1">
      <c r="A225" s="17" t="s">
        <v>9032</v>
      </c>
      <c r="B225" s="17" t="s">
        <v>9033</v>
      </c>
      <c r="C225" s="17">
        <v>780</v>
      </c>
      <c r="D225" s="17" t="s">
        <v>9031</v>
      </c>
    </row>
    <row r="226" spans="1:4" ht="15" thickBot="1">
      <c r="A226" s="17" t="s">
        <v>9035</v>
      </c>
      <c r="B226" s="17" t="s">
        <v>9036</v>
      </c>
      <c r="C226" s="17">
        <v>788</v>
      </c>
      <c r="D226" s="17" t="s">
        <v>9034</v>
      </c>
    </row>
    <row r="227" spans="1:4" ht="15" thickBot="1">
      <c r="A227" s="17" t="s">
        <v>9038</v>
      </c>
      <c r="B227" s="17" t="s">
        <v>9039</v>
      </c>
      <c r="C227" s="17">
        <v>792</v>
      </c>
      <c r="D227" s="17" t="s">
        <v>9037</v>
      </c>
    </row>
    <row r="228" spans="1:4" ht="20.5" thickBot="1">
      <c r="A228" s="17" t="s">
        <v>9041</v>
      </c>
      <c r="B228" s="17" t="s">
        <v>9042</v>
      </c>
      <c r="C228" s="17">
        <v>795</v>
      </c>
      <c r="D228" s="17" t="s">
        <v>9040</v>
      </c>
    </row>
    <row r="229" spans="1:4" ht="30.5" thickBot="1">
      <c r="A229" s="17" t="s">
        <v>9044</v>
      </c>
      <c r="B229" s="17" t="s">
        <v>9045</v>
      </c>
      <c r="C229" s="17">
        <v>796</v>
      </c>
      <c r="D229" s="17" t="s">
        <v>9043</v>
      </c>
    </row>
    <row r="230" spans="1:4" ht="15" thickBot="1">
      <c r="A230" s="17" t="s">
        <v>9047</v>
      </c>
      <c r="B230" s="17" t="s">
        <v>9048</v>
      </c>
      <c r="C230" s="17">
        <v>798</v>
      </c>
      <c r="D230" s="17" t="s">
        <v>9046</v>
      </c>
    </row>
    <row r="231" spans="1:4" ht="15" thickBot="1">
      <c r="A231" s="17" t="s">
        <v>9050</v>
      </c>
      <c r="B231" s="17" t="s">
        <v>9051</v>
      </c>
      <c r="C231" s="17">
        <v>800</v>
      </c>
      <c r="D231" s="17" t="s">
        <v>9049</v>
      </c>
    </row>
    <row r="232" spans="1:4" ht="15" thickBot="1">
      <c r="A232" s="17" t="s">
        <v>9053</v>
      </c>
      <c r="B232" s="17" t="s">
        <v>9054</v>
      </c>
      <c r="C232" s="17">
        <v>804</v>
      </c>
      <c r="D232" s="17" t="s">
        <v>9052</v>
      </c>
    </row>
    <row r="233" spans="1:4" ht="30.5" thickBot="1">
      <c r="A233" s="17" t="s">
        <v>9056</v>
      </c>
      <c r="B233" s="17" t="s">
        <v>9057</v>
      </c>
      <c r="C233" s="17">
        <v>784</v>
      </c>
      <c r="D233" s="17" t="s">
        <v>9055</v>
      </c>
    </row>
    <row r="234" spans="1:4" ht="60.5" thickBot="1">
      <c r="A234" s="17" t="s">
        <v>8225</v>
      </c>
      <c r="B234" s="17" t="s">
        <v>9059</v>
      </c>
      <c r="C234" s="17">
        <v>826</v>
      </c>
      <c r="D234" s="17" t="s">
        <v>9058</v>
      </c>
    </row>
    <row r="235" spans="1:4" ht="50.5" thickBot="1">
      <c r="A235" s="17" t="s">
        <v>9061</v>
      </c>
      <c r="B235" s="17" t="s">
        <v>9062</v>
      </c>
      <c r="C235" s="17">
        <v>581</v>
      </c>
      <c r="D235" s="17" t="s">
        <v>9060</v>
      </c>
    </row>
    <row r="236" spans="1:4" ht="40.5" thickBot="1">
      <c r="A236" s="17" t="s">
        <v>8224</v>
      </c>
      <c r="B236" s="17" t="s">
        <v>9064</v>
      </c>
      <c r="C236" s="17">
        <v>840</v>
      </c>
      <c r="D236" s="17" t="s">
        <v>9063</v>
      </c>
    </row>
    <row r="237" spans="1:4" ht="15" thickBot="1">
      <c r="A237" s="17" t="s">
        <v>9066</v>
      </c>
      <c r="B237" s="17" t="s">
        <v>9067</v>
      </c>
      <c r="C237" s="17">
        <v>858</v>
      </c>
      <c r="D237" s="17" t="s">
        <v>9065</v>
      </c>
    </row>
    <row r="238" spans="1:4" ht="15" thickBot="1">
      <c r="A238" s="17" t="s">
        <v>9069</v>
      </c>
      <c r="B238" s="17" t="s">
        <v>9070</v>
      </c>
      <c r="C238" s="17">
        <v>860</v>
      </c>
      <c r="D238" s="17" t="s">
        <v>9068</v>
      </c>
    </row>
    <row r="239" spans="1:4" ht="15" thickBot="1">
      <c r="A239" s="17" t="s">
        <v>9072</v>
      </c>
      <c r="B239" s="17" t="s">
        <v>9073</v>
      </c>
      <c r="C239" s="17">
        <v>548</v>
      </c>
      <c r="D239" s="17" t="s">
        <v>9071</v>
      </c>
    </row>
    <row r="240" spans="1:4" ht="30.5" thickBot="1">
      <c r="A240" s="17" t="s">
        <v>9075</v>
      </c>
      <c r="B240" s="17" t="s">
        <v>9076</v>
      </c>
      <c r="C240" s="17">
        <v>862</v>
      </c>
      <c r="D240" s="17" t="s">
        <v>9074</v>
      </c>
    </row>
    <row r="241" spans="1:4" ht="15" thickBot="1">
      <c r="A241" s="17" t="s">
        <v>9078</v>
      </c>
      <c r="B241" s="17" t="s">
        <v>9079</v>
      </c>
      <c r="C241" s="17">
        <v>704</v>
      </c>
      <c r="D241" s="17" t="s">
        <v>9077</v>
      </c>
    </row>
    <row r="242" spans="1:4" ht="30.5" thickBot="1">
      <c r="A242" s="17" t="s">
        <v>9081</v>
      </c>
      <c r="B242" s="17" t="s">
        <v>9082</v>
      </c>
      <c r="C242" s="17">
        <v>92</v>
      </c>
      <c r="D242" s="17" t="s">
        <v>9080</v>
      </c>
    </row>
    <row r="243" spans="1:4" ht="30.5" thickBot="1">
      <c r="A243" s="17" t="s">
        <v>9084</v>
      </c>
      <c r="B243" s="17" t="s">
        <v>9085</v>
      </c>
      <c r="C243" s="17">
        <v>850</v>
      </c>
      <c r="D243" s="17" t="s">
        <v>9083</v>
      </c>
    </row>
    <row r="244" spans="1:4" ht="20.5" thickBot="1">
      <c r="A244" s="17" t="s">
        <v>9087</v>
      </c>
      <c r="B244" s="17" t="s">
        <v>9088</v>
      </c>
      <c r="C244" s="17">
        <v>876</v>
      </c>
      <c r="D244" s="17" t="s">
        <v>9086</v>
      </c>
    </row>
    <row r="245" spans="1:4" ht="20.5" thickBot="1">
      <c r="A245" s="17" t="s">
        <v>9090</v>
      </c>
      <c r="B245" s="17" t="s">
        <v>9091</v>
      </c>
      <c r="C245" s="17">
        <v>732</v>
      </c>
      <c r="D245" s="17" t="s">
        <v>9089</v>
      </c>
    </row>
    <row r="246" spans="1:4" ht="15" thickBot="1">
      <c r="A246" s="17" t="s">
        <v>9093</v>
      </c>
      <c r="B246" s="17" t="s">
        <v>9094</v>
      </c>
      <c r="C246" s="17">
        <v>887</v>
      </c>
      <c r="D246" s="17" t="s">
        <v>9092</v>
      </c>
    </row>
    <row r="247" spans="1:4" ht="15" thickBot="1">
      <c r="A247" s="17" t="s">
        <v>9096</v>
      </c>
      <c r="B247" s="17" t="s">
        <v>9097</v>
      </c>
      <c r="C247" s="17">
        <v>894</v>
      </c>
      <c r="D247" s="17" t="s">
        <v>9095</v>
      </c>
    </row>
    <row r="248" spans="1:4" ht="15" thickBot="1">
      <c r="A248" s="17" t="s">
        <v>9099</v>
      </c>
      <c r="B248" s="17" t="s">
        <v>9100</v>
      </c>
      <c r="C248" s="17">
        <v>716</v>
      </c>
      <c r="D248" s="17" t="s">
        <v>9098</v>
      </c>
    </row>
    <row r="249" spans="1:4" ht="20.5" thickBot="1">
      <c r="A249" s="17" t="s">
        <v>9102</v>
      </c>
      <c r="B249" s="17" t="s">
        <v>9103</v>
      </c>
      <c r="C249" s="17">
        <v>248</v>
      </c>
      <c r="D249" s="17" t="s">
        <v>9101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5BC2-ACE7-4677-8D30-9617E32450F5}">
  <sheetPr codeName="Sheet5"/>
  <dimension ref="A3:F14"/>
  <sheetViews>
    <sheetView workbookViewId="0">
      <selection activeCell="M13" sqref="M13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>
      <c r="A3" s="9" t="s">
        <v>8322</v>
      </c>
      <c r="B3" s="9" t="s">
        <v>8321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10" t="s">
        <v>8319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>
      <c r="A6" s="10" t="s">
        <v>8315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>
      <c r="A7" s="10" t="s">
        <v>8311</v>
      </c>
      <c r="B7" s="11">
        <v>40</v>
      </c>
      <c r="C7" s="11">
        <v>180</v>
      </c>
      <c r="D7" s="11"/>
      <c r="E7" s="11">
        <v>300</v>
      </c>
      <c r="F7" s="11">
        <v>520</v>
      </c>
    </row>
    <row r="8" spans="1:6">
      <c r="A8" s="10" t="s">
        <v>8318</v>
      </c>
      <c r="B8" s="11">
        <v>178</v>
      </c>
      <c r="C8" s="11">
        <v>213</v>
      </c>
      <c r="D8" s="11"/>
      <c r="E8" s="11">
        <v>209</v>
      </c>
      <c r="F8" s="11">
        <v>600</v>
      </c>
    </row>
    <row r="9" spans="1:6">
      <c r="A9" s="10" t="s">
        <v>8316</v>
      </c>
      <c r="B9" s="11"/>
      <c r="C9" s="11">
        <v>117</v>
      </c>
      <c r="D9" s="11"/>
      <c r="E9" s="11">
        <v>103</v>
      </c>
      <c r="F9" s="11">
        <v>220</v>
      </c>
    </row>
    <row r="10" spans="1:6">
      <c r="A10" s="10" t="s">
        <v>8313</v>
      </c>
      <c r="B10" s="11"/>
      <c r="C10" s="11">
        <v>140</v>
      </c>
      <c r="D10" s="11"/>
      <c r="E10" s="11">
        <v>80</v>
      </c>
      <c r="F10" s="11">
        <v>220</v>
      </c>
    </row>
    <row r="11" spans="1:6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8312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>
      <c r="A13" s="10" t="s">
        <v>8314</v>
      </c>
      <c r="B13" s="11">
        <v>24</v>
      </c>
      <c r="C13" s="11"/>
      <c r="D13" s="11"/>
      <c r="E13" s="11"/>
      <c r="F13" s="11">
        <v>24</v>
      </c>
    </row>
    <row r="14" spans="1:6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3E551-AB70-40E5-8BEE-4F1A5605C564}">
  <sheetPr codeName="Sheet6"/>
  <dimension ref="A1:B25"/>
  <sheetViews>
    <sheetView workbookViewId="0">
      <selection activeCell="B10" sqref="B10"/>
    </sheetView>
  </sheetViews>
  <sheetFormatPr defaultRowHeight="14.5"/>
  <cols>
    <col min="1" max="1" width="12.36328125" bestFit="1" customWidth="1"/>
    <col min="2" max="2" width="16.81640625" customWidth="1"/>
    <col min="3" max="3" width="18.5429687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0.90625" bestFit="1" customWidth="1"/>
    <col min="8" max="8" width="12.90625" bestFit="1" customWidth="1"/>
    <col min="9" max="9" width="20.90625" bestFit="1" customWidth="1"/>
    <col min="10" max="10" width="17.7265625" bestFit="1" customWidth="1"/>
    <col min="11" max="11" width="25.81640625" bestFit="1" customWidth="1"/>
  </cols>
  <sheetData>
    <row r="1" spans="1:2">
      <c r="A1" s="9" t="s">
        <v>8308</v>
      </c>
      <c r="B1" t="s">
        <v>8323</v>
      </c>
    </row>
    <row r="3" spans="1:2">
      <c r="A3" s="9" t="s">
        <v>8310</v>
      </c>
      <c r="B3" t="s">
        <v>9109</v>
      </c>
    </row>
    <row r="4" spans="1:2">
      <c r="A4" s="10" t="s">
        <v>8239</v>
      </c>
      <c r="B4" s="19">
        <v>1.4584346135148275E-3</v>
      </c>
    </row>
    <row r="5" spans="1:2">
      <c r="A5" s="10" t="s">
        <v>8226</v>
      </c>
      <c r="B5" s="19">
        <v>1.7987360233349538E-2</v>
      </c>
    </row>
    <row r="6" spans="1:2">
      <c r="A6" s="10" t="s">
        <v>8242</v>
      </c>
      <c r="B6" s="19">
        <v>4.8614487117160912E-4</v>
      </c>
    </row>
    <row r="7" spans="1:2">
      <c r="A7" s="10" t="s">
        <v>8229</v>
      </c>
      <c r="B7" s="19">
        <v>3.5488575595527469E-2</v>
      </c>
    </row>
    <row r="8" spans="1:2">
      <c r="A8" s="10" t="s">
        <v>8240</v>
      </c>
      <c r="B8" s="19">
        <v>1.4584346135148275E-3</v>
      </c>
    </row>
    <row r="9" spans="1:2">
      <c r="A9" s="10" t="s">
        <v>8236</v>
      </c>
      <c r="B9" s="19">
        <v>1.2882839086047641E-2</v>
      </c>
    </row>
    <row r="10" spans="1:2">
      <c r="A10" s="10" t="s">
        <v>8232</v>
      </c>
      <c r="B10" s="19">
        <v>3.4030140982012642E-3</v>
      </c>
    </row>
    <row r="11" spans="1:2">
      <c r="A11" s="10" t="s">
        <v>8227</v>
      </c>
      <c r="B11" s="19">
        <v>5.1045211473018963E-3</v>
      </c>
    </row>
    <row r="12" spans="1:2">
      <c r="A12" s="10" t="s">
        <v>8230</v>
      </c>
      <c r="B12" s="19">
        <v>6.5629557608167235E-3</v>
      </c>
    </row>
    <row r="13" spans="1:2">
      <c r="A13" s="20" t="s">
        <v>8225</v>
      </c>
      <c r="B13" s="21">
        <v>0.14681575109382597</v>
      </c>
    </row>
    <row r="14" spans="1:2">
      <c r="A14" s="10" t="s">
        <v>8231</v>
      </c>
      <c r="B14" s="19">
        <v>7.2921730675741374E-4</v>
      </c>
    </row>
    <row r="15" spans="1:2">
      <c r="A15" s="10" t="s">
        <v>8241</v>
      </c>
      <c r="B15" s="19">
        <v>3.6460865337870686E-3</v>
      </c>
    </row>
    <row r="16" spans="1:2">
      <c r="A16" s="10" t="s">
        <v>8237</v>
      </c>
      <c r="B16" s="19">
        <v>7.0491006319883323E-3</v>
      </c>
    </row>
    <row r="17" spans="1:2">
      <c r="A17" s="10" t="s">
        <v>8243</v>
      </c>
      <c r="B17" s="19">
        <v>4.8614487117160912E-4</v>
      </c>
    </row>
    <row r="18" spans="1:2">
      <c r="A18" s="10" t="s">
        <v>8238</v>
      </c>
      <c r="B18" s="19">
        <v>2.9168692270296549E-3</v>
      </c>
    </row>
    <row r="19" spans="1:2">
      <c r="A19" s="10" t="s">
        <v>8233</v>
      </c>
      <c r="B19" s="19">
        <v>5.1045211473018963E-3</v>
      </c>
    </row>
    <row r="20" spans="1:2">
      <c r="A20" s="10" t="s">
        <v>8234</v>
      </c>
      <c r="B20" s="19">
        <v>1.7015070491006321E-3</v>
      </c>
    </row>
    <row r="21" spans="1:2">
      <c r="A21" s="10" t="s">
        <v>8228</v>
      </c>
      <c r="B21" s="19">
        <v>2.9168692270296549E-3</v>
      </c>
    </row>
    <row r="22" spans="1:2">
      <c r="A22" s="10" t="s">
        <v>8235</v>
      </c>
      <c r="B22" s="19">
        <v>5.1045211473018963E-3</v>
      </c>
    </row>
    <row r="23" spans="1:2">
      <c r="A23" s="10" t="s">
        <v>8244</v>
      </c>
      <c r="B23" s="19">
        <v>2.4307243558580456E-4</v>
      </c>
    </row>
    <row r="24" spans="1:2">
      <c r="A24" s="22" t="s">
        <v>8224</v>
      </c>
      <c r="B24" s="23">
        <v>0.73845405930967434</v>
      </c>
    </row>
    <row r="25" spans="1:2">
      <c r="A25" s="10" t="s">
        <v>8320</v>
      </c>
      <c r="B25" s="1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 filterMode="1"/>
  <dimension ref="A1:T4115"/>
  <sheetViews>
    <sheetView topLeftCell="C1" zoomScale="80" zoomScaleNormal="80" workbookViewId="0">
      <selection activeCell="G162" sqref="G162"/>
    </sheetView>
  </sheetViews>
  <sheetFormatPr defaultRowHeight="14.5" outlineLevelCol="1"/>
  <cols>
    <col min="2" max="2" width="38.453125" style="3" customWidth="1"/>
    <col min="3" max="3" width="40.26953125" style="3" customWidth="1"/>
    <col min="4" max="4" width="12.1796875" customWidth="1" outlineLevel="1"/>
    <col min="5" max="5" width="13.36328125" style="25" customWidth="1"/>
    <col min="6" max="6" width="16.453125" customWidth="1"/>
    <col min="7" max="7" width="21.26953125" customWidth="1"/>
    <col min="8" max="9" width="17.81640625" customWidth="1"/>
    <col min="10" max="10" width="19.81640625" customWidth="1"/>
    <col min="11" max="11" width="19.26953125" customWidth="1"/>
    <col min="12" max="12" width="17.81640625" customWidth="1"/>
    <col min="13" max="13" width="15.453125" customWidth="1"/>
    <col min="14" max="14" width="24.54296875" customWidth="1"/>
    <col min="15" max="15" width="36.453125" customWidth="1"/>
    <col min="16" max="16" width="30.6328125" customWidth="1"/>
    <col min="17" max="17" width="18.08984375" style="7" customWidth="1"/>
    <col min="18" max="18" width="17.81640625" customWidth="1"/>
    <col min="19" max="19" width="18.54296875" customWidth="1"/>
    <col min="20" max="20" width="16.7265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24" t="s">
        <v>9126</v>
      </c>
      <c r="F1" s="1" t="s">
        <v>8217</v>
      </c>
      <c r="G1" s="1" t="s">
        <v>8218</v>
      </c>
      <c r="H1" s="1" t="s">
        <v>8223</v>
      </c>
      <c r="I1" s="1" t="s">
        <v>9108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43.5" hidden="1">
      <c r="A2">
        <v>0</v>
      </c>
      <c r="B2" s="3" t="s">
        <v>2</v>
      </c>
      <c r="C2" s="3" t="s">
        <v>4111</v>
      </c>
      <c r="D2">
        <v>8500</v>
      </c>
      <c r="F2">
        <v>11633</v>
      </c>
      <c r="G2" t="s">
        <v>8219</v>
      </c>
      <c r="H2" t="s">
        <v>8224</v>
      </c>
      <c r="I2" t="str">
        <f>VLOOKUP(H2,ISO!$A$2:$D$249,4,0)</f>
        <v>United States of America (the)</v>
      </c>
      <c r="J2" t="s">
        <v>8246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7">
        <f>F2/D2</f>
        <v>1.3685882352941177</v>
      </c>
      <c r="R2" s="8">
        <f>F2/N2</f>
        <v>63.917582417582416</v>
      </c>
      <c r="S2" t="str">
        <f>LEFT(P2,(FIND("/",P2,1)-1))</f>
        <v>film &amp; video</v>
      </c>
      <c r="T2" t="str">
        <f>MID(P2,FIND("/",P2)+1,256)</f>
        <v>television</v>
      </c>
    </row>
    <row r="3" spans="1:20" ht="29" hidden="1">
      <c r="A3">
        <v>1</v>
      </c>
      <c r="B3" s="3" t="s">
        <v>3</v>
      </c>
      <c r="C3" s="3" t="s">
        <v>4112</v>
      </c>
      <c r="D3">
        <v>10275</v>
      </c>
      <c r="F3">
        <v>14653</v>
      </c>
      <c r="G3" t="s">
        <v>8219</v>
      </c>
      <c r="H3" t="s">
        <v>8224</v>
      </c>
      <c r="I3" t="str">
        <f>VLOOKUP(H3,ISO!$A$2:$D$249,4,0)</f>
        <v>United States of America (the)</v>
      </c>
      <c r="J3" t="s">
        <v>8246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0">F3/D3</f>
        <v>1.4260827250608272</v>
      </c>
      <c r="R3" s="8">
        <f t="shared" ref="R3:R66" si="1">F3/N3</f>
        <v>185.48101265822785</v>
      </c>
      <c r="S3" t="str">
        <f t="shared" ref="S3:S66" si="2">LEFT(P3,(FIND("/",P3,1)-1))</f>
        <v>film &amp; video</v>
      </c>
      <c r="T3" t="str">
        <f t="shared" ref="T3:T66" si="3">MID(P3,FIND("/",P3)+1,256)</f>
        <v>television</v>
      </c>
    </row>
    <row r="4" spans="1:20" ht="43.5" hidden="1">
      <c r="A4">
        <v>2</v>
      </c>
      <c r="B4" s="3" t="s">
        <v>4</v>
      </c>
      <c r="C4" s="3" t="s">
        <v>4113</v>
      </c>
      <c r="D4">
        <v>500</v>
      </c>
      <c r="F4">
        <v>525</v>
      </c>
      <c r="G4" t="s">
        <v>8219</v>
      </c>
      <c r="H4" t="s">
        <v>8225</v>
      </c>
      <c r="I4" t="str">
        <f>VLOOKUP(H4,ISO!$A$2:$D$249,4,0)</f>
        <v>United Kingdom of Great Britain and Northern Ireland (the)</v>
      </c>
      <c r="J4" t="s">
        <v>8247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1.05</v>
      </c>
      <c r="R4" s="8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29" hidden="1">
      <c r="A5">
        <v>3</v>
      </c>
      <c r="B5" s="3" t="s">
        <v>5</v>
      </c>
      <c r="C5" s="3" t="s">
        <v>4114</v>
      </c>
      <c r="D5">
        <v>10000</v>
      </c>
      <c r="F5">
        <v>10390</v>
      </c>
      <c r="G5" t="s">
        <v>8219</v>
      </c>
      <c r="H5" t="s">
        <v>8224</v>
      </c>
      <c r="I5" t="str">
        <f>VLOOKUP(H5,ISO!$A$2:$D$249,4,0)</f>
        <v>United States of America (the)</v>
      </c>
      <c r="J5" t="s">
        <v>8246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1.0389999999999999</v>
      </c>
      <c r="R5" s="8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8" hidden="1">
      <c r="A6">
        <v>4</v>
      </c>
      <c r="B6" s="3" t="s">
        <v>6</v>
      </c>
      <c r="C6" s="3" t="s">
        <v>4115</v>
      </c>
      <c r="D6">
        <v>44000</v>
      </c>
      <c r="F6">
        <v>54116.28</v>
      </c>
      <c r="G6" t="s">
        <v>8219</v>
      </c>
      <c r="H6" t="s">
        <v>8224</v>
      </c>
      <c r="I6" t="str">
        <f>VLOOKUP(H6,ISO!$A$2:$D$249,4,0)</f>
        <v>United States of America (the)</v>
      </c>
      <c r="J6" t="s">
        <v>8246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1.2299154545454545</v>
      </c>
      <c r="R6" s="8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5" hidden="1">
      <c r="A7">
        <v>5</v>
      </c>
      <c r="B7" s="3" t="s">
        <v>7</v>
      </c>
      <c r="C7" s="3" t="s">
        <v>4116</v>
      </c>
      <c r="D7">
        <v>3999</v>
      </c>
      <c r="F7">
        <v>4390</v>
      </c>
      <c r="G7" t="s">
        <v>8219</v>
      </c>
      <c r="H7" t="s">
        <v>8224</v>
      </c>
      <c r="I7" t="str">
        <f>VLOOKUP(H7,ISO!$A$2:$D$249,4,0)</f>
        <v>United States of America (the)</v>
      </c>
      <c r="J7" t="s">
        <v>8246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1.0977744436109027</v>
      </c>
      <c r="R7" s="8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5" hidden="1">
      <c r="A8">
        <v>6</v>
      </c>
      <c r="B8" s="3" t="s">
        <v>8</v>
      </c>
      <c r="C8" s="3" t="s">
        <v>4117</v>
      </c>
      <c r="D8">
        <v>8000</v>
      </c>
      <c r="F8">
        <v>8519</v>
      </c>
      <c r="G8" t="s">
        <v>8219</v>
      </c>
      <c r="H8" t="s">
        <v>8224</v>
      </c>
      <c r="I8" t="str">
        <f>VLOOKUP(H8,ISO!$A$2:$D$249,4,0)</f>
        <v>United States of America (the)</v>
      </c>
      <c r="J8" t="s">
        <v>8246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1.064875</v>
      </c>
      <c r="R8" s="8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8" hidden="1">
      <c r="A9">
        <v>7</v>
      </c>
      <c r="B9" s="3" t="s">
        <v>9</v>
      </c>
      <c r="C9" s="3" t="s">
        <v>4118</v>
      </c>
      <c r="D9">
        <v>9000</v>
      </c>
      <c r="F9">
        <v>9110</v>
      </c>
      <c r="G9" t="s">
        <v>8219</v>
      </c>
      <c r="H9" t="s">
        <v>8224</v>
      </c>
      <c r="I9" t="str">
        <f>VLOOKUP(H9,ISO!$A$2:$D$249,4,0)</f>
        <v>United States of America (the)</v>
      </c>
      <c r="J9" t="s">
        <v>8246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1.0122222222222221</v>
      </c>
      <c r="R9" s="8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9" hidden="1">
      <c r="A10">
        <v>8</v>
      </c>
      <c r="B10" s="3" t="s">
        <v>10</v>
      </c>
      <c r="C10" s="3" t="s">
        <v>4119</v>
      </c>
      <c r="D10">
        <v>3500</v>
      </c>
      <c r="F10">
        <v>3501.52</v>
      </c>
      <c r="G10" t="s">
        <v>8219</v>
      </c>
      <c r="H10" t="s">
        <v>8224</v>
      </c>
      <c r="I10" t="str">
        <f>VLOOKUP(H10,ISO!$A$2:$D$249,4,0)</f>
        <v>United States of America (the)</v>
      </c>
      <c r="J10" t="s">
        <v>8246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1.0004342857142856</v>
      </c>
      <c r="R10" s="8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5" hidden="1">
      <c r="A11">
        <v>9</v>
      </c>
      <c r="B11" s="3" t="s">
        <v>11</v>
      </c>
      <c r="C11" s="3" t="s">
        <v>4120</v>
      </c>
      <c r="D11">
        <v>500</v>
      </c>
      <c r="F11">
        <v>629.99</v>
      </c>
      <c r="G11" t="s">
        <v>8219</v>
      </c>
      <c r="H11" t="s">
        <v>8224</v>
      </c>
      <c r="I11" t="str">
        <f>VLOOKUP(H11,ISO!$A$2:$D$249,4,0)</f>
        <v>United States of America (the)</v>
      </c>
      <c r="J11" t="s">
        <v>8246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1.2599800000000001</v>
      </c>
      <c r="R11" s="8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5" hidden="1">
      <c r="A12">
        <v>10</v>
      </c>
      <c r="B12" s="3" t="s">
        <v>12</v>
      </c>
      <c r="C12" s="3" t="s">
        <v>4121</v>
      </c>
      <c r="D12">
        <v>3000</v>
      </c>
      <c r="F12">
        <v>3015</v>
      </c>
      <c r="G12" t="s">
        <v>8219</v>
      </c>
      <c r="H12" t="s">
        <v>8224</v>
      </c>
      <c r="I12" t="str">
        <f>VLOOKUP(H12,ISO!$A$2:$D$249,4,0)</f>
        <v>United States of America (the)</v>
      </c>
      <c r="J12" t="s">
        <v>8246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1.0049999999999999</v>
      </c>
      <c r="R12" s="8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8" hidden="1">
      <c r="A13">
        <v>11</v>
      </c>
      <c r="B13" s="3" t="s">
        <v>13</v>
      </c>
      <c r="C13" s="3" t="s">
        <v>4122</v>
      </c>
      <c r="D13">
        <v>5000</v>
      </c>
      <c r="F13">
        <v>6025</v>
      </c>
      <c r="G13" t="s">
        <v>8219</v>
      </c>
      <c r="H13" t="s">
        <v>8224</v>
      </c>
      <c r="I13" t="str">
        <f>VLOOKUP(H13,ISO!$A$2:$D$249,4,0)</f>
        <v>United States of America (the)</v>
      </c>
      <c r="J13" t="s">
        <v>8246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1.2050000000000001</v>
      </c>
      <c r="R13" s="8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8" hidden="1">
      <c r="A14">
        <v>12</v>
      </c>
      <c r="B14" s="3" t="s">
        <v>14</v>
      </c>
      <c r="C14" s="3" t="s">
        <v>4123</v>
      </c>
      <c r="D14">
        <v>30000</v>
      </c>
      <c r="F14">
        <v>49588</v>
      </c>
      <c r="G14" t="s">
        <v>8219</v>
      </c>
      <c r="H14" t="s">
        <v>8224</v>
      </c>
      <c r="I14" t="str">
        <f>VLOOKUP(H14,ISO!$A$2:$D$249,4,0)</f>
        <v>United States of America (the)</v>
      </c>
      <c r="J14" t="s">
        <v>8246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1.6529333333333334</v>
      </c>
      <c r="R14" s="8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5" hidden="1">
      <c r="A15">
        <v>13</v>
      </c>
      <c r="B15" s="3" t="s">
        <v>15</v>
      </c>
      <c r="C15" s="3" t="s">
        <v>4124</v>
      </c>
      <c r="D15">
        <v>3500</v>
      </c>
      <c r="F15">
        <v>5599</v>
      </c>
      <c r="G15" t="s">
        <v>8219</v>
      </c>
      <c r="H15" t="s">
        <v>8224</v>
      </c>
      <c r="I15" t="str">
        <f>VLOOKUP(H15,ISO!$A$2:$D$249,4,0)</f>
        <v>United States of America (the)</v>
      </c>
      <c r="J15" t="s">
        <v>8246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1.5997142857142856</v>
      </c>
      <c r="R15" s="8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9" hidden="1">
      <c r="A16">
        <v>14</v>
      </c>
      <c r="B16" s="3" t="s">
        <v>16</v>
      </c>
      <c r="C16" s="3" t="s">
        <v>4125</v>
      </c>
      <c r="D16">
        <v>6000</v>
      </c>
      <c r="F16">
        <v>6056</v>
      </c>
      <c r="G16" t="s">
        <v>8219</v>
      </c>
      <c r="H16" t="s">
        <v>8226</v>
      </c>
      <c r="I16" t="str">
        <f>VLOOKUP(H16,ISO!$A$2:$D$249,4,0)</f>
        <v>Australia</v>
      </c>
      <c r="J16" t="s">
        <v>8248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1.0093333333333334</v>
      </c>
      <c r="R16" s="8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5" hidden="1">
      <c r="A17">
        <v>15</v>
      </c>
      <c r="B17" s="3" t="s">
        <v>17</v>
      </c>
      <c r="C17" s="3" t="s">
        <v>4126</v>
      </c>
      <c r="D17">
        <v>2000</v>
      </c>
      <c r="F17">
        <v>2132</v>
      </c>
      <c r="G17" t="s">
        <v>8219</v>
      </c>
      <c r="H17" t="s">
        <v>8227</v>
      </c>
      <c r="I17" t="str">
        <f>VLOOKUP(H17,ISO!$A$2:$D$249,4,0)</f>
        <v>Spain</v>
      </c>
      <c r="J17" t="s">
        <v>8249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1.0660000000000001</v>
      </c>
      <c r="R17" s="8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5" hidden="1">
      <c r="A18">
        <v>16</v>
      </c>
      <c r="B18" s="3" t="s">
        <v>18</v>
      </c>
      <c r="C18" s="3" t="s">
        <v>4127</v>
      </c>
      <c r="D18">
        <v>12000</v>
      </c>
      <c r="F18">
        <v>12029</v>
      </c>
      <c r="G18" t="s">
        <v>8219</v>
      </c>
      <c r="H18" t="s">
        <v>8224</v>
      </c>
      <c r="I18" t="str">
        <f>VLOOKUP(H18,ISO!$A$2:$D$249,4,0)</f>
        <v>United States of America (the)</v>
      </c>
      <c r="J18" t="s">
        <v>8246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1.0024166666666667</v>
      </c>
      <c r="R18" s="8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5" hidden="1">
      <c r="A19">
        <v>17</v>
      </c>
      <c r="B19" s="3" t="s">
        <v>19</v>
      </c>
      <c r="C19" s="3" t="s">
        <v>4128</v>
      </c>
      <c r="D19">
        <v>1500</v>
      </c>
      <c r="F19">
        <v>1510</v>
      </c>
      <c r="G19" t="s">
        <v>8219</v>
      </c>
      <c r="H19" t="s">
        <v>8225</v>
      </c>
      <c r="I19" t="str">
        <f>VLOOKUP(H19,ISO!$A$2:$D$249,4,0)</f>
        <v>United Kingdom of Great Britain and Northern Ireland (the)</v>
      </c>
      <c r="J19" t="s">
        <v>8247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1.0066666666666666</v>
      </c>
      <c r="R19" s="8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5" hidden="1">
      <c r="A20">
        <v>18</v>
      </c>
      <c r="B20" s="3" t="s">
        <v>20</v>
      </c>
      <c r="C20" s="3" t="s">
        <v>4129</v>
      </c>
      <c r="D20">
        <v>30000</v>
      </c>
      <c r="F20">
        <v>31896.33</v>
      </c>
      <c r="G20" t="s">
        <v>8219</v>
      </c>
      <c r="H20" t="s">
        <v>8224</v>
      </c>
      <c r="I20" t="str">
        <f>VLOOKUP(H20,ISO!$A$2:$D$249,4,0)</f>
        <v>United States of America (the)</v>
      </c>
      <c r="J20" t="s">
        <v>8246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1.0632110000000001</v>
      </c>
      <c r="R20" s="8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5" hidden="1">
      <c r="A21">
        <v>19</v>
      </c>
      <c r="B21" s="3" t="s">
        <v>21</v>
      </c>
      <c r="C21" s="3" t="s">
        <v>4130</v>
      </c>
      <c r="D21">
        <v>850</v>
      </c>
      <c r="F21">
        <v>1235</v>
      </c>
      <c r="G21" t="s">
        <v>8219</v>
      </c>
      <c r="H21" t="s">
        <v>8224</v>
      </c>
      <c r="I21" t="str">
        <f>VLOOKUP(H21,ISO!$A$2:$D$249,4,0)</f>
        <v>United States of America (the)</v>
      </c>
      <c r="J21" t="s">
        <v>8246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1.4529411764705882</v>
      </c>
      <c r="R21" s="8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5" hidden="1">
      <c r="A22">
        <v>20</v>
      </c>
      <c r="B22" s="3" t="s">
        <v>22</v>
      </c>
      <c r="C22" s="3" t="s">
        <v>4131</v>
      </c>
      <c r="D22">
        <v>2000</v>
      </c>
      <c r="F22">
        <v>2004</v>
      </c>
      <c r="G22" t="s">
        <v>8219</v>
      </c>
      <c r="H22" t="s">
        <v>8224</v>
      </c>
      <c r="I22" t="str">
        <f>VLOOKUP(H22,ISO!$A$2:$D$249,4,0)</f>
        <v>United States of America (the)</v>
      </c>
      <c r="J22" t="s">
        <v>8246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1.002</v>
      </c>
      <c r="R22" s="8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3.5" hidden="1">
      <c r="A23">
        <v>21</v>
      </c>
      <c r="B23" s="3" t="s">
        <v>23</v>
      </c>
      <c r="C23" s="3" t="s">
        <v>4132</v>
      </c>
      <c r="D23">
        <v>18500</v>
      </c>
      <c r="F23">
        <v>20190</v>
      </c>
      <c r="G23" t="s">
        <v>8219</v>
      </c>
      <c r="H23" t="s">
        <v>8224</v>
      </c>
      <c r="I23" t="str">
        <f>VLOOKUP(H23,ISO!$A$2:$D$249,4,0)</f>
        <v>United States of America (the)</v>
      </c>
      <c r="J23" t="s">
        <v>8246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1.0913513513513513</v>
      </c>
      <c r="R23" s="8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9" hidden="1">
      <c r="A24">
        <v>22</v>
      </c>
      <c r="B24" s="3" t="s">
        <v>24</v>
      </c>
      <c r="C24" s="3" t="s">
        <v>4133</v>
      </c>
      <c r="D24">
        <v>350</v>
      </c>
      <c r="F24">
        <v>410</v>
      </c>
      <c r="G24" t="s">
        <v>8219</v>
      </c>
      <c r="H24" t="s">
        <v>8224</v>
      </c>
      <c r="I24" t="str">
        <f>VLOOKUP(H24,ISO!$A$2:$D$249,4,0)</f>
        <v>United States of America (the)</v>
      </c>
      <c r="J24" t="s">
        <v>8246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1.1714285714285715</v>
      </c>
      <c r="R24" s="8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3.5" hidden="1">
      <c r="A25">
        <v>23</v>
      </c>
      <c r="B25" s="3" t="s">
        <v>25</v>
      </c>
      <c r="C25" s="3" t="s">
        <v>4134</v>
      </c>
      <c r="D25">
        <v>2000</v>
      </c>
      <c r="F25">
        <v>2370</v>
      </c>
      <c r="G25" t="s">
        <v>8219</v>
      </c>
      <c r="H25" t="s">
        <v>8224</v>
      </c>
      <c r="I25" t="str">
        <f>VLOOKUP(H25,ISO!$A$2:$D$249,4,0)</f>
        <v>United States of America (the)</v>
      </c>
      <c r="J25" t="s">
        <v>8246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1.1850000000000001</v>
      </c>
      <c r="R25" s="8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9" hidden="1">
      <c r="A26">
        <v>24</v>
      </c>
      <c r="B26" s="3" t="s">
        <v>26</v>
      </c>
      <c r="C26" s="3" t="s">
        <v>4135</v>
      </c>
      <c r="D26">
        <v>35000</v>
      </c>
      <c r="F26">
        <v>38082.69</v>
      </c>
      <c r="G26" t="s">
        <v>8219</v>
      </c>
      <c r="H26" t="s">
        <v>8224</v>
      </c>
      <c r="I26" t="str">
        <f>VLOOKUP(H26,ISO!$A$2:$D$249,4,0)</f>
        <v>United States of America (the)</v>
      </c>
      <c r="J26" t="s">
        <v>8246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1.0880768571428572</v>
      </c>
      <c r="R26" s="8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5" hidden="1">
      <c r="A27">
        <v>25</v>
      </c>
      <c r="B27" s="3" t="s">
        <v>27</v>
      </c>
      <c r="C27" s="3" t="s">
        <v>4136</v>
      </c>
      <c r="D27">
        <v>600</v>
      </c>
      <c r="F27">
        <v>800</v>
      </c>
      <c r="G27" t="s">
        <v>8219</v>
      </c>
      <c r="H27" t="s">
        <v>8224</v>
      </c>
      <c r="I27" t="str">
        <f>VLOOKUP(H27,ISO!$A$2:$D$249,4,0)</f>
        <v>United States of America (the)</v>
      </c>
      <c r="J27" t="s">
        <v>8246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1.3333333333333333</v>
      </c>
      <c r="R27" s="8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5" hidden="1">
      <c r="A28">
        <v>26</v>
      </c>
      <c r="B28" s="3" t="s">
        <v>28</v>
      </c>
      <c r="C28" s="3" t="s">
        <v>4137</v>
      </c>
      <c r="D28">
        <v>1250</v>
      </c>
      <c r="F28">
        <v>1940</v>
      </c>
      <c r="G28" t="s">
        <v>8219</v>
      </c>
      <c r="H28" t="s">
        <v>8224</v>
      </c>
      <c r="I28" t="str">
        <f>VLOOKUP(H28,ISO!$A$2:$D$249,4,0)</f>
        <v>United States of America (the)</v>
      </c>
      <c r="J28" t="s">
        <v>8246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1.552</v>
      </c>
      <c r="R28" s="8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5" hidden="1">
      <c r="A29">
        <v>27</v>
      </c>
      <c r="B29" s="3" t="s">
        <v>29</v>
      </c>
      <c r="C29" s="3" t="s">
        <v>4138</v>
      </c>
      <c r="D29">
        <v>20000</v>
      </c>
      <c r="F29">
        <v>22345</v>
      </c>
      <c r="G29" t="s">
        <v>8219</v>
      </c>
      <c r="H29" t="s">
        <v>8228</v>
      </c>
      <c r="I29" t="str">
        <f>VLOOKUP(H29,ISO!$A$2:$D$249,4,0)</f>
        <v>New Zealand</v>
      </c>
      <c r="J29" t="s">
        <v>8250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1.1172500000000001</v>
      </c>
      <c r="R29" s="8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9" hidden="1">
      <c r="A30">
        <v>28</v>
      </c>
      <c r="B30" s="3" t="s">
        <v>30</v>
      </c>
      <c r="C30" s="3" t="s">
        <v>4139</v>
      </c>
      <c r="D30">
        <v>12000</v>
      </c>
      <c r="F30">
        <v>12042</v>
      </c>
      <c r="G30" t="s">
        <v>8219</v>
      </c>
      <c r="H30" t="s">
        <v>8224</v>
      </c>
      <c r="I30" t="str">
        <f>VLOOKUP(H30,ISO!$A$2:$D$249,4,0)</f>
        <v>United States of America (the)</v>
      </c>
      <c r="J30" t="s">
        <v>8246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1.0035000000000001</v>
      </c>
      <c r="R30" s="8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58" hidden="1">
      <c r="A31">
        <v>29</v>
      </c>
      <c r="B31" s="3" t="s">
        <v>31</v>
      </c>
      <c r="C31" s="3" t="s">
        <v>4140</v>
      </c>
      <c r="D31">
        <v>3000</v>
      </c>
      <c r="F31">
        <v>3700</v>
      </c>
      <c r="G31" t="s">
        <v>8219</v>
      </c>
      <c r="H31" t="s">
        <v>8225</v>
      </c>
      <c r="I31" t="str">
        <f>VLOOKUP(H31,ISO!$A$2:$D$249,4,0)</f>
        <v>United Kingdom of Great Britain and Northern Ireland (the)</v>
      </c>
      <c r="J31" t="s">
        <v>8247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1.2333333333333334</v>
      </c>
      <c r="R31" s="8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5" hidden="1">
      <c r="A32">
        <v>30</v>
      </c>
      <c r="B32" s="3" t="s">
        <v>32</v>
      </c>
      <c r="C32" s="3" t="s">
        <v>4141</v>
      </c>
      <c r="D32">
        <v>4000</v>
      </c>
      <c r="F32">
        <v>4051.99</v>
      </c>
      <c r="G32" t="s">
        <v>8219</v>
      </c>
      <c r="H32" t="s">
        <v>8224</v>
      </c>
      <c r="I32" t="str">
        <f>VLOOKUP(H32,ISO!$A$2:$D$249,4,0)</f>
        <v>United States of America (the)</v>
      </c>
      <c r="J32" t="s">
        <v>8246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1.0129975</v>
      </c>
      <c r="R32" s="8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5" hidden="1">
      <c r="A33">
        <v>31</v>
      </c>
      <c r="B33" s="3" t="s">
        <v>33</v>
      </c>
      <c r="C33" s="3" t="s">
        <v>4142</v>
      </c>
      <c r="D33">
        <v>13</v>
      </c>
      <c r="F33">
        <v>13</v>
      </c>
      <c r="G33" t="s">
        <v>8219</v>
      </c>
      <c r="H33" t="s">
        <v>8224</v>
      </c>
      <c r="I33" t="str">
        <f>VLOOKUP(H33,ISO!$A$2:$D$249,4,0)</f>
        <v>United States of America (the)</v>
      </c>
      <c r="J33" t="s">
        <v>8246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</v>
      </c>
      <c r="R33" s="8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58" hidden="1">
      <c r="A34">
        <v>32</v>
      </c>
      <c r="B34" s="3" t="s">
        <v>34</v>
      </c>
      <c r="C34" s="3" t="s">
        <v>4143</v>
      </c>
      <c r="D34">
        <v>28450</v>
      </c>
      <c r="F34">
        <v>28520</v>
      </c>
      <c r="G34" t="s">
        <v>8219</v>
      </c>
      <c r="H34" t="s">
        <v>8224</v>
      </c>
      <c r="I34" t="str">
        <f>VLOOKUP(H34,ISO!$A$2:$D$249,4,0)</f>
        <v>United States of America (the)</v>
      </c>
      <c r="J34" t="s">
        <v>8246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1.0024604569420035</v>
      </c>
      <c r="R34" s="8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5" hidden="1">
      <c r="A35">
        <v>33</v>
      </c>
      <c r="B35" s="3" t="s">
        <v>35</v>
      </c>
      <c r="C35" s="3" t="s">
        <v>4144</v>
      </c>
      <c r="D35">
        <v>5250</v>
      </c>
      <c r="F35">
        <v>5360</v>
      </c>
      <c r="G35" t="s">
        <v>8219</v>
      </c>
      <c r="H35" t="s">
        <v>8224</v>
      </c>
      <c r="I35" t="str">
        <f>VLOOKUP(H35,ISO!$A$2:$D$249,4,0)</f>
        <v>United States of America (the)</v>
      </c>
      <c r="J35" t="s">
        <v>8246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1.0209523809523811</v>
      </c>
      <c r="R35" s="8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3.5" hidden="1">
      <c r="A36">
        <v>34</v>
      </c>
      <c r="B36" s="3" t="s">
        <v>36</v>
      </c>
      <c r="C36" s="3" t="s">
        <v>4145</v>
      </c>
      <c r="D36">
        <v>2600</v>
      </c>
      <c r="F36">
        <v>3392</v>
      </c>
      <c r="G36" t="s">
        <v>8219</v>
      </c>
      <c r="H36" t="s">
        <v>8224</v>
      </c>
      <c r="I36" t="str">
        <f>VLOOKUP(H36,ISO!$A$2:$D$249,4,0)</f>
        <v>United States of America (the)</v>
      </c>
      <c r="J36" t="s">
        <v>8246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1.3046153846153845</v>
      </c>
      <c r="R36" s="8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5" hidden="1">
      <c r="A37">
        <v>35</v>
      </c>
      <c r="B37" s="3" t="s">
        <v>37</v>
      </c>
      <c r="C37" s="3" t="s">
        <v>4146</v>
      </c>
      <c r="D37">
        <v>1000</v>
      </c>
      <c r="F37">
        <v>1665</v>
      </c>
      <c r="G37" t="s">
        <v>8219</v>
      </c>
      <c r="H37" t="s">
        <v>8224</v>
      </c>
      <c r="I37" t="str">
        <f>VLOOKUP(H37,ISO!$A$2:$D$249,4,0)</f>
        <v>United States of America (the)</v>
      </c>
      <c r="J37" t="s">
        <v>8246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1.665</v>
      </c>
      <c r="R37" s="8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9" hidden="1">
      <c r="A38">
        <v>36</v>
      </c>
      <c r="B38" s="3" t="s">
        <v>38</v>
      </c>
      <c r="C38" s="3" t="s">
        <v>4147</v>
      </c>
      <c r="D38">
        <v>6000</v>
      </c>
      <c r="F38">
        <v>8529</v>
      </c>
      <c r="G38" t="s">
        <v>8219</v>
      </c>
      <c r="H38" t="s">
        <v>8224</v>
      </c>
      <c r="I38" t="str">
        <f>VLOOKUP(H38,ISO!$A$2:$D$249,4,0)</f>
        <v>United States of America (the)</v>
      </c>
      <c r="J38" t="s">
        <v>8246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1.4215</v>
      </c>
      <c r="R38" s="8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5" hidden="1">
      <c r="A39">
        <v>37</v>
      </c>
      <c r="B39" s="3" t="s">
        <v>39</v>
      </c>
      <c r="C39" s="3" t="s">
        <v>4148</v>
      </c>
      <c r="D39">
        <v>22000</v>
      </c>
      <c r="F39">
        <v>40357</v>
      </c>
      <c r="G39" t="s">
        <v>8219</v>
      </c>
      <c r="H39" t="s">
        <v>8224</v>
      </c>
      <c r="I39" t="str">
        <f>VLOOKUP(H39,ISO!$A$2:$D$249,4,0)</f>
        <v>United States of America (the)</v>
      </c>
      <c r="J39" t="s">
        <v>8246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1.8344090909090909</v>
      </c>
      <c r="R39" s="8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5" hidden="1">
      <c r="A40">
        <v>38</v>
      </c>
      <c r="B40" s="3" t="s">
        <v>40</v>
      </c>
      <c r="C40" s="3" t="s">
        <v>4149</v>
      </c>
      <c r="D40">
        <v>2500</v>
      </c>
      <c r="F40">
        <v>2751</v>
      </c>
      <c r="G40" t="s">
        <v>8219</v>
      </c>
      <c r="H40" t="s">
        <v>8224</v>
      </c>
      <c r="I40" t="str">
        <f>VLOOKUP(H40,ISO!$A$2:$D$249,4,0)</f>
        <v>United States of America (the)</v>
      </c>
      <c r="J40" t="s">
        <v>8246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1.1004</v>
      </c>
      <c r="R40" s="8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8" hidden="1">
      <c r="A41">
        <v>39</v>
      </c>
      <c r="B41" s="3" t="s">
        <v>41</v>
      </c>
      <c r="C41" s="3" t="s">
        <v>4150</v>
      </c>
      <c r="D41">
        <v>25000</v>
      </c>
      <c r="F41">
        <v>32745</v>
      </c>
      <c r="G41" t="s">
        <v>8219</v>
      </c>
      <c r="H41" t="s">
        <v>8225</v>
      </c>
      <c r="I41" t="str">
        <f>VLOOKUP(H41,ISO!$A$2:$D$249,4,0)</f>
        <v>United Kingdom of Great Britain and Northern Ireland (the)</v>
      </c>
      <c r="J41" t="s">
        <v>8247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1.3098000000000001</v>
      </c>
      <c r="R41" s="8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58" hidden="1">
      <c r="A42">
        <v>40</v>
      </c>
      <c r="B42" s="3" t="s">
        <v>42</v>
      </c>
      <c r="C42" s="3" t="s">
        <v>4151</v>
      </c>
      <c r="D42">
        <v>2000</v>
      </c>
      <c r="F42">
        <v>2027</v>
      </c>
      <c r="G42" t="s">
        <v>8219</v>
      </c>
      <c r="H42" t="s">
        <v>8224</v>
      </c>
      <c r="I42" t="str">
        <f>VLOOKUP(H42,ISO!$A$2:$D$249,4,0)</f>
        <v>United States of America (the)</v>
      </c>
      <c r="J42" t="s">
        <v>8246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1.0135000000000001</v>
      </c>
      <c r="R42" s="8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3.5" hidden="1">
      <c r="A43">
        <v>41</v>
      </c>
      <c r="B43" s="3" t="s">
        <v>43</v>
      </c>
      <c r="C43" s="3" t="s">
        <v>4152</v>
      </c>
      <c r="D43">
        <v>2000</v>
      </c>
      <c r="F43">
        <v>2000</v>
      </c>
      <c r="G43" t="s">
        <v>8219</v>
      </c>
      <c r="H43" t="s">
        <v>8224</v>
      </c>
      <c r="I43" t="str">
        <f>VLOOKUP(H43,ISO!$A$2:$D$249,4,0)</f>
        <v>United States of America (the)</v>
      </c>
      <c r="J43" t="s">
        <v>8246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</v>
      </c>
      <c r="R43" s="8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5" hidden="1">
      <c r="A44">
        <v>42</v>
      </c>
      <c r="B44" s="3" t="s">
        <v>44</v>
      </c>
      <c r="C44" s="3" t="s">
        <v>4153</v>
      </c>
      <c r="D44">
        <v>14000</v>
      </c>
      <c r="F44">
        <v>19860</v>
      </c>
      <c r="G44" t="s">
        <v>8219</v>
      </c>
      <c r="H44" t="s">
        <v>8224</v>
      </c>
      <c r="I44" t="str">
        <f>VLOOKUP(H44,ISO!$A$2:$D$249,4,0)</f>
        <v>United States of America (the)</v>
      </c>
      <c r="J44" t="s">
        <v>8246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1.4185714285714286</v>
      </c>
      <c r="R44" s="8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5" hidden="1">
      <c r="A45">
        <v>43</v>
      </c>
      <c r="B45" s="3" t="s">
        <v>45</v>
      </c>
      <c r="C45" s="3" t="s">
        <v>4154</v>
      </c>
      <c r="D45">
        <v>10000</v>
      </c>
      <c r="F45">
        <v>30866</v>
      </c>
      <c r="G45" t="s">
        <v>8219</v>
      </c>
      <c r="H45" t="s">
        <v>8224</v>
      </c>
      <c r="I45" t="str">
        <f>VLOOKUP(H45,ISO!$A$2:$D$249,4,0)</f>
        <v>United States of America (the)</v>
      </c>
      <c r="J45" t="s">
        <v>8246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3.0865999999999998</v>
      </c>
      <c r="R45" s="8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8" hidden="1">
      <c r="A46">
        <v>44</v>
      </c>
      <c r="B46" s="3" t="s">
        <v>46</v>
      </c>
      <c r="C46" s="3" t="s">
        <v>4155</v>
      </c>
      <c r="D46">
        <v>2000</v>
      </c>
      <c r="F46">
        <v>2000</v>
      </c>
      <c r="G46" t="s">
        <v>8219</v>
      </c>
      <c r="H46" t="s">
        <v>8224</v>
      </c>
      <c r="I46" t="str">
        <f>VLOOKUP(H46,ISO!$A$2:$D$249,4,0)</f>
        <v>United States of America (the)</v>
      </c>
      <c r="J46" t="s">
        <v>8246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</v>
      </c>
      <c r="R46" s="8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5" hidden="1">
      <c r="A47">
        <v>45</v>
      </c>
      <c r="B47" s="3" t="s">
        <v>47</v>
      </c>
      <c r="C47" s="3" t="s">
        <v>4156</v>
      </c>
      <c r="D47">
        <v>5000</v>
      </c>
      <c r="F47">
        <v>6000</v>
      </c>
      <c r="G47" t="s">
        <v>8219</v>
      </c>
      <c r="H47" t="s">
        <v>8224</v>
      </c>
      <c r="I47" t="str">
        <f>VLOOKUP(H47,ISO!$A$2:$D$249,4,0)</f>
        <v>United States of America (the)</v>
      </c>
      <c r="J47" t="s">
        <v>8246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1.2</v>
      </c>
      <c r="R47" s="8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5" hidden="1">
      <c r="A48">
        <v>46</v>
      </c>
      <c r="B48" s="3" t="s">
        <v>48</v>
      </c>
      <c r="C48" s="3" t="s">
        <v>4157</v>
      </c>
      <c r="D48">
        <v>8400</v>
      </c>
      <c r="F48">
        <v>8750</v>
      </c>
      <c r="G48" t="s">
        <v>8219</v>
      </c>
      <c r="H48" t="s">
        <v>8226</v>
      </c>
      <c r="I48" t="str">
        <f>VLOOKUP(H48,ISO!$A$2:$D$249,4,0)</f>
        <v>Australia</v>
      </c>
      <c r="J48" t="s">
        <v>8248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1.0416666666666667</v>
      </c>
      <c r="R48" s="8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8" hidden="1">
      <c r="A49">
        <v>47</v>
      </c>
      <c r="B49" s="3" t="s">
        <v>49</v>
      </c>
      <c r="C49" s="3" t="s">
        <v>4158</v>
      </c>
      <c r="D49">
        <v>5000</v>
      </c>
      <c r="F49">
        <v>5380.55</v>
      </c>
      <c r="G49" t="s">
        <v>8219</v>
      </c>
      <c r="H49" t="s">
        <v>8224</v>
      </c>
      <c r="I49" t="str">
        <f>VLOOKUP(H49,ISO!$A$2:$D$249,4,0)</f>
        <v>United States of America (the)</v>
      </c>
      <c r="J49" t="s">
        <v>8246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1.0761100000000001</v>
      </c>
      <c r="R49" s="8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5" hidden="1">
      <c r="A50">
        <v>48</v>
      </c>
      <c r="B50" s="3" t="s">
        <v>50</v>
      </c>
      <c r="C50" s="3" t="s">
        <v>4159</v>
      </c>
      <c r="D50">
        <v>2000</v>
      </c>
      <c r="F50">
        <v>2159</v>
      </c>
      <c r="G50" t="s">
        <v>8219</v>
      </c>
      <c r="H50" t="s">
        <v>8225</v>
      </c>
      <c r="I50" t="str">
        <f>VLOOKUP(H50,ISO!$A$2:$D$249,4,0)</f>
        <v>United Kingdom of Great Britain and Northern Ireland (the)</v>
      </c>
      <c r="J50" t="s">
        <v>8247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1.0794999999999999</v>
      </c>
      <c r="R50" s="8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F51">
        <v>12000</v>
      </c>
      <c r="G51" t="s">
        <v>8219</v>
      </c>
      <c r="H51" t="s">
        <v>8224</v>
      </c>
      <c r="I51" t="str">
        <f>VLOOKUP(H51,ISO!$A$2:$D$249,4,0)</f>
        <v>United States of America (the)</v>
      </c>
      <c r="J51" t="s">
        <v>8246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</v>
      </c>
      <c r="R51" s="8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5" hidden="1">
      <c r="A52">
        <v>50</v>
      </c>
      <c r="B52" s="3" t="s">
        <v>52</v>
      </c>
      <c r="C52" s="3" t="s">
        <v>4161</v>
      </c>
      <c r="D52">
        <v>600</v>
      </c>
      <c r="F52">
        <v>600</v>
      </c>
      <c r="G52" t="s">
        <v>8219</v>
      </c>
      <c r="H52" t="s">
        <v>8225</v>
      </c>
      <c r="I52" t="str">
        <f>VLOOKUP(H52,ISO!$A$2:$D$249,4,0)</f>
        <v>United Kingdom of Great Britain and Northern Ireland (the)</v>
      </c>
      <c r="J52" t="s">
        <v>8247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</v>
      </c>
      <c r="R52" s="8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5" hidden="1">
      <c r="A53">
        <v>51</v>
      </c>
      <c r="B53" s="3" t="s">
        <v>53</v>
      </c>
      <c r="C53" s="3" t="s">
        <v>4162</v>
      </c>
      <c r="D53">
        <v>11000</v>
      </c>
      <c r="F53">
        <v>14082</v>
      </c>
      <c r="G53" t="s">
        <v>8219</v>
      </c>
      <c r="H53" t="s">
        <v>8224</v>
      </c>
      <c r="I53" t="str">
        <f>VLOOKUP(H53,ISO!$A$2:$D$249,4,0)</f>
        <v>United States of America (the)</v>
      </c>
      <c r="J53" t="s">
        <v>8246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1.2801818181818181</v>
      </c>
      <c r="R53" s="8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5" hidden="1">
      <c r="A54">
        <v>52</v>
      </c>
      <c r="B54" s="3" t="s">
        <v>54</v>
      </c>
      <c r="C54" s="3" t="s">
        <v>4163</v>
      </c>
      <c r="D54">
        <v>10000</v>
      </c>
      <c r="F54">
        <v>11621</v>
      </c>
      <c r="G54" t="s">
        <v>8219</v>
      </c>
      <c r="H54" t="s">
        <v>8224</v>
      </c>
      <c r="I54" t="str">
        <f>VLOOKUP(H54,ISO!$A$2:$D$249,4,0)</f>
        <v>United States of America (the)</v>
      </c>
      <c r="J54" t="s">
        <v>8246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1.1620999999999999</v>
      </c>
      <c r="R54" s="8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9" hidden="1">
      <c r="A55">
        <v>53</v>
      </c>
      <c r="B55" s="3" t="s">
        <v>55</v>
      </c>
      <c r="C55" s="3" t="s">
        <v>4164</v>
      </c>
      <c r="D55">
        <v>3000</v>
      </c>
      <c r="F55">
        <v>3289</v>
      </c>
      <c r="G55" t="s">
        <v>8219</v>
      </c>
      <c r="H55" t="s">
        <v>8224</v>
      </c>
      <c r="I55" t="str">
        <f>VLOOKUP(H55,ISO!$A$2:$D$249,4,0)</f>
        <v>United States of America (the)</v>
      </c>
      <c r="J55" t="s">
        <v>8246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1.0963333333333334</v>
      </c>
      <c r="R55" s="8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8" hidden="1">
      <c r="A56">
        <v>54</v>
      </c>
      <c r="B56" s="3" t="s">
        <v>56</v>
      </c>
      <c r="C56" s="3" t="s">
        <v>4165</v>
      </c>
      <c r="D56">
        <v>10000</v>
      </c>
      <c r="F56">
        <v>10100</v>
      </c>
      <c r="G56" t="s">
        <v>8219</v>
      </c>
      <c r="H56" t="s">
        <v>8224</v>
      </c>
      <c r="I56" t="str">
        <f>VLOOKUP(H56,ISO!$A$2:$D$249,4,0)</f>
        <v>United States of America (the)</v>
      </c>
      <c r="J56" t="s">
        <v>8246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1.01</v>
      </c>
      <c r="R56" s="8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5" hidden="1">
      <c r="A57">
        <v>55</v>
      </c>
      <c r="B57" s="3" t="s">
        <v>57</v>
      </c>
      <c r="C57" s="3" t="s">
        <v>4166</v>
      </c>
      <c r="D57">
        <v>8600</v>
      </c>
      <c r="F57">
        <v>11090</v>
      </c>
      <c r="G57" t="s">
        <v>8219</v>
      </c>
      <c r="H57" t="s">
        <v>8224</v>
      </c>
      <c r="I57" t="str">
        <f>VLOOKUP(H57,ISO!$A$2:$D$249,4,0)</f>
        <v>United States of America (the)</v>
      </c>
      <c r="J57" t="s">
        <v>8246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1.2895348837209302</v>
      </c>
      <c r="R57" s="8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9" hidden="1">
      <c r="A58">
        <v>56</v>
      </c>
      <c r="B58" s="3" t="s">
        <v>58</v>
      </c>
      <c r="C58" s="3" t="s">
        <v>4167</v>
      </c>
      <c r="D58">
        <v>8000</v>
      </c>
      <c r="F58">
        <v>8581</v>
      </c>
      <c r="G58" t="s">
        <v>8219</v>
      </c>
      <c r="H58" t="s">
        <v>8225</v>
      </c>
      <c r="I58" t="str">
        <f>VLOOKUP(H58,ISO!$A$2:$D$249,4,0)</f>
        <v>United Kingdom of Great Britain and Northern Ireland (the)</v>
      </c>
      <c r="J58" t="s">
        <v>8247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1.0726249999999999</v>
      </c>
      <c r="R58" s="8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5" hidden="1">
      <c r="A59">
        <v>57</v>
      </c>
      <c r="B59" s="3" t="s">
        <v>59</v>
      </c>
      <c r="C59" s="3" t="s">
        <v>4168</v>
      </c>
      <c r="D59">
        <v>15000</v>
      </c>
      <c r="F59">
        <v>15285</v>
      </c>
      <c r="G59" t="s">
        <v>8219</v>
      </c>
      <c r="H59" t="s">
        <v>8224</v>
      </c>
      <c r="I59" t="str">
        <f>VLOOKUP(H59,ISO!$A$2:$D$249,4,0)</f>
        <v>United States of America (the)</v>
      </c>
      <c r="J59" t="s">
        <v>8246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1.0189999999999999</v>
      </c>
      <c r="R59" s="8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5" hidden="1">
      <c r="A60">
        <v>58</v>
      </c>
      <c r="B60" s="3" t="s">
        <v>60</v>
      </c>
      <c r="C60" s="3" t="s">
        <v>4169</v>
      </c>
      <c r="D60">
        <v>10000</v>
      </c>
      <c r="F60">
        <v>10291</v>
      </c>
      <c r="G60" t="s">
        <v>8219</v>
      </c>
      <c r="H60" t="s">
        <v>8224</v>
      </c>
      <c r="I60" t="str">
        <f>VLOOKUP(H60,ISO!$A$2:$D$249,4,0)</f>
        <v>United States of America (the)</v>
      </c>
      <c r="J60" t="s">
        <v>8246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1.0290999999999999</v>
      </c>
      <c r="R60" s="8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5" hidden="1">
      <c r="A61">
        <v>59</v>
      </c>
      <c r="B61" s="3" t="s">
        <v>61</v>
      </c>
      <c r="C61" s="3" t="s">
        <v>4170</v>
      </c>
      <c r="D61">
        <v>20000</v>
      </c>
      <c r="F61">
        <v>20025.14</v>
      </c>
      <c r="G61" t="s">
        <v>8219</v>
      </c>
      <c r="H61" t="s">
        <v>8224</v>
      </c>
      <c r="I61" t="str">
        <f>VLOOKUP(H61,ISO!$A$2:$D$249,4,0)</f>
        <v>United States of America (the)</v>
      </c>
      <c r="J61" t="s">
        <v>8246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1.0012570000000001</v>
      </c>
      <c r="R61" s="8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5" hidden="1">
      <c r="A62">
        <v>60</v>
      </c>
      <c r="B62" s="3" t="s">
        <v>62</v>
      </c>
      <c r="C62" s="3" t="s">
        <v>4171</v>
      </c>
      <c r="D62">
        <v>4500</v>
      </c>
      <c r="F62">
        <v>4648.33</v>
      </c>
      <c r="G62" t="s">
        <v>8219</v>
      </c>
      <c r="H62" t="s">
        <v>8225</v>
      </c>
      <c r="I62" t="str">
        <f>VLOOKUP(H62,ISO!$A$2:$D$249,4,0)</f>
        <v>United Kingdom of Great Britain and Northern Ireland (the)</v>
      </c>
      <c r="J62" t="s">
        <v>8247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1.0329622222222221</v>
      </c>
      <c r="R62" s="8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5" hidden="1">
      <c r="A63">
        <v>61</v>
      </c>
      <c r="B63" s="3" t="s">
        <v>63</v>
      </c>
      <c r="C63" s="3" t="s">
        <v>4172</v>
      </c>
      <c r="D63">
        <v>5000</v>
      </c>
      <c r="F63">
        <v>7415</v>
      </c>
      <c r="G63" t="s">
        <v>8219</v>
      </c>
      <c r="H63" t="s">
        <v>8224</v>
      </c>
      <c r="I63" t="str">
        <f>VLOOKUP(H63,ISO!$A$2:$D$249,4,0)</f>
        <v>United States of America (the)</v>
      </c>
      <c r="J63" t="s">
        <v>8246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1.4830000000000001</v>
      </c>
      <c r="R63" s="8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5" hidden="1">
      <c r="A64">
        <v>62</v>
      </c>
      <c r="B64" s="3" t="s">
        <v>64</v>
      </c>
      <c r="C64" s="3" t="s">
        <v>4173</v>
      </c>
      <c r="D64">
        <v>3000</v>
      </c>
      <c r="F64">
        <v>4642</v>
      </c>
      <c r="G64" t="s">
        <v>8219</v>
      </c>
      <c r="H64" t="s">
        <v>8224</v>
      </c>
      <c r="I64" t="str">
        <f>VLOOKUP(H64,ISO!$A$2:$D$249,4,0)</f>
        <v>United States of America (the)</v>
      </c>
      <c r="J64" t="s">
        <v>8246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1.5473333333333332</v>
      </c>
      <c r="R64" s="8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5" hidden="1">
      <c r="A65">
        <v>63</v>
      </c>
      <c r="B65" s="3" t="s">
        <v>65</v>
      </c>
      <c r="C65" s="3" t="s">
        <v>4174</v>
      </c>
      <c r="D65">
        <v>2000</v>
      </c>
      <c r="F65">
        <v>2270.37</v>
      </c>
      <c r="G65" t="s">
        <v>8219</v>
      </c>
      <c r="H65" t="s">
        <v>8224</v>
      </c>
      <c r="I65" t="str">
        <f>VLOOKUP(H65,ISO!$A$2:$D$249,4,0)</f>
        <v>United States of America (the)</v>
      </c>
      <c r="J65" t="s">
        <v>8246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1.1351849999999999</v>
      </c>
      <c r="R65" s="8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58" hidden="1">
      <c r="A66">
        <v>64</v>
      </c>
      <c r="B66" s="3" t="s">
        <v>66</v>
      </c>
      <c r="C66" s="3" t="s">
        <v>4175</v>
      </c>
      <c r="D66">
        <v>1200</v>
      </c>
      <c r="F66">
        <v>2080</v>
      </c>
      <c r="G66" t="s">
        <v>8219</v>
      </c>
      <c r="H66" t="s">
        <v>8224</v>
      </c>
      <c r="I66" t="str">
        <f>VLOOKUP(H66,ISO!$A$2:$D$249,4,0)</f>
        <v>United States of America (the)</v>
      </c>
      <c r="J66" t="s">
        <v>8246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7">
        <f t="shared" si="0"/>
        <v>1.7333333333333334</v>
      </c>
      <c r="R66" s="8">
        <f t="shared" si="1"/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3.5" hidden="1">
      <c r="A67">
        <v>65</v>
      </c>
      <c r="B67" s="3" t="s">
        <v>67</v>
      </c>
      <c r="C67" s="3" t="s">
        <v>4176</v>
      </c>
      <c r="D67">
        <v>7000</v>
      </c>
      <c r="F67">
        <v>7527</v>
      </c>
      <c r="G67" t="s">
        <v>8219</v>
      </c>
      <c r="H67" t="s">
        <v>8229</v>
      </c>
      <c r="I67" t="str">
        <f>VLOOKUP(H67,ISO!$A$2:$D$249,4,0)</f>
        <v>Canada</v>
      </c>
      <c r="J67" t="s">
        <v>8251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4">F67/D67</f>
        <v>1.0752857142857142</v>
      </c>
      <c r="R67" s="8">
        <f t="shared" ref="R67:R130" si="5">F67/N67</f>
        <v>132.05263157894737</v>
      </c>
      <c r="S67" t="str">
        <f t="shared" ref="S67:S130" si="6">LEFT(P67,(FIND("/",P67,1)-1))</f>
        <v>film &amp; video</v>
      </c>
      <c r="T67" t="str">
        <f t="shared" ref="T67:T130" si="7">MID(P67,FIND("/",P67)+1,256)</f>
        <v>shorts</v>
      </c>
    </row>
    <row r="68" spans="1:20" ht="29" hidden="1">
      <c r="A68">
        <v>66</v>
      </c>
      <c r="B68" s="3" t="s">
        <v>68</v>
      </c>
      <c r="C68" s="3" t="s">
        <v>4177</v>
      </c>
      <c r="D68">
        <v>2000</v>
      </c>
      <c r="F68">
        <v>2372</v>
      </c>
      <c r="G68" t="s">
        <v>8219</v>
      </c>
      <c r="H68" t="s">
        <v>8224</v>
      </c>
      <c r="I68" t="str">
        <f>VLOOKUP(H68,ISO!$A$2:$D$249,4,0)</f>
        <v>United States of America (the)</v>
      </c>
      <c r="J68" t="s">
        <v>8246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1.1859999999999999</v>
      </c>
      <c r="R68" s="8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5" hidden="1">
      <c r="A69">
        <v>67</v>
      </c>
      <c r="B69" s="3" t="s">
        <v>69</v>
      </c>
      <c r="C69" s="3" t="s">
        <v>4178</v>
      </c>
      <c r="D69">
        <v>2000</v>
      </c>
      <c r="F69">
        <v>2325</v>
      </c>
      <c r="G69" t="s">
        <v>8219</v>
      </c>
      <c r="H69" t="s">
        <v>8224</v>
      </c>
      <c r="I69" t="str">
        <f>VLOOKUP(H69,ISO!$A$2:$D$249,4,0)</f>
        <v>United States of America (the)</v>
      </c>
      <c r="J69" t="s">
        <v>8246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1.1625000000000001</v>
      </c>
      <c r="R69" s="8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58" hidden="1">
      <c r="A70">
        <v>68</v>
      </c>
      <c r="B70" s="3" t="s">
        <v>70</v>
      </c>
      <c r="C70" s="3" t="s">
        <v>4179</v>
      </c>
      <c r="D70">
        <v>600</v>
      </c>
      <c r="F70">
        <v>763</v>
      </c>
      <c r="G70" t="s">
        <v>8219</v>
      </c>
      <c r="H70" t="s">
        <v>8225</v>
      </c>
      <c r="I70" t="str">
        <f>VLOOKUP(H70,ISO!$A$2:$D$249,4,0)</f>
        <v>United Kingdom of Great Britain and Northern Ireland (the)</v>
      </c>
      <c r="J70" t="s">
        <v>8247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1.2716666666666667</v>
      </c>
      <c r="R70" s="8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5" hidden="1">
      <c r="A71">
        <v>69</v>
      </c>
      <c r="B71" s="3" t="s">
        <v>71</v>
      </c>
      <c r="C71" s="3" t="s">
        <v>4180</v>
      </c>
      <c r="D71">
        <v>10000</v>
      </c>
      <c r="F71">
        <v>11094.23</v>
      </c>
      <c r="G71" t="s">
        <v>8219</v>
      </c>
      <c r="H71" t="s">
        <v>8224</v>
      </c>
      <c r="I71" t="str">
        <f>VLOOKUP(H71,ISO!$A$2:$D$249,4,0)</f>
        <v>United States of America (the)</v>
      </c>
      <c r="J71" t="s">
        <v>8246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1.109423</v>
      </c>
      <c r="R71" s="8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5" hidden="1">
      <c r="A72">
        <v>70</v>
      </c>
      <c r="B72" s="3" t="s">
        <v>72</v>
      </c>
      <c r="C72" s="3" t="s">
        <v>4181</v>
      </c>
      <c r="D72">
        <v>500</v>
      </c>
      <c r="F72">
        <v>636</v>
      </c>
      <c r="G72" t="s">
        <v>8219</v>
      </c>
      <c r="H72" t="s">
        <v>8224</v>
      </c>
      <c r="I72" t="str">
        <f>VLOOKUP(H72,ISO!$A$2:$D$249,4,0)</f>
        <v>United States of America (the)</v>
      </c>
      <c r="J72" t="s">
        <v>8246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1.272</v>
      </c>
      <c r="R72" s="8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5" hidden="1">
      <c r="A73">
        <v>71</v>
      </c>
      <c r="B73" s="3" t="s">
        <v>73</v>
      </c>
      <c r="C73" s="3" t="s">
        <v>4182</v>
      </c>
      <c r="D73">
        <v>1800</v>
      </c>
      <c r="F73">
        <v>2231</v>
      </c>
      <c r="G73" t="s">
        <v>8219</v>
      </c>
      <c r="H73" t="s">
        <v>8224</v>
      </c>
      <c r="I73" t="str">
        <f>VLOOKUP(H73,ISO!$A$2:$D$249,4,0)</f>
        <v>United States of America (the)</v>
      </c>
      <c r="J73" t="s">
        <v>8246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1.2394444444444443</v>
      </c>
      <c r="R73" s="8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43.5" hidden="1">
      <c r="A74">
        <v>72</v>
      </c>
      <c r="B74" s="3" t="s">
        <v>74</v>
      </c>
      <c r="C74" s="3" t="s">
        <v>4183</v>
      </c>
      <c r="D74">
        <v>2200</v>
      </c>
      <c r="F74">
        <v>2385</v>
      </c>
      <c r="G74" t="s">
        <v>8219</v>
      </c>
      <c r="H74" t="s">
        <v>8224</v>
      </c>
      <c r="I74" t="str">
        <f>VLOOKUP(H74,ISO!$A$2:$D$249,4,0)</f>
        <v>United States of America (the)</v>
      </c>
      <c r="J74" t="s">
        <v>8246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1.084090909090909</v>
      </c>
      <c r="R74" s="8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5" hidden="1">
      <c r="A75">
        <v>73</v>
      </c>
      <c r="B75" s="3" t="s">
        <v>75</v>
      </c>
      <c r="C75" s="3" t="s">
        <v>4184</v>
      </c>
      <c r="D75">
        <v>900</v>
      </c>
      <c r="F75">
        <v>900</v>
      </c>
      <c r="G75" t="s">
        <v>8219</v>
      </c>
      <c r="H75" t="s">
        <v>8224</v>
      </c>
      <c r="I75" t="str">
        <f>VLOOKUP(H75,ISO!$A$2:$D$249,4,0)</f>
        <v>United States of America (the)</v>
      </c>
      <c r="J75" t="s">
        <v>8246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</v>
      </c>
      <c r="R75" s="8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43.5" hidden="1">
      <c r="A76">
        <v>74</v>
      </c>
      <c r="B76" s="3" t="s">
        <v>76</v>
      </c>
      <c r="C76" s="3" t="s">
        <v>4185</v>
      </c>
      <c r="D76">
        <v>500</v>
      </c>
      <c r="F76">
        <v>564.66</v>
      </c>
      <c r="G76" t="s">
        <v>8219</v>
      </c>
      <c r="H76" t="s">
        <v>8230</v>
      </c>
      <c r="I76" t="str">
        <f>VLOOKUP(H76,ISO!$A$2:$D$249,4,0)</f>
        <v>France</v>
      </c>
      <c r="J76" t="s">
        <v>8249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1.1293199999999999</v>
      </c>
      <c r="R76" s="8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5" hidden="1">
      <c r="A77">
        <v>75</v>
      </c>
      <c r="B77" s="3" t="s">
        <v>77</v>
      </c>
      <c r="C77" s="3" t="s">
        <v>4186</v>
      </c>
      <c r="D77">
        <v>3500</v>
      </c>
      <c r="F77">
        <v>4040</v>
      </c>
      <c r="G77" t="s">
        <v>8219</v>
      </c>
      <c r="H77" t="s">
        <v>8224</v>
      </c>
      <c r="I77" t="str">
        <f>VLOOKUP(H77,ISO!$A$2:$D$249,4,0)</f>
        <v>United States of America (the)</v>
      </c>
      <c r="J77" t="s">
        <v>8246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1.1542857142857144</v>
      </c>
      <c r="R77" s="8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5" hidden="1">
      <c r="A78">
        <v>76</v>
      </c>
      <c r="B78" s="3" t="s">
        <v>78</v>
      </c>
      <c r="C78" s="3" t="s">
        <v>4187</v>
      </c>
      <c r="D78">
        <v>300</v>
      </c>
      <c r="F78">
        <v>460</v>
      </c>
      <c r="G78" t="s">
        <v>8219</v>
      </c>
      <c r="H78" t="s">
        <v>8224</v>
      </c>
      <c r="I78" t="str">
        <f>VLOOKUP(H78,ISO!$A$2:$D$249,4,0)</f>
        <v>United States of America (the)</v>
      </c>
      <c r="J78" t="s">
        <v>8246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1.5333333333333334</v>
      </c>
      <c r="R78" s="8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5" hidden="1">
      <c r="A79">
        <v>77</v>
      </c>
      <c r="B79" s="3" t="s">
        <v>79</v>
      </c>
      <c r="C79" s="3" t="s">
        <v>4188</v>
      </c>
      <c r="D79">
        <v>400</v>
      </c>
      <c r="F79">
        <v>1570</v>
      </c>
      <c r="G79" t="s">
        <v>8219</v>
      </c>
      <c r="H79" t="s">
        <v>8224</v>
      </c>
      <c r="I79" t="str">
        <f>VLOOKUP(H79,ISO!$A$2:$D$249,4,0)</f>
        <v>United States of America (the)</v>
      </c>
      <c r="J79" t="s">
        <v>8246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3.9249999999999998</v>
      </c>
      <c r="R79" s="8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7" hidden="1">
      <c r="A80">
        <v>78</v>
      </c>
      <c r="B80" s="3" t="s">
        <v>80</v>
      </c>
      <c r="C80" s="3" t="s">
        <v>4189</v>
      </c>
      <c r="D80">
        <v>50</v>
      </c>
      <c r="F80">
        <v>1351</v>
      </c>
      <c r="G80" t="s">
        <v>8219</v>
      </c>
      <c r="H80" t="s">
        <v>8230</v>
      </c>
      <c r="I80" t="str">
        <f>VLOOKUP(H80,ISO!$A$2:$D$249,4,0)</f>
        <v>France</v>
      </c>
      <c r="J80" t="s">
        <v>8249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27.02</v>
      </c>
      <c r="R80" s="8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3.5" hidden="1">
      <c r="A81">
        <v>79</v>
      </c>
      <c r="B81" s="3" t="s">
        <v>81</v>
      </c>
      <c r="C81" s="3" t="s">
        <v>4190</v>
      </c>
      <c r="D81">
        <v>1300</v>
      </c>
      <c r="F81">
        <v>1651</v>
      </c>
      <c r="G81" t="s">
        <v>8219</v>
      </c>
      <c r="H81" t="s">
        <v>8225</v>
      </c>
      <c r="I81" t="str">
        <f>VLOOKUP(H81,ISO!$A$2:$D$249,4,0)</f>
        <v>United Kingdom of Great Britain and Northern Ireland (the)</v>
      </c>
      <c r="J81" t="s">
        <v>8247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1.27</v>
      </c>
      <c r="R81" s="8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5" hidden="1">
      <c r="A82">
        <v>80</v>
      </c>
      <c r="B82" s="3" t="s">
        <v>82</v>
      </c>
      <c r="C82" s="3" t="s">
        <v>4191</v>
      </c>
      <c r="D82">
        <v>12000</v>
      </c>
      <c r="F82">
        <v>12870</v>
      </c>
      <c r="G82" t="s">
        <v>8219</v>
      </c>
      <c r="H82" t="s">
        <v>8224</v>
      </c>
      <c r="I82" t="str">
        <f>VLOOKUP(H82,ISO!$A$2:$D$249,4,0)</f>
        <v>United States of America (the)</v>
      </c>
      <c r="J82" t="s">
        <v>8246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1.0725</v>
      </c>
      <c r="R82" s="8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5" hidden="1">
      <c r="A83">
        <v>81</v>
      </c>
      <c r="B83" s="3" t="s">
        <v>83</v>
      </c>
      <c r="C83" s="3" t="s">
        <v>4192</v>
      </c>
      <c r="D83">
        <v>750</v>
      </c>
      <c r="F83">
        <v>1485</v>
      </c>
      <c r="G83" t="s">
        <v>8219</v>
      </c>
      <c r="H83" t="s">
        <v>8224</v>
      </c>
      <c r="I83" t="str">
        <f>VLOOKUP(H83,ISO!$A$2:$D$249,4,0)</f>
        <v>United States of America (the)</v>
      </c>
      <c r="J83" t="s">
        <v>8246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1.98</v>
      </c>
      <c r="R83" s="8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5" hidden="1">
      <c r="A84">
        <v>82</v>
      </c>
      <c r="B84" s="3" t="s">
        <v>84</v>
      </c>
      <c r="C84" s="3" t="s">
        <v>4193</v>
      </c>
      <c r="D84">
        <v>4000</v>
      </c>
      <c r="F84">
        <v>4000.5</v>
      </c>
      <c r="G84" t="s">
        <v>8219</v>
      </c>
      <c r="H84" t="s">
        <v>8224</v>
      </c>
      <c r="I84" t="str">
        <f>VLOOKUP(H84,ISO!$A$2:$D$249,4,0)</f>
        <v>United States of America (the)</v>
      </c>
      <c r="J84" t="s">
        <v>8246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1.0001249999999999</v>
      </c>
      <c r="R84" s="8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5" hidden="1">
      <c r="A85">
        <v>83</v>
      </c>
      <c r="B85" s="3" t="s">
        <v>85</v>
      </c>
      <c r="C85" s="3" t="s">
        <v>4194</v>
      </c>
      <c r="D85">
        <v>200</v>
      </c>
      <c r="F85">
        <v>205</v>
      </c>
      <c r="G85" t="s">
        <v>8219</v>
      </c>
      <c r="H85" t="s">
        <v>8225</v>
      </c>
      <c r="I85" t="str">
        <f>VLOOKUP(H85,ISO!$A$2:$D$249,4,0)</f>
        <v>United Kingdom of Great Britain and Northern Ireland (the)</v>
      </c>
      <c r="J85" t="s">
        <v>8247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1.0249999999999999</v>
      </c>
      <c r="R85" s="8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5" hidden="1">
      <c r="A86">
        <v>84</v>
      </c>
      <c r="B86" s="3" t="s">
        <v>86</v>
      </c>
      <c r="C86" s="3" t="s">
        <v>4195</v>
      </c>
      <c r="D86">
        <v>500</v>
      </c>
      <c r="F86">
        <v>500</v>
      </c>
      <c r="G86" t="s">
        <v>8219</v>
      </c>
      <c r="H86" t="s">
        <v>8224</v>
      </c>
      <c r="I86" t="str">
        <f>VLOOKUP(H86,ISO!$A$2:$D$249,4,0)</f>
        <v>United States of America (the)</v>
      </c>
      <c r="J86" t="s">
        <v>8246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</v>
      </c>
      <c r="R86" s="8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5" hidden="1">
      <c r="A87">
        <v>85</v>
      </c>
      <c r="B87" s="3" t="s">
        <v>87</v>
      </c>
      <c r="C87" s="3" t="s">
        <v>4196</v>
      </c>
      <c r="D87">
        <v>1200</v>
      </c>
      <c r="F87">
        <v>1506</v>
      </c>
      <c r="G87" t="s">
        <v>8219</v>
      </c>
      <c r="H87" t="s">
        <v>8224</v>
      </c>
      <c r="I87" t="str">
        <f>VLOOKUP(H87,ISO!$A$2:$D$249,4,0)</f>
        <v>United States of America (the)</v>
      </c>
      <c r="J87" t="s">
        <v>8246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1.2549999999999999</v>
      </c>
      <c r="R87" s="8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58" hidden="1">
      <c r="A88">
        <v>86</v>
      </c>
      <c r="B88" s="3" t="s">
        <v>88</v>
      </c>
      <c r="C88" s="3" t="s">
        <v>4197</v>
      </c>
      <c r="D88">
        <v>6000</v>
      </c>
      <c r="F88">
        <v>6388</v>
      </c>
      <c r="G88" t="s">
        <v>8219</v>
      </c>
      <c r="H88" t="s">
        <v>8230</v>
      </c>
      <c r="I88" t="str">
        <f>VLOOKUP(H88,ISO!$A$2:$D$249,4,0)</f>
        <v>France</v>
      </c>
      <c r="J88" t="s">
        <v>8249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1.0646666666666667</v>
      </c>
      <c r="R88" s="8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5" hidden="1">
      <c r="A89">
        <v>87</v>
      </c>
      <c r="B89" s="3" t="s">
        <v>89</v>
      </c>
      <c r="C89" s="3" t="s">
        <v>4198</v>
      </c>
      <c r="D89">
        <v>2500</v>
      </c>
      <c r="F89">
        <v>2615</v>
      </c>
      <c r="G89" t="s">
        <v>8219</v>
      </c>
      <c r="H89" t="s">
        <v>8224</v>
      </c>
      <c r="I89" t="str">
        <f>VLOOKUP(H89,ISO!$A$2:$D$249,4,0)</f>
        <v>United States of America (the)</v>
      </c>
      <c r="J89" t="s">
        <v>8246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1.046</v>
      </c>
      <c r="R89" s="8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58" hidden="1">
      <c r="A90">
        <v>88</v>
      </c>
      <c r="B90" s="3" t="s">
        <v>90</v>
      </c>
      <c r="C90" s="3" t="s">
        <v>4199</v>
      </c>
      <c r="D90">
        <v>3500</v>
      </c>
      <c r="F90">
        <v>3600</v>
      </c>
      <c r="G90" t="s">
        <v>8219</v>
      </c>
      <c r="H90" t="s">
        <v>8224</v>
      </c>
      <c r="I90" t="str">
        <f>VLOOKUP(H90,ISO!$A$2:$D$249,4,0)</f>
        <v>United States of America (the)</v>
      </c>
      <c r="J90" t="s">
        <v>8246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1.0285714285714285</v>
      </c>
      <c r="R90" s="8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3.5" hidden="1">
      <c r="A91">
        <v>89</v>
      </c>
      <c r="B91" s="3" t="s">
        <v>91</v>
      </c>
      <c r="C91" s="3" t="s">
        <v>4200</v>
      </c>
      <c r="D91">
        <v>6000</v>
      </c>
      <c r="F91">
        <v>6904</v>
      </c>
      <c r="G91" t="s">
        <v>8219</v>
      </c>
      <c r="H91" t="s">
        <v>8224</v>
      </c>
      <c r="I91" t="str">
        <f>VLOOKUP(H91,ISO!$A$2:$D$249,4,0)</f>
        <v>United States of America (the)</v>
      </c>
      <c r="J91" t="s">
        <v>8246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1.1506666666666667</v>
      </c>
      <c r="R91" s="8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9" hidden="1">
      <c r="A92">
        <v>90</v>
      </c>
      <c r="B92" s="3" t="s">
        <v>92</v>
      </c>
      <c r="C92" s="3" t="s">
        <v>4201</v>
      </c>
      <c r="D92">
        <v>500</v>
      </c>
      <c r="F92">
        <v>502</v>
      </c>
      <c r="G92" t="s">
        <v>8219</v>
      </c>
      <c r="H92" t="s">
        <v>8224</v>
      </c>
      <c r="I92" t="str">
        <f>VLOOKUP(H92,ISO!$A$2:$D$249,4,0)</f>
        <v>United States of America (the)</v>
      </c>
      <c r="J92" t="s">
        <v>8246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1.004</v>
      </c>
      <c r="R92" s="8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3.5" hidden="1">
      <c r="A93">
        <v>91</v>
      </c>
      <c r="B93" s="3" t="s">
        <v>93</v>
      </c>
      <c r="C93" s="3" t="s">
        <v>4202</v>
      </c>
      <c r="D93">
        <v>3000</v>
      </c>
      <c r="F93">
        <v>3600</v>
      </c>
      <c r="G93" t="s">
        <v>8219</v>
      </c>
      <c r="H93" t="s">
        <v>8224</v>
      </c>
      <c r="I93" t="str">
        <f>VLOOKUP(H93,ISO!$A$2:$D$249,4,0)</f>
        <v>United States of America (the)</v>
      </c>
      <c r="J93" t="s">
        <v>8246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1.2</v>
      </c>
      <c r="R93" s="8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5" hidden="1">
      <c r="A94">
        <v>92</v>
      </c>
      <c r="B94" s="3" t="s">
        <v>94</v>
      </c>
      <c r="C94" s="3" t="s">
        <v>4203</v>
      </c>
      <c r="D94">
        <v>5000</v>
      </c>
      <c r="F94">
        <v>5260</v>
      </c>
      <c r="G94" t="s">
        <v>8219</v>
      </c>
      <c r="H94" t="s">
        <v>8229</v>
      </c>
      <c r="I94" t="str">
        <f>VLOOKUP(H94,ISO!$A$2:$D$249,4,0)</f>
        <v>Canada</v>
      </c>
      <c r="J94" t="s">
        <v>8251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1.052</v>
      </c>
      <c r="R94" s="8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8" hidden="1">
      <c r="A95">
        <v>93</v>
      </c>
      <c r="B95" s="3" t="s">
        <v>95</v>
      </c>
      <c r="C95" s="3" t="s">
        <v>4204</v>
      </c>
      <c r="D95">
        <v>1000</v>
      </c>
      <c r="F95">
        <v>1106</v>
      </c>
      <c r="G95" t="s">
        <v>8219</v>
      </c>
      <c r="H95" t="s">
        <v>8224</v>
      </c>
      <c r="I95" t="str">
        <f>VLOOKUP(H95,ISO!$A$2:$D$249,4,0)</f>
        <v>United States of America (the)</v>
      </c>
      <c r="J95" t="s">
        <v>8246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1.1060000000000001</v>
      </c>
      <c r="R95" s="8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5" hidden="1">
      <c r="A96">
        <v>94</v>
      </c>
      <c r="B96" s="3" t="s">
        <v>96</v>
      </c>
      <c r="C96" s="3" t="s">
        <v>4205</v>
      </c>
      <c r="D96">
        <v>250</v>
      </c>
      <c r="F96">
        <v>260</v>
      </c>
      <c r="G96" t="s">
        <v>8219</v>
      </c>
      <c r="H96" t="s">
        <v>8225</v>
      </c>
      <c r="I96" t="str">
        <f>VLOOKUP(H96,ISO!$A$2:$D$249,4,0)</f>
        <v>United Kingdom of Great Britain and Northern Ireland (the)</v>
      </c>
      <c r="J96" t="s">
        <v>8247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1.04</v>
      </c>
      <c r="R96" s="8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5" hidden="1">
      <c r="A97">
        <v>95</v>
      </c>
      <c r="B97" s="3" t="s">
        <v>97</v>
      </c>
      <c r="C97" s="3" t="s">
        <v>4206</v>
      </c>
      <c r="D97">
        <v>350</v>
      </c>
      <c r="F97">
        <v>460</v>
      </c>
      <c r="G97" t="s">
        <v>8219</v>
      </c>
      <c r="H97" t="s">
        <v>8224</v>
      </c>
      <c r="I97" t="str">
        <f>VLOOKUP(H97,ISO!$A$2:$D$249,4,0)</f>
        <v>United States of America (the)</v>
      </c>
      <c r="J97" t="s">
        <v>8246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1.3142857142857143</v>
      </c>
      <c r="R97" s="8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58" hidden="1">
      <c r="A98">
        <v>96</v>
      </c>
      <c r="B98" s="3" t="s">
        <v>98</v>
      </c>
      <c r="C98" s="3" t="s">
        <v>4207</v>
      </c>
      <c r="D98">
        <v>1500</v>
      </c>
      <c r="F98">
        <v>1720</v>
      </c>
      <c r="G98" t="s">
        <v>8219</v>
      </c>
      <c r="H98" t="s">
        <v>8224</v>
      </c>
      <c r="I98" t="str">
        <f>VLOOKUP(H98,ISO!$A$2:$D$249,4,0)</f>
        <v>United States of America (the)</v>
      </c>
      <c r="J98" t="s">
        <v>8246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1.1466666666666667</v>
      </c>
      <c r="R98" s="8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5" hidden="1">
      <c r="A99">
        <v>97</v>
      </c>
      <c r="B99" s="3" t="s">
        <v>99</v>
      </c>
      <c r="C99" s="3" t="s">
        <v>4208</v>
      </c>
      <c r="D99">
        <v>400</v>
      </c>
      <c r="F99">
        <v>425</v>
      </c>
      <c r="G99" t="s">
        <v>8219</v>
      </c>
      <c r="H99" t="s">
        <v>8224</v>
      </c>
      <c r="I99" t="str">
        <f>VLOOKUP(H99,ISO!$A$2:$D$249,4,0)</f>
        <v>United States of America (the)</v>
      </c>
      <c r="J99" t="s">
        <v>8246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1.0625</v>
      </c>
      <c r="R99" s="8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3.5" hidden="1">
      <c r="A100">
        <v>98</v>
      </c>
      <c r="B100" s="3" t="s">
        <v>100</v>
      </c>
      <c r="C100" s="3" t="s">
        <v>4209</v>
      </c>
      <c r="D100">
        <v>3200</v>
      </c>
      <c r="F100">
        <v>3400</v>
      </c>
      <c r="G100" t="s">
        <v>8219</v>
      </c>
      <c r="H100" t="s">
        <v>8224</v>
      </c>
      <c r="I100" t="str">
        <f>VLOOKUP(H100,ISO!$A$2:$D$249,4,0)</f>
        <v>United States of America (the)</v>
      </c>
      <c r="J100" t="s">
        <v>8246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1.0625</v>
      </c>
      <c r="R100" s="8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9" hidden="1">
      <c r="A101">
        <v>99</v>
      </c>
      <c r="B101" s="3" t="s">
        <v>101</v>
      </c>
      <c r="C101" s="3" t="s">
        <v>4210</v>
      </c>
      <c r="D101">
        <v>1500</v>
      </c>
      <c r="F101">
        <v>1590.29</v>
      </c>
      <c r="G101" t="s">
        <v>8219</v>
      </c>
      <c r="H101" t="s">
        <v>8224</v>
      </c>
      <c r="I101" t="str">
        <f>VLOOKUP(H101,ISO!$A$2:$D$249,4,0)</f>
        <v>United States of America (the)</v>
      </c>
      <c r="J101" t="s">
        <v>8246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1.0601933333333333</v>
      </c>
      <c r="R101" s="8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5" hidden="1">
      <c r="A102">
        <v>100</v>
      </c>
      <c r="B102" s="3" t="s">
        <v>102</v>
      </c>
      <c r="C102" s="3" t="s">
        <v>4211</v>
      </c>
      <c r="D102">
        <v>5000</v>
      </c>
      <c r="F102">
        <v>5000</v>
      </c>
      <c r="G102" t="s">
        <v>8219</v>
      </c>
      <c r="H102" t="s">
        <v>8224</v>
      </c>
      <c r="I102" t="str">
        <f>VLOOKUP(H102,ISO!$A$2:$D$249,4,0)</f>
        <v>United States of America (the)</v>
      </c>
      <c r="J102" t="s">
        <v>8246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</v>
      </c>
      <c r="R102" s="8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5" hidden="1">
      <c r="A103">
        <v>101</v>
      </c>
      <c r="B103" s="3" t="s">
        <v>103</v>
      </c>
      <c r="C103" s="3" t="s">
        <v>4212</v>
      </c>
      <c r="D103">
        <v>3500</v>
      </c>
      <c r="F103">
        <v>3500</v>
      </c>
      <c r="G103" t="s">
        <v>8219</v>
      </c>
      <c r="H103" t="s">
        <v>8224</v>
      </c>
      <c r="I103" t="str">
        <f>VLOOKUP(H103,ISO!$A$2:$D$249,4,0)</f>
        <v>United States of America (the)</v>
      </c>
      <c r="J103" t="s">
        <v>8246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</v>
      </c>
      <c r="R103" s="8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43.5" hidden="1">
      <c r="A104">
        <v>102</v>
      </c>
      <c r="B104" s="3" t="s">
        <v>104</v>
      </c>
      <c r="C104" s="3" t="s">
        <v>4213</v>
      </c>
      <c r="D104">
        <v>6000</v>
      </c>
      <c r="F104">
        <v>7665</v>
      </c>
      <c r="G104" t="s">
        <v>8219</v>
      </c>
      <c r="H104" t="s">
        <v>8224</v>
      </c>
      <c r="I104" t="str">
        <f>VLOOKUP(H104,ISO!$A$2:$D$249,4,0)</f>
        <v>United States of America (the)</v>
      </c>
      <c r="J104" t="s">
        <v>8246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1.2775000000000001</v>
      </c>
      <c r="R104" s="8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3.5" hidden="1">
      <c r="A105">
        <v>103</v>
      </c>
      <c r="B105" s="3" t="s">
        <v>105</v>
      </c>
      <c r="C105" s="3" t="s">
        <v>4214</v>
      </c>
      <c r="D105">
        <v>1300</v>
      </c>
      <c r="F105">
        <v>1367</v>
      </c>
      <c r="G105" t="s">
        <v>8219</v>
      </c>
      <c r="H105" t="s">
        <v>8225</v>
      </c>
      <c r="I105" t="str">
        <f>VLOOKUP(H105,ISO!$A$2:$D$249,4,0)</f>
        <v>United Kingdom of Great Britain and Northern Ireland (the)</v>
      </c>
      <c r="J105" t="s">
        <v>8247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1.0515384615384615</v>
      </c>
      <c r="R105" s="8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9" hidden="1">
      <c r="A106">
        <v>104</v>
      </c>
      <c r="B106" s="3" t="s">
        <v>106</v>
      </c>
      <c r="C106" s="3" t="s">
        <v>4215</v>
      </c>
      <c r="D106">
        <v>500</v>
      </c>
      <c r="F106">
        <v>600</v>
      </c>
      <c r="G106" t="s">
        <v>8219</v>
      </c>
      <c r="H106" t="s">
        <v>8224</v>
      </c>
      <c r="I106" t="str">
        <f>VLOOKUP(H106,ISO!$A$2:$D$249,4,0)</f>
        <v>United States of America (the)</v>
      </c>
      <c r="J106" t="s">
        <v>8246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1.2</v>
      </c>
      <c r="R106" s="8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3.5" hidden="1">
      <c r="A107">
        <v>105</v>
      </c>
      <c r="B107" s="3" t="s">
        <v>107</v>
      </c>
      <c r="C107" s="3" t="s">
        <v>4216</v>
      </c>
      <c r="D107">
        <v>2200</v>
      </c>
      <c r="F107">
        <v>2363</v>
      </c>
      <c r="G107" t="s">
        <v>8219</v>
      </c>
      <c r="H107" t="s">
        <v>8224</v>
      </c>
      <c r="I107" t="str">
        <f>VLOOKUP(H107,ISO!$A$2:$D$249,4,0)</f>
        <v>United States of America (the)</v>
      </c>
      <c r="J107" t="s">
        <v>8246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1.074090909090909</v>
      </c>
      <c r="R107" s="8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F108">
        <v>5025</v>
      </c>
      <c r="G108" t="s">
        <v>8219</v>
      </c>
      <c r="H108" t="s">
        <v>8224</v>
      </c>
      <c r="I108" t="str">
        <f>VLOOKUP(H108,ISO!$A$2:$D$249,4,0)</f>
        <v>United States of America (the)</v>
      </c>
      <c r="J108" t="s">
        <v>8246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1.0049999999999999</v>
      </c>
      <c r="R108" s="8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5" hidden="1">
      <c r="A109">
        <v>107</v>
      </c>
      <c r="B109" s="3" t="s">
        <v>109</v>
      </c>
      <c r="C109" s="3" t="s">
        <v>4218</v>
      </c>
      <c r="D109">
        <v>7500</v>
      </c>
      <c r="F109">
        <v>7685</v>
      </c>
      <c r="G109" t="s">
        <v>8219</v>
      </c>
      <c r="H109" t="s">
        <v>8224</v>
      </c>
      <c r="I109" t="str">
        <f>VLOOKUP(H109,ISO!$A$2:$D$249,4,0)</f>
        <v>United States of America (the)</v>
      </c>
      <c r="J109" t="s">
        <v>8246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1.0246666666666666</v>
      </c>
      <c r="R109" s="8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5" hidden="1">
      <c r="A110">
        <v>108</v>
      </c>
      <c r="B110" s="3" t="s">
        <v>110</v>
      </c>
      <c r="C110" s="3" t="s">
        <v>4219</v>
      </c>
      <c r="D110">
        <v>1500</v>
      </c>
      <c r="F110">
        <v>3700</v>
      </c>
      <c r="G110" t="s">
        <v>8219</v>
      </c>
      <c r="H110" t="s">
        <v>8224</v>
      </c>
      <c r="I110" t="str">
        <f>VLOOKUP(H110,ISO!$A$2:$D$249,4,0)</f>
        <v>United States of America (the)</v>
      </c>
      <c r="J110" t="s">
        <v>8246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2.4666666666666668</v>
      </c>
      <c r="R110" s="8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5" hidden="1">
      <c r="A111">
        <v>109</v>
      </c>
      <c r="B111" s="3" t="s">
        <v>111</v>
      </c>
      <c r="C111" s="3" t="s">
        <v>4220</v>
      </c>
      <c r="D111">
        <v>1000</v>
      </c>
      <c r="F111">
        <v>2195</v>
      </c>
      <c r="G111" t="s">
        <v>8219</v>
      </c>
      <c r="H111" t="s">
        <v>8224</v>
      </c>
      <c r="I111" t="str">
        <f>VLOOKUP(H111,ISO!$A$2:$D$249,4,0)</f>
        <v>United States of America (the)</v>
      </c>
      <c r="J111" t="s">
        <v>8246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2.1949999999999998</v>
      </c>
      <c r="R111" s="8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5" hidden="1">
      <c r="A112">
        <v>110</v>
      </c>
      <c r="B112" s="3" t="s">
        <v>112</v>
      </c>
      <c r="C112" s="3" t="s">
        <v>4221</v>
      </c>
      <c r="D112">
        <v>1300</v>
      </c>
      <c r="F112">
        <v>1700</v>
      </c>
      <c r="G112" t="s">
        <v>8219</v>
      </c>
      <c r="H112" t="s">
        <v>8224</v>
      </c>
      <c r="I112" t="str">
        <f>VLOOKUP(H112,ISO!$A$2:$D$249,4,0)</f>
        <v>United States of America (the)</v>
      </c>
      <c r="J112" t="s">
        <v>8246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1.3076923076923077</v>
      </c>
      <c r="R112" s="8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5" hidden="1">
      <c r="A113">
        <v>111</v>
      </c>
      <c r="B113" s="3" t="s">
        <v>113</v>
      </c>
      <c r="C113" s="3" t="s">
        <v>4222</v>
      </c>
      <c r="D113">
        <v>3500</v>
      </c>
      <c r="F113">
        <v>5410</v>
      </c>
      <c r="G113" t="s">
        <v>8219</v>
      </c>
      <c r="H113" t="s">
        <v>8226</v>
      </c>
      <c r="I113" t="str">
        <f>VLOOKUP(H113,ISO!$A$2:$D$249,4,0)</f>
        <v>Australia</v>
      </c>
      <c r="J113" t="s">
        <v>8248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1.5457142857142858</v>
      </c>
      <c r="R113" s="8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5" hidden="1">
      <c r="A114">
        <v>112</v>
      </c>
      <c r="B114" s="3" t="s">
        <v>114</v>
      </c>
      <c r="C114" s="3" t="s">
        <v>4223</v>
      </c>
      <c r="D114">
        <v>5000</v>
      </c>
      <c r="F114">
        <v>5200</v>
      </c>
      <c r="G114" t="s">
        <v>8219</v>
      </c>
      <c r="H114" t="s">
        <v>8224</v>
      </c>
      <c r="I114" t="str">
        <f>VLOOKUP(H114,ISO!$A$2:$D$249,4,0)</f>
        <v>United States of America (the)</v>
      </c>
      <c r="J114" t="s">
        <v>8246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1.04</v>
      </c>
      <c r="R114" s="8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9" hidden="1">
      <c r="A115">
        <v>113</v>
      </c>
      <c r="B115" s="3" t="s">
        <v>115</v>
      </c>
      <c r="C115" s="3" t="s">
        <v>4224</v>
      </c>
      <c r="D115">
        <v>5000</v>
      </c>
      <c r="F115">
        <v>7050</v>
      </c>
      <c r="G115" t="s">
        <v>8219</v>
      </c>
      <c r="H115" t="s">
        <v>8224</v>
      </c>
      <c r="I115" t="str">
        <f>VLOOKUP(H115,ISO!$A$2:$D$249,4,0)</f>
        <v>United States of America (the)</v>
      </c>
      <c r="J115" t="s">
        <v>8246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1.41</v>
      </c>
      <c r="R115" s="8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5" hidden="1">
      <c r="A116">
        <v>114</v>
      </c>
      <c r="B116" s="3" t="s">
        <v>116</v>
      </c>
      <c r="C116" s="3" t="s">
        <v>4225</v>
      </c>
      <c r="D116">
        <v>3000</v>
      </c>
      <c r="F116">
        <v>3100</v>
      </c>
      <c r="G116" t="s">
        <v>8219</v>
      </c>
      <c r="H116" t="s">
        <v>8224</v>
      </c>
      <c r="I116" t="str">
        <f>VLOOKUP(H116,ISO!$A$2:$D$249,4,0)</f>
        <v>United States of America (the)</v>
      </c>
      <c r="J116" t="s">
        <v>8246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1.0333333333333334</v>
      </c>
      <c r="R116" s="8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F117">
        <v>632</v>
      </c>
      <c r="G117" t="s">
        <v>8219</v>
      </c>
      <c r="H117" t="s">
        <v>8224</v>
      </c>
      <c r="I117" t="str">
        <f>VLOOKUP(H117,ISO!$A$2:$D$249,4,0)</f>
        <v>United States of America (the)</v>
      </c>
      <c r="J117" t="s">
        <v>8246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1.4044444444444444</v>
      </c>
      <c r="R117" s="8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5" hidden="1">
      <c r="A118">
        <v>116</v>
      </c>
      <c r="B118" s="3" t="s">
        <v>118</v>
      </c>
      <c r="C118" s="3" t="s">
        <v>4227</v>
      </c>
      <c r="D118">
        <v>3500</v>
      </c>
      <c r="F118">
        <v>3978</v>
      </c>
      <c r="G118" t="s">
        <v>8219</v>
      </c>
      <c r="H118" t="s">
        <v>8224</v>
      </c>
      <c r="I118" t="str">
        <f>VLOOKUP(H118,ISO!$A$2:$D$249,4,0)</f>
        <v>United States of America (the)</v>
      </c>
      <c r="J118" t="s">
        <v>8246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1.1365714285714286</v>
      </c>
      <c r="R118" s="8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58" hidden="1">
      <c r="A119">
        <v>117</v>
      </c>
      <c r="B119" s="3" t="s">
        <v>119</v>
      </c>
      <c r="C119" s="3" t="s">
        <v>4228</v>
      </c>
      <c r="D119">
        <v>4500</v>
      </c>
      <c r="F119">
        <v>4522.22</v>
      </c>
      <c r="G119" t="s">
        <v>8219</v>
      </c>
      <c r="H119" t="s">
        <v>8224</v>
      </c>
      <c r="I119" t="str">
        <f>VLOOKUP(H119,ISO!$A$2:$D$249,4,0)</f>
        <v>United States of America (the)</v>
      </c>
      <c r="J119" t="s">
        <v>8246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1.0049377777777779</v>
      </c>
      <c r="R119" s="8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9" hidden="1">
      <c r="A120">
        <v>118</v>
      </c>
      <c r="B120" s="3" t="s">
        <v>120</v>
      </c>
      <c r="C120" s="3" t="s">
        <v>4229</v>
      </c>
      <c r="D120">
        <v>5000</v>
      </c>
      <c r="F120">
        <v>5651.58</v>
      </c>
      <c r="G120" t="s">
        <v>8219</v>
      </c>
      <c r="H120" t="s">
        <v>8224</v>
      </c>
      <c r="I120" t="str">
        <f>VLOOKUP(H120,ISO!$A$2:$D$249,4,0)</f>
        <v>United States of America (the)</v>
      </c>
      <c r="J120" t="s">
        <v>8246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1.1303159999999999</v>
      </c>
      <c r="R120" s="8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5" hidden="1">
      <c r="A121">
        <v>119</v>
      </c>
      <c r="B121" s="3" t="s">
        <v>121</v>
      </c>
      <c r="C121" s="3" t="s">
        <v>4230</v>
      </c>
      <c r="D121">
        <v>3250</v>
      </c>
      <c r="F121">
        <v>3398.1</v>
      </c>
      <c r="G121" t="s">
        <v>8219</v>
      </c>
      <c r="H121" t="s">
        <v>8224</v>
      </c>
      <c r="I121" t="str">
        <f>VLOOKUP(H121,ISO!$A$2:$D$249,4,0)</f>
        <v>United States of America (the)</v>
      </c>
      <c r="J121" t="s">
        <v>8246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1.0455692307692308</v>
      </c>
      <c r="R121" s="8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58" hidden="1">
      <c r="A122">
        <v>120</v>
      </c>
      <c r="B122" s="3" t="s">
        <v>122</v>
      </c>
      <c r="C122" s="3" t="s">
        <v>4231</v>
      </c>
      <c r="D122">
        <v>70000</v>
      </c>
      <c r="F122">
        <v>10</v>
      </c>
      <c r="G122" t="s">
        <v>8220</v>
      </c>
      <c r="H122" t="s">
        <v>8231</v>
      </c>
      <c r="I122" t="str">
        <f>VLOOKUP(H122,ISO!$A$2:$D$249,4,0)</f>
        <v>Hong Kong</v>
      </c>
      <c r="J122" t="s">
        <v>8252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1.4285714285714287E-4</v>
      </c>
      <c r="R122" s="8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58" hidden="1">
      <c r="A123">
        <v>121</v>
      </c>
      <c r="B123" s="3" t="s">
        <v>123</v>
      </c>
      <c r="C123" s="3" t="s">
        <v>4232</v>
      </c>
      <c r="D123">
        <v>3000</v>
      </c>
      <c r="F123">
        <v>1</v>
      </c>
      <c r="G123" t="s">
        <v>8220</v>
      </c>
      <c r="H123" t="s">
        <v>8224</v>
      </c>
      <c r="I123" t="str">
        <f>VLOOKUP(H123,ISO!$A$2:$D$249,4,0)</f>
        <v>United States of America (the)</v>
      </c>
      <c r="J123" t="s">
        <v>8246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3.3333333333333332E-4</v>
      </c>
      <c r="R123" s="8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43.5" hidden="1">
      <c r="A124">
        <v>122</v>
      </c>
      <c r="B124" s="3" t="s">
        <v>124</v>
      </c>
      <c r="C124" s="3" t="s">
        <v>4233</v>
      </c>
      <c r="D124">
        <v>100000000</v>
      </c>
      <c r="F124">
        <v>0</v>
      </c>
      <c r="G124" t="s">
        <v>8220</v>
      </c>
      <c r="H124" t="s">
        <v>8224</v>
      </c>
      <c r="I124" t="str">
        <f>VLOOKUP(H124,ISO!$A$2:$D$249,4,0)</f>
        <v>United States of America (the)</v>
      </c>
      <c r="J124" t="s">
        <v>8246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s="8" t="e">
        <f t="shared" si="5"/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58" hidden="1">
      <c r="A125">
        <v>123</v>
      </c>
      <c r="B125" s="3" t="s">
        <v>125</v>
      </c>
      <c r="C125" s="3" t="s">
        <v>4234</v>
      </c>
      <c r="D125">
        <v>55000</v>
      </c>
      <c r="F125">
        <v>151</v>
      </c>
      <c r="G125" t="s">
        <v>8220</v>
      </c>
      <c r="H125" t="s">
        <v>8224</v>
      </c>
      <c r="I125" t="str">
        <f>VLOOKUP(H125,ISO!$A$2:$D$249,4,0)</f>
        <v>United States of America (the)</v>
      </c>
      <c r="J125" t="s">
        <v>8246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2.7454545454545453E-3</v>
      </c>
      <c r="R125" s="8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5" hidden="1">
      <c r="A126">
        <v>124</v>
      </c>
      <c r="B126" s="3" t="s">
        <v>126</v>
      </c>
      <c r="C126" s="3" t="s">
        <v>4235</v>
      </c>
      <c r="D126">
        <v>4000</v>
      </c>
      <c r="F126">
        <v>0</v>
      </c>
      <c r="G126" t="s">
        <v>8220</v>
      </c>
      <c r="H126" t="s">
        <v>8224</v>
      </c>
      <c r="I126" t="str">
        <f>VLOOKUP(H126,ISO!$A$2:$D$249,4,0)</f>
        <v>United States of America (the)</v>
      </c>
      <c r="J126" t="s">
        <v>8246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s="8" t="e">
        <f t="shared" si="5"/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3.5" hidden="1">
      <c r="A127">
        <v>125</v>
      </c>
      <c r="B127" s="3" t="s">
        <v>127</v>
      </c>
      <c r="C127" s="3" t="s">
        <v>4236</v>
      </c>
      <c r="D127">
        <v>500</v>
      </c>
      <c r="F127">
        <v>70</v>
      </c>
      <c r="G127" t="s">
        <v>8220</v>
      </c>
      <c r="H127" t="s">
        <v>8229</v>
      </c>
      <c r="I127" t="str">
        <f>VLOOKUP(H127,ISO!$A$2:$D$249,4,0)</f>
        <v>Canada</v>
      </c>
      <c r="J127" t="s">
        <v>8251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0.14000000000000001</v>
      </c>
      <c r="R127" s="8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5" hidden="1">
      <c r="A128">
        <v>126</v>
      </c>
      <c r="B128" s="3" t="s">
        <v>128</v>
      </c>
      <c r="C128" s="3" t="s">
        <v>4237</v>
      </c>
      <c r="D128">
        <v>25000</v>
      </c>
      <c r="F128">
        <v>1387</v>
      </c>
      <c r="G128" t="s">
        <v>8220</v>
      </c>
      <c r="H128" t="s">
        <v>8224</v>
      </c>
      <c r="I128" t="str">
        <f>VLOOKUP(H128,ISO!$A$2:$D$249,4,0)</f>
        <v>United States of America (the)</v>
      </c>
      <c r="J128" t="s">
        <v>8246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5.5480000000000002E-2</v>
      </c>
      <c r="R128" s="8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5" hidden="1">
      <c r="A129">
        <v>127</v>
      </c>
      <c r="B129" s="3" t="s">
        <v>129</v>
      </c>
      <c r="C129" s="3" t="s">
        <v>4238</v>
      </c>
      <c r="D129">
        <v>8000</v>
      </c>
      <c r="F129">
        <v>190</v>
      </c>
      <c r="G129" t="s">
        <v>8220</v>
      </c>
      <c r="H129" t="s">
        <v>8224</v>
      </c>
      <c r="I129" t="str">
        <f>VLOOKUP(H129,ISO!$A$2:$D$249,4,0)</f>
        <v>United States of America (the)</v>
      </c>
      <c r="J129" t="s">
        <v>8246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2.375E-2</v>
      </c>
      <c r="R129" s="8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9" hidden="1">
      <c r="A130">
        <v>128</v>
      </c>
      <c r="B130" s="3" t="s">
        <v>130</v>
      </c>
      <c r="C130" s="3" t="s">
        <v>4239</v>
      </c>
      <c r="D130">
        <v>100000</v>
      </c>
      <c r="F130">
        <v>1867</v>
      </c>
      <c r="G130" t="s">
        <v>8220</v>
      </c>
      <c r="H130" t="s">
        <v>8224</v>
      </c>
      <c r="I130" t="str">
        <f>VLOOKUP(H130,ISO!$A$2:$D$249,4,0)</f>
        <v>United States of America (the)</v>
      </c>
      <c r="J130" t="s">
        <v>8246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7">
        <f t="shared" si="4"/>
        <v>1.8669999999999999E-2</v>
      </c>
      <c r="R130" s="8">
        <f t="shared" si="5"/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58" hidden="1">
      <c r="A131">
        <v>129</v>
      </c>
      <c r="B131" s="3" t="s">
        <v>131</v>
      </c>
      <c r="C131" s="3" t="s">
        <v>4240</v>
      </c>
      <c r="D131">
        <v>20000</v>
      </c>
      <c r="F131">
        <v>0</v>
      </c>
      <c r="G131" t="s">
        <v>8220</v>
      </c>
      <c r="H131" t="s">
        <v>8224</v>
      </c>
      <c r="I131" t="str">
        <f>VLOOKUP(H131,ISO!$A$2:$D$249,4,0)</f>
        <v>United States of America (the)</v>
      </c>
      <c r="J131" t="s">
        <v>8246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8">F131/D131</f>
        <v>0</v>
      </c>
      <c r="R131" s="8" t="e">
        <f t="shared" ref="R131:R194" si="9">F131/N131</f>
        <v>#DIV/0!</v>
      </c>
      <c r="S131" t="str">
        <f t="shared" ref="S131:S194" si="10">LEFT(P131,(FIND("/",P131,1)-1))</f>
        <v>film &amp; video</v>
      </c>
      <c r="T131" t="str">
        <f t="shared" ref="T131:T194" si="11">MID(P131,FIND("/",P131)+1,256)</f>
        <v>science fiction</v>
      </c>
    </row>
    <row r="132" spans="1:20" ht="43.5" hidden="1">
      <c r="A132">
        <v>130</v>
      </c>
      <c r="B132" s="3" t="s">
        <v>132</v>
      </c>
      <c r="C132" s="3" t="s">
        <v>4241</v>
      </c>
      <c r="D132">
        <v>600</v>
      </c>
      <c r="F132">
        <v>0</v>
      </c>
      <c r="G132" t="s">
        <v>8220</v>
      </c>
      <c r="H132" t="s">
        <v>8225</v>
      </c>
      <c r="I132" t="str">
        <f>VLOOKUP(H132,ISO!$A$2:$D$249,4,0)</f>
        <v>United Kingdom of Great Britain and Northern Ireland (the)</v>
      </c>
      <c r="J132" t="s">
        <v>8247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s="8" t="e">
        <f t="shared" si="9"/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F133">
        <v>0</v>
      </c>
      <c r="G133" t="s">
        <v>8220</v>
      </c>
      <c r="H133" t="s">
        <v>8224</v>
      </c>
      <c r="I133" t="str">
        <f>VLOOKUP(H133,ISO!$A$2:$D$249,4,0)</f>
        <v>United States of America (the)</v>
      </c>
      <c r="J133" t="s">
        <v>8246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s="8" t="e">
        <f t="shared" si="9"/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58" hidden="1">
      <c r="A134">
        <v>132</v>
      </c>
      <c r="B134" s="3" t="s">
        <v>134</v>
      </c>
      <c r="C134" s="3" t="s">
        <v>4243</v>
      </c>
      <c r="D134">
        <v>80000</v>
      </c>
      <c r="F134">
        <v>7655</v>
      </c>
      <c r="G134" t="s">
        <v>8220</v>
      </c>
      <c r="H134" t="s">
        <v>8224</v>
      </c>
      <c r="I134" t="str">
        <f>VLOOKUP(H134,ISO!$A$2:$D$249,4,0)</f>
        <v>United States of America (the)</v>
      </c>
      <c r="J134" t="s">
        <v>8246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9.5687499999999995E-2</v>
      </c>
      <c r="R134" s="8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9" hidden="1">
      <c r="A135">
        <v>133</v>
      </c>
      <c r="B135" s="3" t="s">
        <v>135</v>
      </c>
      <c r="C135" s="3" t="s">
        <v>4244</v>
      </c>
      <c r="D135">
        <v>71764</v>
      </c>
      <c r="F135">
        <v>0</v>
      </c>
      <c r="G135" t="s">
        <v>8220</v>
      </c>
      <c r="H135" t="s">
        <v>8224</v>
      </c>
      <c r="I135" t="str">
        <f>VLOOKUP(H135,ISO!$A$2:$D$249,4,0)</f>
        <v>United States of America (the)</v>
      </c>
      <c r="J135" t="s">
        <v>8246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s="8" t="e">
        <f t="shared" si="9"/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9" hidden="1">
      <c r="A136">
        <v>134</v>
      </c>
      <c r="B136" s="3" t="s">
        <v>136</v>
      </c>
      <c r="C136" s="3" t="s">
        <v>4245</v>
      </c>
      <c r="D136">
        <v>5000</v>
      </c>
      <c r="F136">
        <v>0</v>
      </c>
      <c r="G136" t="s">
        <v>8220</v>
      </c>
      <c r="H136" t="s">
        <v>8224</v>
      </c>
      <c r="I136" t="str">
        <f>VLOOKUP(H136,ISO!$A$2:$D$249,4,0)</f>
        <v>United States of America (the)</v>
      </c>
      <c r="J136" t="s">
        <v>8246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s="8" t="e">
        <f t="shared" si="9"/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3.5" hidden="1">
      <c r="A137">
        <v>135</v>
      </c>
      <c r="B137" s="3" t="s">
        <v>137</v>
      </c>
      <c r="C137" s="3" t="s">
        <v>4246</v>
      </c>
      <c r="D137">
        <v>3000</v>
      </c>
      <c r="F137">
        <v>403</v>
      </c>
      <c r="G137" t="s">
        <v>8220</v>
      </c>
      <c r="H137" t="s">
        <v>8224</v>
      </c>
      <c r="I137" t="str">
        <f>VLOOKUP(H137,ISO!$A$2:$D$249,4,0)</f>
        <v>United States of America (the)</v>
      </c>
      <c r="J137" t="s">
        <v>8246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0.13433333333333333</v>
      </c>
      <c r="R137" s="8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58" hidden="1">
      <c r="A138">
        <v>136</v>
      </c>
      <c r="B138" s="3" t="s">
        <v>138</v>
      </c>
      <c r="C138" s="3" t="s">
        <v>4232</v>
      </c>
      <c r="D138">
        <v>3000</v>
      </c>
      <c r="F138">
        <v>0</v>
      </c>
      <c r="G138" t="s">
        <v>8220</v>
      </c>
      <c r="H138" t="s">
        <v>8224</v>
      </c>
      <c r="I138" t="str">
        <f>VLOOKUP(H138,ISO!$A$2:$D$249,4,0)</f>
        <v>United States of America (the)</v>
      </c>
      <c r="J138" t="s">
        <v>8246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s="8" t="e">
        <f t="shared" si="9"/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3.5" hidden="1">
      <c r="A139">
        <v>137</v>
      </c>
      <c r="B139" s="3" t="s">
        <v>139</v>
      </c>
      <c r="C139" s="3" t="s">
        <v>4247</v>
      </c>
      <c r="D139">
        <v>55000</v>
      </c>
      <c r="F139">
        <v>0</v>
      </c>
      <c r="G139" t="s">
        <v>8220</v>
      </c>
      <c r="H139" t="s">
        <v>8232</v>
      </c>
      <c r="I139" t="str">
        <f>VLOOKUP(H139,ISO!$A$2:$D$249,4,0)</f>
        <v>Denmark</v>
      </c>
      <c r="J139" t="s">
        <v>8253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s="8" t="e">
        <f t="shared" si="9"/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3.5" hidden="1">
      <c r="A140">
        <v>138</v>
      </c>
      <c r="B140" s="3" t="s">
        <v>140</v>
      </c>
      <c r="C140" s="3" t="s">
        <v>4248</v>
      </c>
      <c r="D140">
        <v>150000</v>
      </c>
      <c r="F140">
        <v>4712</v>
      </c>
      <c r="G140" t="s">
        <v>8220</v>
      </c>
      <c r="H140" t="s">
        <v>8224</v>
      </c>
      <c r="I140" t="str">
        <f>VLOOKUP(H140,ISO!$A$2:$D$249,4,0)</f>
        <v>United States of America (the)</v>
      </c>
      <c r="J140" t="s">
        <v>8246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3.1413333333333335E-2</v>
      </c>
      <c r="R140" s="8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5" hidden="1">
      <c r="A141">
        <v>139</v>
      </c>
      <c r="B141" s="3" t="s">
        <v>141</v>
      </c>
      <c r="C141" s="3" t="s">
        <v>4249</v>
      </c>
      <c r="D141">
        <v>500</v>
      </c>
      <c r="F141">
        <v>500</v>
      </c>
      <c r="G141" t="s">
        <v>8220</v>
      </c>
      <c r="H141" t="s">
        <v>8224</v>
      </c>
      <c r="I141" t="str">
        <f>VLOOKUP(H141,ISO!$A$2:$D$249,4,0)</f>
        <v>United States of America (the)</v>
      </c>
      <c r="J141" t="s">
        <v>8246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</v>
      </c>
      <c r="R141" s="8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5" hidden="1">
      <c r="A142">
        <v>140</v>
      </c>
      <c r="B142" s="3" t="s">
        <v>142</v>
      </c>
      <c r="C142" s="3" t="s">
        <v>4250</v>
      </c>
      <c r="D142">
        <v>200000</v>
      </c>
      <c r="F142">
        <v>0</v>
      </c>
      <c r="G142" t="s">
        <v>8220</v>
      </c>
      <c r="H142" t="s">
        <v>8224</v>
      </c>
      <c r="I142" t="str">
        <f>VLOOKUP(H142,ISO!$A$2:$D$249,4,0)</f>
        <v>United States of America (the)</v>
      </c>
      <c r="J142" t="s">
        <v>8246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s="8" t="e">
        <f t="shared" si="9"/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3.5" hidden="1">
      <c r="A143">
        <v>141</v>
      </c>
      <c r="B143" s="3" t="s">
        <v>143</v>
      </c>
      <c r="C143" s="3" t="s">
        <v>4251</v>
      </c>
      <c r="D143">
        <v>12000</v>
      </c>
      <c r="F143">
        <v>1293</v>
      </c>
      <c r="G143" t="s">
        <v>8220</v>
      </c>
      <c r="H143" t="s">
        <v>8224</v>
      </c>
      <c r="I143" t="str">
        <f>VLOOKUP(H143,ISO!$A$2:$D$249,4,0)</f>
        <v>United States of America (the)</v>
      </c>
      <c r="J143" t="s">
        <v>8246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0.10775</v>
      </c>
      <c r="R143" s="8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5" hidden="1">
      <c r="A144">
        <v>142</v>
      </c>
      <c r="B144" s="3" t="s">
        <v>144</v>
      </c>
      <c r="C144" s="3" t="s">
        <v>4252</v>
      </c>
      <c r="D144">
        <v>3000</v>
      </c>
      <c r="F144">
        <v>10</v>
      </c>
      <c r="G144" t="s">
        <v>8220</v>
      </c>
      <c r="H144" t="s">
        <v>8224</v>
      </c>
      <c r="I144" t="str">
        <f>VLOOKUP(H144,ISO!$A$2:$D$249,4,0)</f>
        <v>United States of America (the)</v>
      </c>
      <c r="J144" t="s">
        <v>8246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3.3333333333333335E-3</v>
      </c>
      <c r="R144" s="8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5" hidden="1">
      <c r="A145">
        <v>143</v>
      </c>
      <c r="B145" s="3" t="s">
        <v>145</v>
      </c>
      <c r="C145" s="3" t="s">
        <v>4253</v>
      </c>
      <c r="D145">
        <v>5500</v>
      </c>
      <c r="F145">
        <v>0</v>
      </c>
      <c r="G145" t="s">
        <v>8220</v>
      </c>
      <c r="H145" t="s">
        <v>8226</v>
      </c>
      <c r="I145" t="str">
        <f>VLOOKUP(H145,ISO!$A$2:$D$249,4,0)</f>
        <v>Australia</v>
      </c>
      <c r="J145" t="s">
        <v>8248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s="8" t="e">
        <f t="shared" si="9"/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3.5" hidden="1">
      <c r="A146">
        <v>144</v>
      </c>
      <c r="B146" s="3" t="s">
        <v>146</v>
      </c>
      <c r="C146" s="3" t="s">
        <v>4254</v>
      </c>
      <c r="D146">
        <v>7500</v>
      </c>
      <c r="F146">
        <v>2070</v>
      </c>
      <c r="G146" t="s">
        <v>8220</v>
      </c>
      <c r="H146" t="s">
        <v>8229</v>
      </c>
      <c r="I146" t="str">
        <f>VLOOKUP(H146,ISO!$A$2:$D$249,4,0)</f>
        <v>Canada</v>
      </c>
      <c r="J146" t="s">
        <v>8251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0.27600000000000002</v>
      </c>
      <c r="R146" s="8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5" hidden="1">
      <c r="A147">
        <v>145</v>
      </c>
      <c r="B147" s="3" t="s">
        <v>147</v>
      </c>
      <c r="C147" s="3" t="s">
        <v>4255</v>
      </c>
      <c r="D147">
        <v>4500</v>
      </c>
      <c r="F147">
        <v>338</v>
      </c>
      <c r="G147" t="s">
        <v>8220</v>
      </c>
      <c r="H147" t="s">
        <v>8224</v>
      </c>
      <c r="I147" t="str">
        <f>VLOOKUP(H147,ISO!$A$2:$D$249,4,0)</f>
        <v>United States of America (the)</v>
      </c>
      <c r="J147" t="s">
        <v>8246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7.5111111111111115E-2</v>
      </c>
      <c r="R147" s="8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5" hidden="1">
      <c r="A148">
        <v>146</v>
      </c>
      <c r="B148" s="3" t="s">
        <v>148</v>
      </c>
      <c r="C148" s="3" t="s">
        <v>4256</v>
      </c>
      <c r="D148">
        <v>20000</v>
      </c>
      <c r="F148">
        <v>115</v>
      </c>
      <c r="G148" t="s">
        <v>8220</v>
      </c>
      <c r="H148" t="s">
        <v>8224</v>
      </c>
      <c r="I148" t="str">
        <f>VLOOKUP(H148,ISO!$A$2:$D$249,4,0)</f>
        <v>United States of America (the)</v>
      </c>
      <c r="J148" t="s">
        <v>8246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5.7499999999999999E-3</v>
      </c>
      <c r="R148" s="8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9" hidden="1">
      <c r="A149">
        <v>147</v>
      </c>
      <c r="B149" s="3" t="s">
        <v>149</v>
      </c>
      <c r="C149" s="3" t="s">
        <v>4257</v>
      </c>
      <c r="D149">
        <v>7000</v>
      </c>
      <c r="F149">
        <v>0</v>
      </c>
      <c r="G149" t="s">
        <v>8220</v>
      </c>
      <c r="H149" t="s">
        <v>8225</v>
      </c>
      <c r="I149" t="str">
        <f>VLOOKUP(H149,ISO!$A$2:$D$249,4,0)</f>
        <v>United Kingdom of Great Britain and Northern Ireland (the)</v>
      </c>
      <c r="J149" t="s">
        <v>8247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s="8" t="e">
        <f t="shared" si="9"/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3.5" hidden="1">
      <c r="A150">
        <v>148</v>
      </c>
      <c r="B150" s="3" t="s">
        <v>150</v>
      </c>
      <c r="C150" s="3" t="s">
        <v>4258</v>
      </c>
      <c r="D150">
        <v>50000</v>
      </c>
      <c r="F150">
        <v>40</v>
      </c>
      <c r="G150" t="s">
        <v>8220</v>
      </c>
      <c r="H150" t="s">
        <v>8224</v>
      </c>
      <c r="I150" t="str">
        <f>VLOOKUP(H150,ISO!$A$2:$D$249,4,0)</f>
        <v>United States of America (the)</v>
      </c>
      <c r="J150" t="s">
        <v>8246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8.0000000000000004E-4</v>
      </c>
      <c r="R150" s="8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5" hidden="1">
      <c r="A151">
        <v>149</v>
      </c>
      <c r="B151" s="3" t="s">
        <v>151</v>
      </c>
      <c r="C151" s="3" t="s">
        <v>4259</v>
      </c>
      <c r="D151">
        <v>10000</v>
      </c>
      <c r="F151">
        <v>92</v>
      </c>
      <c r="G151" t="s">
        <v>8220</v>
      </c>
      <c r="H151" t="s">
        <v>8224</v>
      </c>
      <c r="I151" t="str">
        <f>VLOOKUP(H151,ISO!$A$2:$D$249,4,0)</f>
        <v>United States of America (the)</v>
      </c>
      <c r="J151" t="s">
        <v>8246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9.1999999999999998E-3</v>
      </c>
      <c r="R151" s="8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5" hidden="1">
      <c r="A152">
        <v>150</v>
      </c>
      <c r="B152" s="3" t="s">
        <v>152</v>
      </c>
      <c r="C152" s="3" t="s">
        <v>4260</v>
      </c>
      <c r="D152">
        <v>130000</v>
      </c>
      <c r="F152">
        <v>30112</v>
      </c>
      <c r="G152" t="s">
        <v>8220</v>
      </c>
      <c r="H152" t="s">
        <v>8224</v>
      </c>
      <c r="I152" t="str">
        <f>VLOOKUP(H152,ISO!$A$2:$D$249,4,0)</f>
        <v>United States of America (the)</v>
      </c>
      <c r="J152" t="s">
        <v>8246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0.23163076923076922</v>
      </c>
      <c r="R152" s="8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5" hidden="1">
      <c r="A153">
        <v>151</v>
      </c>
      <c r="B153" s="3" t="s">
        <v>153</v>
      </c>
      <c r="C153" s="3" t="s">
        <v>4261</v>
      </c>
      <c r="D153">
        <v>250000</v>
      </c>
      <c r="F153">
        <v>140</v>
      </c>
      <c r="G153" t="s">
        <v>8220</v>
      </c>
      <c r="H153" t="s">
        <v>8226</v>
      </c>
      <c r="I153" t="str">
        <f>VLOOKUP(H153,ISO!$A$2:$D$249,4,0)</f>
        <v>Australia</v>
      </c>
      <c r="J153" t="s">
        <v>8248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5.5999999999999995E-4</v>
      </c>
      <c r="R153" s="8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9" hidden="1">
      <c r="A154">
        <v>152</v>
      </c>
      <c r="B154" s="3" t="s">
        <v>154</v>
      </c>
      <c r="C154" s="3" t="s">
        <v>4262</v>
      </c>
      <c r="D154">
        <v>380000</v>
      </c>
      <c r="F154">
        <v>30</v>
      </c>
      <c r="G154" t="s">
        <v>8220</v>
      </c>
      <c r="H154" t="s">
        <v>8224</v>
      </c>
      <c r="I154" t="str">
        <f>VLOOKUP(H154,ISO!$A$2:$D$249,4,0)</f>
        <v>United States of America (the)</v>
      </c>
      <c r="J154" t="s">
        <v>8246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7.8947368421052633E-5</v>
      </c>
      <c r="R154" s="8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5" hidden="1">
      <c r="A155">
        <v>153</v>
      </c>
      <c r="B155" s="3" t="s">
        <v>155</v>
      </c>
      <c r="C155" s="3" t="s">
        <v>4263</v>
      </c>
      <c r="D155">
        <v>50000</v>
      </c>
      <c r="F155">
        <v>359</v>
      </c>
      <c r="G155" t="s">
        <v>8220</v>
      </c>
      <c r="H155" t="s">
        <v>8224</v>
      </c>
      <c r="I155" t="str">
        <f>VLOOKUP(H155,ISO!$A$2:$D$249,4,0)</f>
        <v>United States of America (the)</v>
      </c>
      <c r="J155" t="s">
        <v>8246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7.1799999999999998E-3</v>
      </c>
      <c r="R155" s="8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3.5" hidden="1">
      <c r="A156">
        <v>154</v>
      </c>
      <c r="B156" s="3" t="s">
        <v>156</v>
      </c>
      <c r="C156" s="3" t="s">
        <v>4264</v>
      </c>
      <c r="D156">
        <v>1500</v>
      </c>
      <c r="F156">
        <v>40</v>
      </c>
      <c r="G156" t="s">
        <v>8220</v>
      </c>
      <c r="H156" t="s">
        <v>8224</v>
      </c>
      <c r="I156" t="str">
        <f>VLOOKUP(H156,ISO!$A$2:$D$249,4,0)</f>
        <v>United States of America (the)</v>
      </c>
      <c r="J156" t="s">
        <v>8246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2.6666666666666668E-2</v>
      </c>
      <c r="R156" s="8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8" hidden="1">
      <c r="A157">
        <v>155</v>
      </c>
      <c r="B157" s="3" t="s">
        <v>157</v>
      </c>
      <c r="C157" s="3" t="s">
        <v>4265</v>
      </c>
      <c r="D157">
        <v>1350000</v>
      </c>
      <c r="F157">
        <v>81</v>
      </c>
      <c r="G157" t="s">
        <v>8220</v>
      </c>
      <c r="H157" t="s">
        <v>8224</v>
      </c>
      <c r="I157" t="str">
        <f>VLOOKUP(H157,ISO!$A$2:$D$249,4,0)</f>
        <v>United States of America (the)</v>
      </c>
      <c r="J157" t="s">
        <v>8246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6.0000000000000002E-5</v>
      </c>
      <c r="R157" s="8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58" hidden="1">
      <c r="A158">
        <v>156</v>
      </c>
      <c r="B158" s="3" t="s">
        <v>158</v>
      </c>
      <c r="C158" s="3" t="s">
        <v>4266</v>
      </c>
      <c r="D158">
        <v>35000</v>
      </c>
      <c r="F158">
        <v>1785</v>
      </c>
      <c r="G158" t="s">
        <v>8220</v>
      </c>
      <c r="H158" t="s">
        <v>8229</v>
      </c>
      <c r="I158" t="str">
        <f>VLOOKUP(H158,ISO!$A$2:$D$249,4,0)</f>
        <v>Canada</v>
      </c>
      <c r="J158" t="s">
        <v>8251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5.0999999999999997E-2</v>
      </c>
      <c r="R158" s="8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5" hidden="1">
      <c r="A159">
        <v>157</v>
      </c>
      <c r="B159" s="3" t="s">
        <v>159</v>
      </c>
      <c r="C159" s="3" t="s">
        <v>4267</v>
      </c>
      <c r="D159">
        <v>2995</v>
      </c>
      <c r="F159">
        <v>8</v>
      </c>
      <c r="G159" t="s">
        <v>8220</v>
      </c>
      <c r="H159" t="s">
        <v>8224</v>
      </c>
      <c r="I159" t="str">
        <f>VLOOKUP(H159,ISO!$A$2:$D$249,4,0)</f>
        <v>United States of America (the)</v>
      </c>
      <c r="J159" t="s">
        <v>8246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2.671118530884808E-3</v>
      </c>
      <c r="R159" s="8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5" hidden="1">
      <c r="A160">
        <v>158</v>
      </c>
      <c r="B160" s="3" t="s">
        <v>160</v>
      </c>
      <c r="C160" s="3" t="s">
        <v>4268</v>
      </c>
      <c r="D160">
        <v>5000</v>
      </c>
      <c r="F160">
        <v>0</v>
      </c>
      <c r="G160" t="s">
        <v>8220</v>
      </c>
      <c r="H160" t="s">
        <v>8224</v>
      </c>
      <c r="I160" t="str">
        <f>VLOOKUP(H160,ISO!$A$2:$D$249,4,0)</f>
        <v>United States of America (the)</v>
      </c>
      <c r="J160" t="s">
        <v>8246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s="8" t="e">
        <f t="shared" si="9"/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3.5" hidden="1">
      <c r="A161">
        <v>159</v>
      </c>
      <c r="B161" s="3" t="s">
        <v>161</v>
      </c>
      <c r="C161" s="3" t="s">
        <v>4269</v>
      </c>
      <c r="D161">
        <v>500000</v>
      </c>
      <c r="F161">
        <v>10</v>
      </c>
      <c r="G161" t="s">
        <v>8220</v>
      </c>
      <c r="H161" t="s">
        <v>8224</v>
      </c>
      <c r="I161" t="str">
        <f>VLOOKUP(H161,ISO!$A$2:$D$249,4,0)</f>
        <v>United States of America (the)</v>
      </c>
      <c r="J161" t="s">
        <v>8246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2.0000000000000002E-5</v>
      </c>
      <c r="R161" s="8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F162">
        <v>0</v>
      </c>
      <c r="G162" t="s">
        <v>8221</v>
      </c>
      <c r="H162" t="s">
        <v>8224</v>
      </c>
      <c r="I162" t="str">
        <f>VLOOKUP(H162,ISO!$A$2:$D$249,4,0)</f>
        <v>United States of America (the)</v>
      </c>
      <c r="J162" t="s">
        <v>8246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s="8" t="e">
        <f t="shared" si="9"/>
        <v>#DIV/0!</v>
      </c>
      <c r="S162" t="str">
        <f t="shared" si="10"/>
        <v>film &amp; video</v>
      </c>
      <c r="T162" t="str">
        <f t="shared" si="11"/>
        <v>drama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F163">
        <v>5</v>
      </c>
      <c r="G163" t="s">
        <v>8221</v>
      </c>
      <c r="H163" t="s">
        <v>8224</v>
      </c>
      <c r="I163" t="str">
        <f>VLOOKUP(H163,ISO!$A$2:$D$249,4,0)</f>
        <v>United States of America (the)</v>
      </c>
      <c r="J163" t="s">
        <v>8246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1E-4</v>
      </c>
      <c r="R163" s="8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F164">
        <v>435</v>
      </c>
      <c r="G164" t="s">
        <v>8221</v>
      </c>
      <c r="H164" t="s">
        <v>8224</v>
      </c>
      <c r="I164" t="str">
        <f>VLOOKUP(H164,ISO!$A$2:$D$249,4,0)</f>
        <v>United States of America (the)</v>
      </c>
      <c r="J164" t="s">
        <v>8246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0.15535714285714286</v>
      </c>
      <c r="R164" s="8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F165">
        <v>0</v>
      </c>
      <c r="G165" t="s">
        <v>8221</v>
      </c>
      <c r="H165" t="s">
        <v>8224</v>
      </c>
      <c r="I165" t="str">
        <f>VLOOKUP(H165,ISO!$A$2:$D$249,4,0)</f>
        <v>United States of America (the)</v>
      </c>
      <c r="J165" t="s">
        <v>8246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s="8" t="e">
        <f t="shared" si="9"/>
        <v>#DIV/0!</v>
      </c>
      <c r="S165" t="str">
        <f t="shared" si="10"/>
        <v>film &amp; video</v>
      </c>
      <c r="T165" t="str">
        <f t="shared" si="11"/>
        <v>drama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F166">
        <v>640</v>
      </c>
      <c r="G166" t="s">
        <v>8221</v>
      </c>
      <c r="H166" t="s">
        <v>8224</v>
      </c>
      <c r="I166" t="str">
        <f>VLOOKUP(H166,ISO!$A$2:$D$249,4,0)</f>
        <v>United States of America (the)</v>
      </c>
      <c r="J166" t="s">
        <v>8246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5.3333333333333332E-3</v>
      </c>
      <c r="R166" s="8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F167">
        <v>0</v>
      </c>
      <c r="G167" t="s">
        <v>8221</v>
      </c>
      <c r="H167" t="s">
        <v>8225</v>
      </c>
      <c r="I167" t="str">
        <f>VLOOKUP(H167,ISO!$A$2:$D$249,4,0)</f>
        <v>United Kingdom of Great Britain and Northern Ireland (the)</v>
      </c>
      <c r="J167" t="s">
        <v>8247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s="8" t="e">
        <f t="shared" si="9"/>
        <v>#DIV/0!</v>
      </c>
      <c r="S167" t="str">
        <f t="shared" si="10"/>
        <v>film &amp; video</v>
      </c>
      <c r="T167" t="str">
        <f t="shared" si="11"/>
        <v>drama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F168">
        <v>3000</v>
      </c>
      <c r="G168" t="s">
        <v>8221</v>
      </c>
      <c r="H168" t="s">
        <v>8224</v>
      </c>
      <c r="I168" t="str">
        <f>VLOOKUP(H168,ISO!$A$2:$D$249,4,0)</f>
        <v>United States of America (the)</v>
      </c>
      <c r="J168" t="s">
        <v>8246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0.6</v>
      </c>
      <c r="R168" s="8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F169">
        <v>11</v>
      </c>
      <c r="G169" t="s">
        <v>8221</v>
      </c>
      <c r="H169" t="s">
        <v>8224</v>
      </c>
      <c r="I169" t="str">
        <f>VLOOKUP(H169,ISO!$A$2:$D$249,4,0)</f>
        <v>United States of America (the)</v>
      </c>
      <c r="J169" t="s">
        <v>8246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1E-4</v>
      </c>
      <c r="R169" s="8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F170">
        <v>325</v>
      </c>
      <c r="G170" t="s">
        <v>8221</v>
      </c>
      <c r="H170" t="s">
        <v>8224</v>
      </c>
      <c r="I170" t="str">
        <f>VLOOKUP(H170,ISO!$A$2:$D$249,4,0)</f>
        <v>United States of America (the)</v>
      </c>
      <c r="J170" t="s">
        <v>8246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4.0625000000000001E-2</v>
      </c>
      <c r="R170" s="8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F171">
        <v>560</v>
      </c>
      <c r="G171" t="s">
        <v>8221</v>
      </c>
      <c r="H171" t="s">
        <v>8225</v>
      </c>
      <c r="I171" t="str">
        <f>VLOOKUP(H171,ISO!$A$2:$D$249,4,0)</f>
        <v>United Kingdom of Great Britain and Northern Ireland (the)</v>
      </c>
      <c r="J171" t="s">
        <v>8247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0.224</v>
      </c>
      <c r="R171" s="8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F172">
        <v>325</v>
      </c>
      <c r="G172" t="s">
        <v>8221</v>
      </c>
      <c r="H172" t="s">
        <v>8224</v>
      </c>
      <c r="I172" t="str">
        <f>VLOOKUP(H172,ISO!$A$2:$D$249,4,0)</f>
        <v>United States of America (the)</v>
      </c>
      <c r="J172" t="s">
        <v>8246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3.2500000000000001E-2</v>
      </c>
      <c r="R172" s="8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F173">
        <v>1</v>
      </c>
      <c r="G173" t="s">
        <v>8221</v>
      </c>
      <c r="H173" t="s">
        <v>8224</v>
      </c>
      <c r="I173" t="str">
        <f>VLOOKUP(H173,ISO!$A$2:$D$249,4,0)</f>
        <v>United States of America (the)</v>
      </c>
      <c r="J173" t="s">
        <v>8246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2.0000000000000002E-5</v>
      </c>
      <c r="R173" s="8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F174">
        <v>0</v>
      </c>
      <c r="G174" t="s">
        <v>8221</v>
      </c>
      <c r="H174" t="s">
        <v>8224</v>
      </c>
      <c r="I174" t="str">
        <f>VLOOKUP(H174,ISO!$A$2:$D$249,4,0)</f>
        <v>United States of America (the)</v>
      </c>
      <c r="J174" t="s">
        <v>8246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s="8" t="e">
        <f t="shared" si="9"/>
        <v>#DIV/0!</v>
      </c>
      <c r="S174" t="str">
        <f t="shared" si="10"/>
        <v>film &amp; video</v>
      </c>
      <c r="T174" t="str">
        <f t="shared" si="11"/>
        <v>drama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F175">
        <v>0</v>
      </c>
      <c r="G175" t="s">
        <v>8221</v>
      </c>
      <c r="H175" t="s">
        <v>8225</v>
      </c>
      <c r="I175" t="str">
        <f>VLOOKUP(H175,ISO!$A$2:$D$249,4,0)</f>
        <v>United Kingdom of Great Britain and Northern Ireland (the)</v>
      </c>
      <c r="J175" t="s">
        <v>8247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s="8" t="e">
        <f t="shared" si="9"/>
        <v>#DIV/0!</v>
      </c>
      <c r="S175" t="str">
        <f t="shared" si="10"/>
        <v>film &amp; video</v>
      </c>
      <c r="T175" t="str">
        <f t="shared" si="11"/>
        <v>drama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F176">
        <v>0</v>
      </c>
      <c r="G176" t="s">
        <v>8221</v>
      </c>
      <c r="H176" t="s">
        <v>8233</v>
      </c>
      <c r="I176" t="str">
        <f>VLOOKUP(H176,ISO!$A$2:$D$249,4,0)</f>
        <v>Netherlands (the)</v>
      </c>
      <c r="J176" t="s">
        <v>8249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s="8" t="e">
        <f t="shared" si="9"/>
        <v>#DIV/0!</v>
      </c>
      <c r="S176" t="str">
        <f t="shared" si="10"/>
        <v>film &amp; video</v>
      </c>
      <c r="T176" t="str">
        <f t="shared" si="11"/>
        <v>drama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F177">
        <v>1297</v>
      </c>
      <c r="G177" t="s">
        <v>8221</v>
      </c>
      <c r="H177" t="s">
        <v>8225</v>
      </c>
      <c r="I177" t="str">
        <f>VLOOKUP(H177,ISO!$A$2:$D$249,4,0)</f>
        <v>United Kingdom of Great Britain and Northern Ireland (the)</v>
      </c>
      <c r="J177" t="s">
        <v>8247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6.4850000000000005E-2</v>
      </c>
      <c r="R177" s="8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F178">
        <v>0</v>
      </c>
      <c r="G178" t="s">
        <v>8221</v>
      </c>
      <c r="H178" t="s">
        <v>8224</v>
      </c>
      <c r="I178" t="str">
        <f>VLOOKUP(H178,ISO!$A$2:$D$249,4,0)</f>
        <v>United States of America (the)</v>
      </c>
      <c r="J178" t="s">
        <v>8246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s="8" t="e">
        <f t="shared" si="9"/>
        <v>#DIV/0!</v>
      </c>
      <c r="S178" t="str">
        <f t="shared" si="10"/>
        <v>film &amp; video</v>
      </c>
      <c r="T178" t="str">
        <f t="shared" si="11"/>
        <v>drama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F179">
        <v>180</v>
      </c>
      <c r="G179" t="s">
        <v>8221</v>
      </c>
      <c r="H179" t="s">
        <v>8224</v>
      </c>
      <c r="I179" t="str">
        <f>VLOOKUP(H179,ISO!$A$2:$D$249,4,0)</f>
        <v>United States of America (the)</v>
      </c>
      <c r="J179" t="s">
        <v>8246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0.4</v>
      </c>
      <c r="R179" s="8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F180">
        <v>0</v>
      </c>
      <c r="G180" t="s">
        <v>8221</v>
      </c>
      <c r="H180" t="s">
        <v>8227</v>
      </c>
      <c r="I180" t="str">
        <f>VLOOKUP(H180,ISO!$A$2:$D$249,4,0)</f>
        <v>Spain</v>
      </c>
      <c r="J180" t="s">
        <v>8249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s="8" t="e">
        <f t="shared" si="9"/>
        <v>#DIV/0!</v>
      </c>
      <c r="S180" t="str">
        <f t="shared" si="10"/>
        <v>film &amp; video</v>
      </c>
      <c r="T180" t="str">
        <f t="shared" si="11"/>
        <v>drama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F181">
        <v>200</v>
      </c>
      <c r="G181" t="s">
        <v>8221</v>
      </c>
      <c r="H181" t="s">
        <v>8224</v>
      </c>
      <c r="I181" t="str">
        <f>VLOOKUP(H181,ISO!$A$2:$D$249,4,0)</f>
        <v>United States of America (the)</v>
      </c>
      <c r="J181" t="s">
        <v>8246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0.2</v>
      </c>
      <c r="R181" s="8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F182">
        <v>401</v>
      </c>
      <c r="G182" t="s">
        <v>8221</v>
      </c>
      <c r="H182" t="s">
        <v>8225</v>
      </c>
      <c r="I182" t="str">
        <f>VLOOKUP(H182,ISO!$A$2:$D$249,4,0)</f>
        <v>United Kingdom of Great Britain and Northern Ireland (the)</v>
      </c>
      <c r="J182" t="s">
        <v>8247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0.33416666666666667</v>
      </c>
      <c r="R182" s="8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F183">
        <v>722</v>
      </c>
      <c r="G183" t="s">
        <v>8221</v>
      </c>
      <c r="H183" t="s">
        <v>8225</v>
      </c>
      <c r="I183" t="str">
        <f>VLOOKUP(H183,ISO!$A$2:$D$249,4,0)</f>
        <v>United Kingdom of Great Britain and Northern Ireland (the)</v>
      </c>
      <c r="J183" t="s">
        <v>8247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0.21092608822670172</v>
      </c>
      <c r="R183" s="8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F184">
        <v>0</v>
      </c>
      <c r="G184" t="s">
        <v>8221</v>
      </c>
      <c r="H184" t="s">
        <v>8224</v>
      </c>
      <c r="I184" t="str">
        <f>VLOOKUP(H184,ISO!$A$2:$D$249,4,0)</f>
        <v>United States of America (the)</v>
      </c>
      <c r="J184" t="s">
        <v>8246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s="8" t="e">
        <f t="shared" si="9"/>
        <v>#DIV/0!</v>
      </c>
      <c r="S184" t="str">
        <f t="shared" si="10"/>
        <v>film &amp; video</v>
      </c>
      <c r="T184" t="str">
        <f t="shared" si="11"/>
        <v>drama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F185">
        <v>4482</v>
      </c>
      <c r="G185" t="s">
        <v>8221</v>
      </c>
      <c r="H185" t="s">
        <v>8225</v>
      </c>
      <c r="I185" t="str">
        <f>VLOOKUP(H185,ISO!$A$2:$D$249,4,0)</f>
        <v>United Kingdom of Great Britain and Northern Ireland (the)</v>
      </c>
      <c r="J185" t="s">
        <v>8247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0.35855999999999999</v>
      </c>
      <c r="R185" s="8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F186">
        <v>51</v>
      </c>
      <c r="G186" t="s">
        <v>8221</v>
      </c>
      <c r="H186" t="s">
        <v>8229</v>
      </c>
      <c r="I186" t="str">
        <f>VLOOKUP(H186,ISO!$A$2:$D$249,4,0)</f>
        <v>Canada</v>
      </c>
      <c r="J186" t="s">
        <v>8251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3.4000000000000002E-2</v>
      </c>
      <c r="R186" s="8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F187">
        <v>2200</v>
      </c>
      <c r="G187" t="s">
        <v>8221</v>
      </c>
      <c r="H187" t="s">
        <v>8234</v>
      </c>
      <c r="I187" t="str">
        <f>VLOOKUP(H187,ISO!$A$2:$D$249,4,0)</f>
        <v>Norway</v>
      </c>
      <c r="J187" t="s">
        <v>8254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5.5E-2</v>
      </c>
      <c r="R187" s="8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F188">
        <v>0</v>
      </c>
      <c r="G188" t="s">
        <v>8221</v>
      </c>
      <c r="H188" t="s">
        <v>8224</v>
      </c>
      <c r="I188" t="str">
        <f>VLOOKUP(H188,ISO!$A$2:$D$249,4,0)</f>
        <v>United States of America (the)</v>
      </c>
      <c r="J188" t="s">
        <v>8246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s="8" t="e">
        <f t="shared" si="9"/>
        <v>#DIV/0!</v>
      </c>
      <c r="S188" t="str">
        <f t="shared" si="10"/>
        <v>film &amp; video</v>
      </c>
      <c r="T188" t="str">
        <f t="shared" si="11"/>
        <v>drama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F189">
        <v>800</v>
      </c>
      <c r="G189" t="s">
        <v>8221</v>
      </c>
      <c r="H189" t="s">
        <v>8224</v>
      </c>
      <c r="I189" t="str">
        <f>VLOOKUP(H189,ISO!$A$2:$D$249,4,0)</f>
        <v>United States of America (the)</v>
      </c>
      <c r="J189" t="s">
        <v>8246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0.16</v>
      </c>
      <c r="R189" s="8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F190">
        <v>0</v>
      </c>
      <c r="G190" t="s">
        <v>8221</v>
      </c>
      <c r="H190" t="s">
        <v>8224</v>
      </c>
      <c r="I190" t="str">
        <f>VLOOKUP(H190,ISO!$A$2:$D$249,4,0)</f>
        <v>United States of America (the)</v>
      </c>
      <c r="J190" t="s">
        <v>8246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s="8" t="e">
        <f t="shared" si="9"/>
        <v>#DIV/0!</v>
      </c>
      <c r="S190" t="str">
        <f t="shared" si="10"/>
        <v>film &amp; video</v>
      </c>
      <c r="T190" t="str">
        <f t="shared" si="11"/>
        <v>drama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F191">
        <v>345</v>
      </c>
      <c r="G191" t="s">
        <v>8221</v>
      </c>
      <c r="H191" t="s">
        <v>8224</v>
      </c>
      <c r="I191" t="str">
        <f>VLOOKUP(H191,ISO!$A$2:$D$249,4,0)</f>
        <v>United States of America (the)</v>
      </c>
      <c r="J191" t="s">
        <v>8246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6.8999999999999997E-4</v>
      </c>
      <c r="R191" s="8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F192">
        <v>50</v>
      </c>
      <c r="G192" t="s">
        <v>8221</v>
      </c>
      <c r="H192" t="s">
        <v>8224</v>
      </c>
      <c r="I192" t="str">
        <f>VLOOKUP(H192,ISO!$A$2:$D$249,4,0)</f>
        <v>United States of America (the)</v>
      </c>
      <c r="J192" t="s">
        <v>8246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4.1666666666666666E-3</v>
      </c>
      <c r="R192" s="8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F193">
        <v>250</v>
      </c>
      <c r="G193" t="s">
        <v>8221</v>
      </c>
      <c r="H193" t="s">
        <v>8226</v>
      </c>
      <c r="I193" t="str">
        <f>VLOOKUP(H193,ISO!$A$2:$D$249,4,0)</f>
        <v>Australia</v>
      </c>
      <c r="J193" t="s">
        <v>8248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0.05</v>
      </c>
      <c r="R193" s="8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F194">
        <v>17</v>
      </c>
      <c r="G194" t="s">
        <v>8221</v>
      </c>
      <c r="H194" t="s">
        <v>8224</v>
      </c>
      <c r="I194" t="str">
        <f>VLOOKUP(H194,ISO!$A$2:$D$249,4,0)</f>
        <v>United States of America (the)</v>
      </c>
      <c r="J194" t="s">
        <v>8246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7">
        <f t="shared" si="8"/>
        <v>1.7E-5</v>
      </c>
      <c r="R194" s="8">
        <f t="shared" si="9"/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F195">
        <v>0</v>
      </c>
      <c r="G195" t="s">
        <v>8221</v>
      </c>
      <c r="H195" t="s">
        <v>8225</v>
      </c>
      <c r="I195" t="str">
        <f>VLOOKUP(H195,ISO!$A$2:$D$249,4,0)</f>
        <v>United Kingdom of Great Britain and Northern Ireland (the)</v>
      </c>
      <c r="J195" t="s">
        <v>8247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2">F195/D195</f>
        <v>0</v>
      </c>
      <c r="R195" s="8" t="e">
        <f t="shared" ref="R195:R258" si="13">F195/N195</f>
        <v>#DIV/0!</v>
      </c>
      <c r="S195" t="str">
        <f t="shared" ref="S195:S258" si="14">LEFT(P195,(FIND("/",P195,1)-1))</f>
        <v>film &amp; video</v>
      </c>
      <c r="T195" t="str">
        <f t="shared" ref="T195:T258" si="15">MID(P195,FIND("/",P195)+1,256)</f>
        <v>drama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F196">
        <v>3</v>
      </c>
      <c r="G196" t="s">
        <v>8221</v>
      </c>
      <c r="H196" t="s">
        <v>8225</v>
      </c>
      <c r="I196" t="str">
        <f>VLOOKUP(H196,ISO!$A$2:$D$249,4,0)</f>
        <v>United Kingdom of Great Britain and Northern Ireland (the)</v>
      </c>
      <c r="J196" t="s">
        <v>8247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1.1999999999999999E-3</v>
      </c>
      <c r="R196" s="8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F197">
        <v>0</v>
      </c>
      <c r="G197" t="s">
        <v>8221</v>
      </c>
      <c r="H197" t="s">
        <v>8224</v>
      </c>
      <c r="I197" t="str">
        <f>VLOOKUP(H197,ISO!$A$2:$D$249,4,0)</f>
        <v>United States of America (the)</v>
      </c>
      <c r="J197" t="s">
        <v>8246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s="8" t="e">
        <f t="shared" si="13"/>
        <v>#DIV/0!</v>
      </c>
      <c r="S197" t="str">
        <f t="shared" si="14"/>
        <v>film &amp; video</v>
      </c>
      <c r="T197" t="str">
        <f t="shared" si="15"/>
        <v>drama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F198">
        <v>1465</v>
      </c>
      <c r="G198" t="s">
        <v>8221</v>
      </c>
      <c r="H198" t="s">
        <v>8225</v>
      </c>
      <c r="I198" t="str">
        <f>VLOOKUP(H198,ISO!$A$2:$D$249,4,0)</f>
        <v>United Kingdom of Great Britain and Northern Ireland (the)</v>
      </c>
      <c r="J198" t="s">
        <v>8247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0.41857142857142859</v>
      </c>
      <c r="R198" s="8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F199">
        <v>262</v>
      </c>
      <c r="G199" t="s">
        <v>8221</v>
      </c>
      <c r="H199" t="s">
        <v>8225</v>
      </c>
      <c r="I199" t="str">
        <f>VLOOKUP(H199,ISO!$A$2:$D$249,4,0)</f>
        <v>United Kingdom of Great Britain and Northern Ireland (the)</v>
      </c>
      <c r="J199" t="s">
        <v>8247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0.1048</v>
      </c>
      <c r="R199" s="8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F200">
        <v>279</v>
      </c>
      <c r="G200" t="s">
        <v>8221</v>
      </c>
      <c r="H200" t="s">
        <v>8224</v>
      </c>
      <c r="I200" t="str">
        <f>VLOOKUP(H200,ISO!$A$2:$D$249,4,0)</f>
        <v>United States of America (the)</v>
      </c>
      <c r="J200" t="s">
        <v>8246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1.116E-2</v>
      </c>
      <c r="R200" s="8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F201">
        <v>0</v>
      </c>
      <c r="G201" t="s">
        <v>8221</v>
      </c>
      <c r="H201" t="s">
        <v>8224</v>
      </c>
      <c r="I201" t="str">
        <f>VLOOKUP(H201,ISO!$A$2:$D$249,4,0)</f>
        <v>United States of America (the)</v>
      </c>
      <c r="J201" t="s">
        <v>8246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s="8" t="e">
        <f t="shared" si="13"/>
        <v>#DIV/0!</v>
      </c>
      <c r="S201" t="str">
        <f t="shared" si="14"/>
        <v>film &amp; video</v>
      </c>
      <c r="T201" t="str">
        <f t="shared" si="15"/>
        <v>drama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F202">
        <v>1571.55</v>
      </c>
      <c r="G202" t="s">
        <v>8221</v>
      </c>
      <c r="H202" t="s">
        <v>8224</v>
      </c>
      <c r="I202" t="str">
        <f>VLOOKUP(H202,ISO!$A$2:$D$249,4,0)</f>
        <v>United States of America (the)</v>
      </c>
      <c r="J202" t="s">
        <v>8246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0.26192500000000002</v>
      </c>
      <c r="R202" s="8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F203">
        <v>380</v>
      </c>
      <c r="G203" t="s">
        <v>8221</v>
      </c>
      <c r="H203" t="s">
        <v>8224</v>
      </c>
      <c r="I203" t="str">
        <f>VLOOKUP(H203,ISO!$A$2:$D$249,4,0)</f>
        <v>United States of America (the)</v>
      </c>
      <c r="J203" t="s">
        <v>8246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0.58461538461538465</v>
      </c>
      <c r="R203" s="8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F204">
        <v>0</v>
      </c>
      <c r="G204" t="s">
        <v>8221</v>
      </c>
      <c r="H204" t="s">
        <v>8224</v>
      </c>
      <c r="I204" t="str">
        <f>VLOOKUP(H204,ISO!$A$2:$D$249,4,0)</f>
        <v>United States of America (the)</v>
      </c>
      <c r="J204" t="s">
        <v>8246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s="8" t="e">
        <f t="shared" si="13"/>
        <v>#DIV/0!</v>
      </c>
      <c r="S204" t="str">
        <f t="shared" si="14"/>
        <v>film &amp; video</v>
      </c>
      <c r="T204" t="str">
        <f t="shared" si="15"/>
        <v>drama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F205">
        <v>746</v>
      </c>
      <c r="G205" t="s">
        <v>8221</v>
      </c>
      <c r="H205" t="s">
        <v>8225</v>
      </c>
      <c r="I205" t="str">
        <f>VLOOKUP(H205,ISO!$A$2:$D$249,4,0)</f>
        <v>United Kingdom of Great Britain and Northern Ireland (the)</v>
      </c>
      <c r="J205" t="s">
        <v>8247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0.2984</v>
      </c>
      <c r="R205" s="8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F206">
        <v>152165</v>
      </c>
      <c r="G206" t="s">
        <v>8221</v>
      </c>
      <c r="H206" t="s">
        <v>8226</v>
      </c>
      <c r="I206" t="str">
        <f>VLOOKUP(H206,ISO!$A$2:$D$249,4,0)</f>
        <v>Australia</v>
      </c>
      <c r="J206" t="s">
        <v>8248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0.50721666666666665</v>
      </c>
      <c r="R206" s="8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F207">
        <v>1300</v>
      </c>
      <c r="G207" t="s">
        <v>8221</v>
      </c>
      <c r="H207" t="s">
        <v>8224</v>
      </c>
      <c r="I207" t="str">
        <f>VLOOKUP(H207,ISO!$A$2:$D$249,4,0)</f>
        <v>United States of America (the)</v>
      </c>
      <c r="J207" t="s">
        <v>8246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0.16250000000000001</v>
      </c>
      <c r="R207" s="8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F208">
        <v>0</v>
      </c>
      <c r="G208" t="s">
        <v>8221</v>
      </c>
      <c r="H208" t="s">
        <v>8224</v>
      </c>
      <c r="I208" t="str">
        <f>VLOOKUP(H208,ISO!$A$2:$D$249,4,0)</f>
        <v>United States of America (the)</v>
      </c>
      <c r="J208" t="s">
        <v>8246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s="8" t="e">
        <f t="shared" si="13"/>
        <v>#DIV/0!</v>
      </c>
      <c r="S208" t="str">
        <f t="shared" si="14"/>
        <v>film &amp; video</v>
      </c>
      <c r="T208" t="str">
        <f t="shared" si="15"/>
        <v>drama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F209">
        <v>2130</v>
      </c>
      <c r="G209" t="s">
        <v>8221</v>
      </c>
      <c r="H209" t="s">
        <v>8229</v>
      </c>
      <c r="I209" t="str">
        <f>VLOOKUP(H209,ISO!$A$2:$D$249,4,0)</f>
        <v>Canada</v>
      </c>
      <c r="J209" t="s">
        <v>8251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0.15214285714285714</v>
      </c>
      <c r="R209" s="8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F210">
        <v>0</v>
      </c>
      <c r="G210" t="s">
        <v>8221</v>
      </c>
      <c r="H210" t="s">
        <v>8226</v>
      </c>
      <c r="I210" t="str">
        <f>VLOOKUP(H210,ISO!$A$2:$D$249,4,0)</f>
        <v>Australia</v>
      </c>
      <c r="J210" t="s">
        <v>8248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s="8" t="e">
        <f t="shared" si="13"/>
        <v>#DIV/0!</v>
      </c>
      <c r="S210" t="str">
        <f t="shared" si="14"/>
        <v>film &amp; video</v>
      </c>
      <c r="T210" t="str">
        <f t="shared" si="15"/>
        <v>drama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F211">
        <v>0</v>
      </c>
      <c r="G211" t="s">
        <v>8221</v>
      </c>
      <c r="H211" t="s">
        <v>8224</v>
      </c>
      <c r="I211" t="str">
        <f>VLOOKUP(H211,ISO!$A$2:$D$249,4,0)</f>
        <v>United States of America (the)</v>
      </c>
      <c r="J211" t="s">
        <v>8246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s="8" t="e">
        <f t="shared" si="13"/>
        <v>#DIV/0!</v>
      </c>
      <c r="S211" t="str">
        <f t="shared" si="14"/>
        <v>film &amp; video</v>
      </c>
      <c r="T211" t="str">
        <f t="shared" si="15"/>
        <v>drama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F212">
        <v>3030</v>
      </c>
      <c r="G212" t="s">
        <v>8221</v>
      </c>
      <c r="H212" t="s">
        <v>8224</v>
      </c>
      <c r="I212" t="str">
        <f>VLOOKUP(H212,ISO!$A$2:$D$249,4,0)</f>
        <v>United States of America (the)</v>
      </c>
      <c r="J212" t="s">
        <v>8246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0.2525</v>
      </c>
      <c r="R212" s="8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F213">
        <v>2230</v>
      </c>
      <c r="G213" t="s">
        <v>8221</v>
      </c>
      <c r="H213" t="s">
        <v>8224</v>
      </c>
      <c r="I213" t="str">
        <f>VLOOKUP(H213,ISO!$A$2:$D$249,4,0)</f>
        <v>United States of America (the)</v>
      </c>
      <c r="J213" t="s">
        <v>8246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0.44600000000000001</v>
      </c>
      <c r="R213" s="8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F214">
        <v>1</v>
      </c>
      <c r="G214" t="s">
        <v>8221</v>
      </c>
      <c r="H214" t="s">
        <v>8224</v>
      </c>
      <c r="I214" t="str">
        <f>VLOOKUP(H214,ISO!$A$2:$D$249,4,0)</f>
        <v>United States of America (the)</v>
      </c>
      <c r="J214" t="s">
        <v>8246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1.5873015873015873E-4</v>
      </c>
      <c r="R214" s="8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F215">
        <v>20</v>
      </c>
      <c r="G215" t="s">
        <v>8221</v>
      </c>
      <c r="H215" t="s">
        <v>8224</v>
      </c>
      <c r="I215" t="str">
        <f>VLOOKUP(H215,ISO!$A$2:$D$249,4,0)</f>
        <v>United States of America (the)</v>
      </c>
      <c r="J215" t="s">
        <v>8246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4.0000000000000002E-4</v>
      </c>
      <c r="R215" s="8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F216">
        <v>1</v>
      </c>
      <c r="G216" t="s">
        <v>8221</v>
      </c>
      <c r="H216" t="s">
        <v>8224</v>
      </c>
      <c r="I216" t="str">
        <f>VLOOKUP(H216,ISO!$A$2:$D$249,4,0)</f>
        <v>United States of America (the)</v>
      </c>
      <c r="J216" t="s">
        <v>8246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8.0000000000000007E-5</v>
      </c>
      <c r="R216" s="8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F217">
        <v>10</v>
      </c>
      <c r="G217" t="s">
        <v>8221</v>
      </c>
      <c r="H217" t="s">
        <v>8225</v>
      </c>
      <c r="I217" t="str">
        <f>VLOOKUP(H217,ISO!$A$2:$D$249,4,0)</f>
        <v>United Kingdom of Great Britain and Northern Ireland (the)</v>
      </c>
      <c r="J217" t="s">
        <v>8247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2.2727272727272726E-3</v>
      </c>
      <c r="R217" s="8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F218">
        <v>27849.22</v>
      </c>
      <c r="G218" t="s">
        <v>8221</v>
      </c>
      <c r="H218" t="s">
        <v>8224</v>
      </c>
      <c r="I218" t="str">
        <f>VLOOKUP(H218,ISO!$A$2:$D$249,4,0)</f>
        <v>United States of America (the)</v>
      </c>
      <c r="J218" t="s">
        <v>8246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0.55698440000000005</v>
      </c>
      <c r="R218" s="8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F219">
        <v>11943</v>
      </c>
      <c r="G219" t="s">
        <v>8221</v>
      </c>
      <c r="H219" t="s">
        <v>8235</v>
      </c>
      <c r="I219" t="str">
        <f>VLOOKUP(H219,ISO!$A$2:$D$249,4,0)</f>
        <v>Sweden</v>
      </c>
      <c r="J219" t="s">
        <v>8255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0.11942999999999999</v>
      </c>
      <c r="R219" s="8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F220">
        <v>100</v>
      </c>
      <c r="G220" t="s">
        <v>8221</v>
      </c>
      <c r="H220" t="s">
        <v>8224</v>
      </c>
      <c r="I220" t="str">
        <f>VLOOKUP(H220,ISO!$A$2:$D$249,4,0)</f>
        <v>United States of America (the)</v>
      </c>
      <c r="J220" t="s">
        <v>8246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0.02</v>
      </c>
      <c r="R220" s="8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F221">
        <v>8815</v>
      </c>
      <c r="G221" t="s">
        <v>8221</v>
      </c>
      <c r="H221" t="s">
        <v>8224</v>
      </c>
      <c r="I221" t="str">
        <f>VLOOKUP(H221,ISO!$A$2:$D$249,4,0)</f>
        <v>United States of America (the)</v>
      </c>
      <c r="J221" t="s">
        <v>8246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0.17630000000000001</v>
      </c>
      <c r="R221" s="8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F222">
        <v>360</v>
      </c>
      <c r="G222" t="s">
        <v>8221</v>
      </c>
      <c r="H222" t="s">
        <v>8224</v>
      </c>
      <c r="I222" t="str">
        <f>VLOOKUP(H222,ISO!$A$2:$D$249,4,0)</f>
        <v>United States of America (the)</v>
      </c>
      <c r="J222" t="s">
        <v>8246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7.1999999999999998E-3</v>
      </c>
      <c r="R222" s="8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F223">
        <v>0</v>
      </c>
      <c r="G223" t="s">
        <v>8221</v>
      </c>
      <c r="H223" t="s">
        <v>8224</v>
      </c>
      <c r="I223" t="str">
        <f>VLOOKUP(H223,ISO!$A$2:$D$249,4,0)</f>
        <v>United States of America (the)</v>
      </c>
      <c r="J223" t="s">
        <v>8246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s="8" t="e">
        <f t="shared" si="13"/>
        <v>#DIV/0!</v>
      </c>
      <c r="S223" t="str">
        <f t="shared" si="14"/>
        <v>film &amp; video</v>
      </c>
      <c r="T223" t="str">
        <f t="shared" si="15"/>
        <v>drama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F224">
        <v>130</v>
      </c>
      <c r="G224" t="s">
        <v>8221</v>
      </c>
      <c r="H224" t="s">
        <v>8224</v>
      </c>
      <c r="I224" t="str">
        <f>VLOOKUP(H224,ISO!$A$2:$D$249,4,0)</f>
        <v>United States of America (the)</v>
      </c>
      <c r="J224" t="s">
        <v>8246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0.13</v>
      </c>
      <c r="R224" s="8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F225">
        <v>0</v>
      </c>
      <c r="G225" t="s">
        <v>8221</v>
      </c>
      <c r="H225" t="s">
        <v>8224</v>
      </c>
      <c r="I225" t="str">
        <f>VLOOKUP(H225,ISO!$A$2:$D$249,4,0)</f>
        <v>United States of America (the)</v>
      </c>
      <c r="J225" t="s">
        <v>8246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s="8" t="e">
        <f t="shared" si="13"/>
        <v>#DIV/0!</v>
      </c>
      <c r="S225" t="str">
        <f t="shared" si="14"/>
        <v>film &amp; video</v>
      </c>
      <c r="T225" t="str">
        <f t="shared" si="15"/>
        <v>drama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F226">
        <v>0</v>
      </c>
      <c r="G226" t="s">
        <v>8221</v>
      </c>
      <c r="H226" t="s">
        <v>8226</v>
      </c>
      <c r="I226" t="str">
        <f>VLOOKUP(H226,ISO!$A$2:$D$249,4,0)</f>
        <v>Australia</v>
      </c>
      <c r="J226" t="s">
        <v>8248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s="8" t="e">
        <f t="shared" si="13"/>
        <v>#DIV/0!</v>
      </c>
      <c r="S226" t="str">
        <f t="shared" si="14"/>
        <v>film &amp; video</v>
      </c>
      <c r="T226" t="str">
        <f t="shared" si="15"/>
        <v>drama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F227">
        <v>0</v>
      </c>
      <c r="G227" t="s">
        <v>8221</v>
      </c>
      <c r="H227" t="s">
        <v>8224</v>
      </c>
      <c r="I227" t="str">
        <f>VLOOKUP(H227,ISO!$A$2:$D$249,4,0)</f>
        <v>United States of America (the)</v>
      </c>
      <c r="J227" t="s">
        <v>8246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s="8" t="e">
        <f t="shared" si="13"/>
        <v>#DIV/0!</v>
      </c>
      <c r="S227" t="str">
        <f t="shared" si="14"/>
        <v>film &amp; video</v>
      </c>
      <c r="T227" t="str">
        <f t="shared" si="15"/>
        <v>drama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F228">
        <v>250</v>
      </c>
      <c r="G228" t="s">
        <v>8221</v>
      </c>
      <c r="H228" t="s">
        <v>8225</v>
      </c>
      <c r="I228" t="str">
        <f>VLOOKUP(H228,ISO!$A$2:$D$249,4,0)</f>
        <v>United Kingdom of Great Britain and Northern Ireland (the)</v>
      </c>
      <c r="J228" t="s">
        <v>8247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8.6206896551724137E-3</v>
      </c>
      <c r="R228" s="8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F229">
        <v>0</v>
      </c>
      <c r="G229" t="s">
        <v>8221</v>
      </c>
      <c r="H229" t="s">
        <v>8224</v>
      </c>
      <c r="I229" t="str">
        <f>VLOOKUP(H229,ISO!$A$2:$D$249,4,0)</f>
        <v>United States of America (the)</v>
      </c>
      <c r="J229" t="s">
        <v>8246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s="8" t="e">
        <f t="shared" si="13"/>
        <v>#DIV/0!</v>
      </c>
      <c r="S229" t="str">
        <f t="shared" si="14"/>
        <v>film &amp; video</v>
      </c>
      <c r="T229" t="str">
        <f t="shared" si="15"/>
        <v>drama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F230">
        <v>0</v>
      </c>
      <c r="G230" t="s">
        <v>8221</v>
      </c>
      <c r="H230" t="s">
        <v>8225</v>
      </c>
      <c r="I230" t="str">
        <f>VLOOKUP(H230,ISO!$A$2:$D$249,4,0)</f>
        <v>United Kingdom of Great Britain and Northern Ireland (the)</v>
      </c>
      <c r="J230" t="s">
        <v>8247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s="8" t="e">
        <f t="shared" si="13"/>
        <v>#DIV/0!</v>
      </c>
      <c r="S230" t="str">
        <f t="shared" si="14"/>
        <v>film &amp; video</v>
      </c>
      <c r="T230" t="str">
        <f t="shared" si="15"/>
        <v>drama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F231">
        <v>0</v>
      </c>
      <c r="G231" t="s">
        <v>8221</v>
      </c>
      <c r="H231" t="s">
        <v>8236</v>
      </c>
      <c r="I231" t="str">
        <f>VLOOKUP(H231,ISO!$A$2:$D$249,4,0)</f>
        <v>Germany</v>
      </c>
      <c r="J231" t="s">
        <v>8249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s="8" t="e">
        <f t="shared" si="13"/>
        <v>#DIV/0!</v>
      </c>
      <c r="S231" t="str">
        <f t="shared" si="14"/>
        <v>film &amp; video</v>
      </c>
      <c r="T231" t="str">
        <f t="shared" si="15"/>
        <v>drama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F232">
        <v>60</v>
      </c>
      <c r="G232" t="s">
        <v>8221</v>
      </c>
      <c r="H232" t="s">
        <v>8224</v>
      </c>
      <c r="I232" t="str">
        <f>VLOOKUP(H232,ISO!$A$2:$D$249,4,0)</f>
        <v>United States of America (the)</v>
      </c>
      <c r="J232" t="s">
        <v>8246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4.0000000000000001E-3</v>
      </c>
      <c r="R232" s="8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F233">
        <v>0</v>
      </c>
      <c r="G233" t="s">
        <v>8221</v>
      </c>
      <c r="H233" t="s">
        <v>8224</v>
      </c>
      <c r="I233" t="str">
        <f>VLOOKUP(H233,ISO!$A$2:$D$249,4,0)</f>
        <v>United States of America (the)</v>
      </c>
      <c r="J233" t="s">
        <v>8246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s="8" t="e">
        <f t="shared" si="13"/>
        <v>#DIV/0!</v>
      </c>
      <c r="S233" t="str">
        <f t="shared" si="14"/>
        <v>film &amp; video</v>
      </c>
      <c r="T233" t="str">
        <f t="shared" si="15"/>
        <v>drama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F234">
        <v>110</v>
      </c>
      <c r="G234" t="s">
        <v>8221</v>
      </c>
      <c r="H234" t="s">
        <v>8225</v>
      </c>
      <c r="I234" t="str">
        <f>VLOOKUP(H234,ISO!$A$2:$D$249,4,0)</f>
        <v>United Kingdom of Great Britain and Northern Ireland (the)</v>
      </c>
      <c r="J234" t="s">
        <v>8247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2.75E-2</v>
      </c>
      <c r="R234" s="8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F235">
        <v>0</v>
      </c>
      <c r="G235" t="s">
        <v>8221</v>
      </c>
      <c r="H235" t="s">
        <v>8224</v>
      </c>
      <c r="I235" t="str">
        <f>VLOOKUP(H235,ISO!$A$2:$D$249,4,0)</f>
        <v>United States of America (the)</v>
      </c>
      <c r="J235" t="s">
        <v>8246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s="8" t="e">
        <f t="shared" si="13"/>
        <v>#DIV/0!</v>
      </c>
      <c r="S235" t="str">
        <f t="shared" si="14"/>
        <v>film &amp; video</v>
      </c>
      <c r="T235" t="str">
        <f t="shared" si="15"/>
        <v>drama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F236">
        <v>401</v>
      </c>
      <c r="G236" t="s">
        <v>8221</v>
      </c>
      <c r="H236" t="s">
        <v>8224</v>
      </c>
      <c r="I236" t="str">
        <f>VLOOKUP(H236,ISO!$A$2:$D$249,4,0)</f>
        <v>United States of America (the)</v>
      </c>
      <c r="J236" t="s">
        <v>8246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0.40100000000000002</v>
      </c>
      <c r="R236" s="8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F237">
        <v>0</v>
      </c>
      <c r="G237" t="s">
        <v>8221</v>
      </c>
      <c r="H237" t="s">
        <v>8224</v>
      </c>
      <c r="I237" t="str">
        <f>VLOOKUP(H237,ISO!$A$2:$D$249,4,0)</f>
        <v>United States of America (the)</v>
      </c>
      <c r="J237" t="s">
        <v>8246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s="8" t="e">
        <f t="shared" si="13"/>
        <v>#DIV/0!</v>
      </c>
      <c r="S237" t="str">
        <f t="shared" si="14"/>
        <v>film &amp; video</v>
      </c>
      <c r="T237" t="str">
        <f t="shared" si="15"/>
        <v>drama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F238">
        <v>0</v>
      </c>
      <c r="G238" t="s">
        <v>8221</v>
      </c>
      <c r="H238" t="s">
        <v>8224</v>
      </c>
      <c r="I238" t="str">
        <f>VLOOKUP(H238,ISO!$A$2:$D$249,4,0)</f>
        <v>United States of America (the)</v>
      </c>
      <c r="J238" t="s">
        <v>8246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s="8" t="e">
        <f t="shared" si="13"/>
        <v>#DIV/0!</v>
      </c>
      <c r="S238" t="str">
        <f t="shared" si="14"/>
        <v>film &amp; video</v>
      </c>
      <c r="T238" t="str">
        <f t="shared" si="15"/>
        <v>drama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F239">
        <v>50</v>
      </c>
      <c r="G239" t="s">
        <v>8221</v>
      </c>
      <c r="H239" t="s">
        <v>8224</v>
      </c>
      <c r="I239" t="str">
        <f>VLOOKUP(H239,ISO!$A$2:$D$249,4,0)</f>
        <v>United States of America (the)</v>
      </c>
      <c r="J239" t="s">
        <v>8246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3.3333333333333335E-3</v>
      </c>
      <c r="R239" s="8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F240">
        <v>0</v>
      </c>
      <c r="G240" t="s">
        <v>8221</v>
      </c>
      <c r="H240" t="s">
        <v>8224</v>
      </c>
      <c r="I240" t="str">
        <f>VLOOKUP(H240,ISO!$A$2:$D$249,4,0)</f>
        <v>United States of America (the)</v>
      </c>
      <c r="J240" t="s">
        <v>8246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s="8" t="e">
        <f t="shared" si="13"/>
        <v>#DIV/0!</v>
      </c>
      <c r="S240" t="str">
        <f t="shared" si="14"/>
        <v>film &amp; video</v>
      </c>
      <c r="T240" t="str">
        <f t="shared" si="15"/>
        <v>drama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F241">
        <v>250</v>
      </c>
      <c r="G241" t="s">
        <v>8221</v>
      </c>
      <c r="H241" t="s">
        <v>8226</v>
      </c>
      <c r="I241" t="str">
        <f>VLOOKUP(H241,ISO!$A$2:$D$249,4,0)</f>
        <v>Australia</v>
      </c>
      <c r="J241" t="s">
        <v>8248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0.25</v>
      </c>
      <c r="R241" s="8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58" hidden="1">
      <c r="A242">
        <v>240</v>
      </c>
      <c r="B242" s="3" t="s">
        <v>242</v>
      </c>
      <c r="C242" s="3" t="s">
        <v>4350</v>
      </c>
      <c r="D242">
        <v>15000</v>
      </c>
      <c r="F242">
        <v>16145.12</v>
      </c>
      <c r="G242" t="s">
        <v>8219</v>
      </c>
      <c r="H242" t="s">
        <v>8224</v>
      </c>
      <c r="I242" t="str">
        <f>VLOOKUP(H242,ISO!$A$2:$D$249,4,0)</f>
        <v>United States of America (the)</v>
      </c>
      <c r="J242" t="s">
        <v>8246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1.0763413333333334</v>
      </c>
      <c r="R242" s="8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5" hidden="1">
      <c r="A243">
        <v>241</v>
      </c>
      <c r="B243" s="3" t="s">
        <v>243</v>
      </c>
      <c r="C243" s="3" t="s">
        <v>4351</v>
      </c>
      <c r="D243">
        <v>36400</v>
      </c>
      <c r="F243">
        <v>41000</v>
      </c>
      <c r="G243" t="s">
        <v>8219</v>
      </c>
      <c r="H243" t="s">
        <v>8224</v>
      </c>
      <c r="I243" t="str">
        <f>VLOOKUP(H243,ISO!$A$2:$D$249,4,0)</f>
        <v>United States of America (the)</v>
      </c>
      <c r="J243" t="s">
        <v>8246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1.1263736263736264</v>
      </c>
      <c r="R243" s="8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5" hidden="1">
      <c r="A244">
        <v>242</v>
      </c>
      <c r="B244" s="3" t="s">
        <v>244</v>
      </c>
      <c r="C244" s="3" t="s">
        <v>4352</v>
      </c>
      <c r="D244">
        <v>13000</v>
      </c>
      <c r="F244">
        <v>14750</v>
      </c>
      <c r="G244" t="s">
        <v>8219</v>
      </c>
      <c r="H244" t="s">
        <v>8224</v>
      </c>
      <c r="I244" t="str">
        <f>VLOOKUP(H244,ISO!$A$2:$D$249,4,0)</f>
        <v>United States of America (the)</v>
      </c>
      <c r="J244" t="s">
        <v>8246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1.1346153846153846</v>
      </c>
      <c r="R244" s="8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5" hidden="1">
      <c r="A245">
        <v>243</v>
      </c>
      <c r="B245" s="3" t="s">
        <v>245</v>
      </c>
      <c r="C245" s="3" t="s">
        <v>4353</v>
      </c>
      <c r="D245">
        <v>25000</v>
      </c>
      <c r="F245">
        <v>25648</v>
      </c>
      <c r="G245" t="s">
        <v>8219</v>
      </c>
      <c r="H245" t="s">
        <v>8224</v>
      </c>
      <c r="I245" t="str">
        <f>VLOOKUP(H245,ISO!$A$2:$D$249,4,0)</f>
        <v>United States of America (the)</v>
      </c>
      <c r="J245" t="s">
        <v>8246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1.0259199999999999</v>
      </c>
      <c r="R245" s="8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8" hidden="1">
      <c r="A246">
        <v>244</v>
      </c>
      <c r="B246" s="4">
        <v>39756</v>
      </c>
      <c r="C246" s="3" t="s">
        <v>4354</v>
      </c>
      <c r="D246">
        <v>3500</v>
      </c>
      <c r="F246">
        <v>3981.5</v>
      </c>
      <c r="G246" t="s">
        <v>8219</v>
      </c>
      <c r="H246" t="s">
        <v>8224</v>
      </c>
      <c r="I246" t="str">
        <f>VLOOKUP(H246,ISO!$A$2:$D$249,4,0)</f>
        <v>United States of America (the)</v>
      </c>
      <c r="J246" t="s">
        <v>8246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1.1375714285714287</v>
      </c>
      <c r="R246" s="8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5" hidden="1">
      <c r="A247">
        <v>245</v>
      </c>
      <c r="B247" s="3" t="s">
        <v>246</v>
      </c>
      <c r="C247" s="3" t="s">
        <v>4355</v>
      </c>
      <c r="D247">
        <v>5000</v>
      </c>
      <c r="F247">
        <v>5186</v>
      </c>
      <c r="G247" t="s">
        <v>8219</v>
      </c>
      <c r="H247" t="s">
        <v>8224</v>
      </c>
      <c r="I247" t="str">
        <f>VLOOKUP(H247,ISO!$A$2:$D$249,4,0)</f>
        <v>United States of America (the)</v>
      </c>
      <c r="J247" t="s">
        <v>8246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1.0371999999999999</v>
      </c>
      <c r="R247" s="8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5" hidden="1">
      <c r="A248">
        <v>246</v>
      </c>
      <c r="B248" s="3" t="s">
        <v>247</v>
      </c>
      <c r="C248" s="3" t="s">
        <v>4356</v>
      </c>
      <c r="D248">
        <v>5000</v>
      </c>
      <c r="F248">
        <v>15273</v>
      </c>
      <c r="G248" t="s">
        <v>8219</v>
      </c>
      <c r="H248" t="s">
        <v>8224</v>
      </c>
      <c r="I248" t="str">
        <f>VLOOKUP(H248,ISO!$A$2:$D$249,4,0)</f>
        <v>United States of America (the)</v>
      </c>
      <c r="J248" t="s">
        <v>8246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3.0546000000000002</v>
      </c>
      <c r="R248" s="8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8" hidden="1">
      <c r="A249">
        <v>247</v>
      </c>
      <c r="B249" s="3" t="s">
        <v>248</v>
      </c>
      <c r="C249" s="3" t="s">
        <v>4357</v>
      </c>
      <c r="D249">
        <v>5000</v>
      </c>
      <c r="F249">
        <v>6705</v>
      </c>
      <c r="G249" t="s">
        <v>8219</v>
      </c>
      <c r="H249" t="s">
        <v>8224</v>
      </c>
      <c r="I249" t="str">
        <f>VLOOKUP(H249,ISO!$A$2:$D$249,4,0)</f>
        <v>United States of America (the)</v>
      </c>
      <c r="J249" t="s">
        <v>8246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1.341</v>
      </c>
      <c r="R249" s="8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58" hidden="1">
      <c r="A250">
        <v>248</v>
      </c>
      <c r="B250" s="3" t="s">
        <v>249</v>
      </c>
      <c r="C250" s="3" t="s">
        <v>4358</v>
      </c>
      <c r="D250">
        <v>85000</v>
      </c>
      <c r="F250">
        <v>86133</v>
      </c>
      <c r="G250" t="s">
        <v>8219</v>
      </c>
      <c r="H250" t="s">
        <v>8224</v>
      </c>
      <c r="I250" t="str">
        <f>VLOOKUP(H250,ISO!$A$2:$D$249,4,0)</f>
        <v>United States of America (the)</v>
      </c>
      <c r="J250" t="s">
        <v>8246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1.0133294117647058</v>
      </c>
      <c r="R250" s="8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8" hidden="1">
      <c r="A251">
        <v>249</v>
      </c>
      <c r="B251" s="3" t="s">
        <v>250</v>
      </c>
      <c r="C251" s="3" t="s">
        <v>4359</v>
      </c>
      <c r="D251">
        <v>10000</v>
      </c>
      <c r="F251">
        <v>11292</v>
      </c>
      <c r="G251" t="s">
        <v>8219</v>
      </c>
      <c r="H251" t="s">
        <v>8224</v>
      </c>
      <c r="I251" t="str">
        <f>VLOOKUP(H251,ISO!$A$2:$D$249,4,0)</f>
        <v>United States of America (the)</v>
      </c>
      <c r="J251" t="s">
        <v>8246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1.1292</v>
      </c>
      <c r="R251" s="8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5" hidden="1">
      <c r="A252">
        <v>250</v>
      </c>
      <c r="B252" s="3" t="s">
        <v>251</v>
      </c>
      <c r="C252" s="3" t="s">
        <v>4360</v>
      </c>
      <c r="D252">
        <v>30000</v>
      </c>
      <c r="F252">
        <v>31675</v>
      </c>
      <c r="G252" t="s">
        <v>8219</v>
      </c>
      <c r="H252" t="s">
        <v>8224</v>
      </c>
      <c r="I252" t="str">
        <f>VLOOKUP(H252,ISO!$A$2:$D$249,4,0)</f>
        <v>United States of America (the)</v>
      </c>
      <c r="J252" t="s">
        <v>8246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1.0558333333333334</v>
      </c>
      <c r="R252" s="8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5" hidden="1">
      <c r="A253">
        <v>251</v>
      </c>
      <c r="B253" s="3" t="s">
        <v>252</v>
      </c>
      <c r="C253" s="3" t="s">
        <v>4361</v>
      </c>
      <c r="D253">
        <v>3500</v>
      </c>
      <c r="F253">
        <v>4395</v>
      </c>
      <c r="G253" t="s">
        <v>8219</v>
      </c>
      <c r="H253" t="s">
        <v>8224</v>
      </c>
      <c r="I253" t="str">
        <f>VLOOKUP(H253,ISO!$A$2:$D$249,4,0)</f>
        <v>United States of America (the)</v>
      </c>
      <c r="J253" t="s">
        <v>8246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1.2557142857142858</v>
      </c>
      <c r="R253" s="8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5" hidden="1">
      <c r="A254">
        <v>252</v>
      </c>
      <c r="B254" s="3" t="s">
        <v>253</v>
      </c>
      <c r="C254" s="3" t="s">
        <v>4362</v>
      </c>
      <c r="D254">
        <v>5000</v>
      </c>
      <c r="F254">
        <v>9228</v>
      </c>
      <c r="G254" t="s">
        <v>8219</v>
      </c>
      <c r="H254" t="s">
        <v>8224</v>
      </c>
      <c r="I254" t="str">
        <f>VLOOKUP(H254,ISO!$A$2:$D$249,4,0)</f>
        <v>United States of America (the)</v>
      </c>
      <c r="J254" t="s">
        <v>8246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1.8455999999999999</v>
      </c>
      <c r="R254" s="8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58" hidden="1">
      <c r="A255">
        <v>253</v>
      </c>
      <c r="B255" s="3" t="s">
        <v>254</v>
      </c>
      <c r="C255" s="3" t="s">
        <v>4363</v>
      </c>
      <c r="D255">
        <v>1500</v>
      </c>
      <c r="F255">
        <v>1511</v>
      </c>
      <c r="G255" t="s">
        <v>8219</v>
      </c>
      <c r="H255" t="s">
        <v>8224</v>
      </c>
      <c r="I255" t="str">
        <f>VLOOKUP(H255,ISO!$A$2:$D$249,4,0)</f>
        <v>United States of America (the)</v>
      </c>
      <c r="J255" t="s">
        <v>8246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1.0073333333333334</v>
      </c>
      <c r="R255" s="8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5" hidden="1">
      <c r="A256">
        <v>254</v>
      </c>
      <c r="B256" s="3" t="s">
        <v>255</v>
      </c>
      <c r="C256" s="3" t="s">
        <v>4364</v>
      </c>
      <c r="D256">
        <v>24000</v>
      </c>
      <c r="F256">
        <v>28067.34</v>
      </c>
      <c r="G256" t="s">
        <v>8219</v>
      </c>
      <c r="H256" t="s">
        <v>8224</v>
      </c>
      <c r="I256" t="str">
        <f>VLOOKUP(H256,ISO!$A$2:$D$249,4,0)</f>
        <v>United States of America (the)</v>
      </c>
      <c r="J256" t="s">
        <v>8246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1.1694724999999999</v>
      </c>
      <c r="R256" s="8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9" hidden="1">
      <c r="A257">
        <v>255</v>
      </c>
      <c r="B257" s="3" t="s">
        <v>256</v>
      </c>
      <c r="C257" s="3" t="s">
        <v>4365</v>
      </c>
      <c r="D257">
        <v>8000</v>
      </c>
      <c r="F257">
        <v>8538.66</v>
      </c>
      <c r="G257" t="s">
        <v>8219</v>
      </c>
      <c r="H257" t="s">
        <v>8224</v>
      </c>
      <c r="I257" t="str">
        <f>VLOOKUP(H257,ISO!$A$2:$D$249,4,0)</f>
        <v>United States of America (the)</v>
      </c>
      <c r="J257" t="s">
        <v>8246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1.0673325</v>
      </c>
      <c r="R257" s="8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58" hidden="1">
      <c r="A258">
        <v>256</v>
      </c>
      <c r="B258" s="3" t="s">
        <v>257</v>
      </c>
      <c r="C258" s="3" t="s">
        <v>4366</v>
      </c>
      <c r="D258">
        <v>13000</v>
      </c>
      <c r="F258">
        <v>18083</v>
      </c>
      <c r="G258" t="s">
        <v>8219</v>
      </c>
      <c r="H258" t="s">
        <v>8224</v>
      </c>
      <c r="I258" t="str">
        <f>VLOOKUP(H258,ISO!$A$2:$D$249,4,0)</f>
        <v>United States of America (the)</v>
      </c>
      <c r="J258" t="s">
        <v>8246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7">
        <f t="shared" si="12"/>
        <v>1.391</v>
      </c>
      <c r="R258" s="8">
        <f t="shared" si="13"/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3.5" hidden="1">
      <c r="A259">
        <v>257</v>
      </c>
      <c r="B259" s="3" t="s">
        <v>258</v>
      </c>
      <c r="C259" s="3" t="s">
        <v>4367</v>
      </c>
      <c r="D259">
        <v>35000</v>
      </c>
      <c r="F259">
        <v>37354.269999999997</v>
      </c>
      <c r="G259" t="s">
        <v>8219</v>
      </c>
      <c r="H259" t="s">
        <v>8224</v>
      </c>
      <c r="I259" t="str">
        <f>VLOOKUP(H259,ISO!$A$2:$D$249,4,0)</f>
        <v>United States of America (the)</v>
      </c>
      <c r="J259" t="s">
        <v>8246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6">F259/D259</f>
        <v>1.0672648571428571</v>
      </c>
      <c r="R259" s="8">
        <f t="shared" ref="R259:R322" si="17">F259/N259</f>
        <v>66.70405357142856</v>
      </c>
      <c r="S259" t="str">
        <f t="shared" ref="S259:S322" si="18">LEFT(P259,(FIND("/",P259,1)-1))</f>
        <v>film &amp; video</v>
      </c>
      <c r="T259" t="str">
        <f t="shared" ref="T259:T322" si="19">MID(P259,FIND("/",P259)+1,256)</f>
        <v>documentary</v>
      </c>
    </row>
    <row r="260" spans="1:20" ht="58" hidden="1">
      <c r="A260">
        <v>258</v>
      </c>
      <c r="B260" s="3" t="s">
        <v>259</v>
      </c>
      <c r="C260" s="3" t="s">
        <v>4368</v>
      </c>
      <c r="D260">
        <v>30000</v>
      </c>
      <c r="F260">
        <v>57342</v>
      </c>
      <c r="G260" t="s">
        <v>8219</v>
      </c>
      <c r="H260" t="s">
        <v>8224</v>
      </c>
      <c r="I260" t="str">
        <f>VLOOKUP(H260,ISO!$A$2:$D$249,4,0)</f>
        <v>United States of America (the)</v>
      </c>
      <c r="J260" t="s">
        <v>8246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1.9114</v>
      </c>
      <c r="R260" s="8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58" hidden="1">
      <c r="A261">
        <v>259</v>
      </c>
      <c r="B261" s="3" t="s">
        <v>260</v>
      </c>
      <c r="C261" s="3" t="s">
        <v>4369</v>
      </c>
      <c r="D261">
        <v>75000</v>
      </c>
      <c r="F261">
        <v>98953.42</v>
      </c>
      <c r="G261" t="s">
        <v>8219</v>
      </c>
      <c r="H261" t="s">
        <v>8224</v>
      </c>
      <c r="I261" t="str">
        <f>VLOOKUP(H261,ISO!$A$2:$D$249,4,0)</f>
        <v>United States of America (the)</v>
      </c>
      <c r="J261" t="s">
        <v>8246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1.3193789333333332</v>
      </c>
      <c r="R261" s="8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5" hidden="1">
      <c r="A262">
        <v>260</v>
      </c>
      <c r="B262" s="3" t="s">
        <v>261</v>
      </c>
      <c r="C262" s="3" t="s">
        <v>4370</v>
      </c>
      <c r="D262">
        <v>10000</v>
      </c>
      <c r="F262">
        <v>10640</v>
      </c>
      <c r="G262" t="s">
        <v>8219</v>
      </c>
      <c r="H262" t="s">
        <v>8224</v>
      </c>
      <c r="I262" t="str">
        <f>VLOOKUP(H262,ISO!$A$2:$D$249,4,0)</f>
        <v>United States of America (the)</v>
      </c>
      <c r="J262" t="s">
        <v>8246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1.0640000000000001</v>
      </c>
      <c r="R262" s="8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9" hidden="1">
      <c r="A263">
        <v>261</v>
      </c>
      <c r="B263" s="3" t="s">
        <v>262</v>
      </c>
      <c r="C263" s="3" t="s">
        <v>4371</v>
      </c>
      <c r="D263">
        <v>20000</v>
      </c>
      <c r="F263">
        <v>21480</v>
      </c>
      <c r="G263" t="s">
        <v>8219</v>
      </c>
      <c r="H263" t="s">
        <v>8224</v>
      </c>
      <c r="I263" t="str">
        <f>VLOOKUP(H263,ISO!$A$2:$D$249,4,0)</f>
        <v>United States of America (the)</v>
      </c>
      <c r="J263" t="s">
        <v>8246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1.0740000000000001</v>
      </c>
      <c r="R263" s="8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9" hidden="1">
      <c r="A264">
        <v>262</v>
      </c>
      <c r="B264" s="3" t="s">
        <v>263</v>
      </c>
      <c r="C264" s="3" t="s">
        <v>4372</v>
      </c>
      <c r="D264">
        <v>2500</v>
      </c>
      <c r="F264">
        <v>6000</v>
      </c>
      <c r="G264" t="s">
        <v>8219</v>
      </c>
      <c r="H264" t="s">
        <v>8224</v>
      </c>
      <c r="I264" t="str">
        <f>VLOOKUP(H264,ISO!$A$2:$D$249,4,0)</f>
        <v>United States of America (the)</v>
      </c>
      <c r="J264" t="s">
        <v>8246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2.4</v>
      </c>
      <c r="R264" s="8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8" hidden="1">
      <c r="A265">
        <v>263</v>
      </c>
      <c r="B265" s="3" t="s">
        <v>264</v>
      </c>
      <c r="C265" s="3" t="s">
        <v>4373</v>
      </c>
      <c r="D265">
        <v>25000</v>
      </c>
      <c r="F265">
        <v>29520.27</v>
      </c>
      <c r="G265" t="s">
        <v>8219</v>
      </c>
      <c r="H265" t="s">
        <v>8224</v>
      </c>
      <c r="I265" t="str">
        <f>VLOOKUP(H265,ISO!$A$2:$D$249,4,0)</f>
        <v>United States of America (the)</v>
      </c>
      <c r="J265" t="s">
        <v>8246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1.1808107999999999</v>
      </c>
      <c r="R265" s="8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8" hidden="1">
      <c r="A266">
        <v>264</v>
      </c>
      <c r="B266" s="3" t="s">
        <v>265</v>
      </c>
      <c r="C266" s="3" t="s">
        <v>4374</v>
      </c>
      <c r="D266">
        <v>5000</v>
      </c>
      <c r="F266">
        <v>5910</v>
      </c>
      <c r="G266" t="s">
        <v>8219</v>
      </c>
      <c r="H266" t="s">
        <v>8224</v>
      </c>
      <c r="I266" t="str">
        <f>VLOOKUP(H266,ISO!$A$2:$D$249,4,0)</f>
        <v>United States of America (the)</v>
      </c>
      <c r="J266" t="s">
        <v>8246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1.1819999999999999</v>
      </c>
      <c r="R266" s="8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8" hidden="1">
      <c r="A267">
        <v>265</v>
      </c>
      <c r="B267" s="3" t="s">
        <v>266</v>
      </c>
      <c r="C267" s="3" t="s">
        <v>4375</v>
      </c>
      <c r="D267">
        <v>5000</v>
      </c>
      <c r="F267">
        <v>5555</v>
      </c>
      <c r="G267" t="s">
        <v>8219</v>
      </c>
      <c r="H267" t="s">
        <v>8224</v>
      </c>
      <c r="I267" t="str">
        <f>VLOOKUP(H267,ISO!$A$2:$D$249,4,0)</f>
        <v>United States of America (the)</v>
      </c>
      <c r="J267" t="s">
        <v>8246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1.111</v>
      </c>
      <c r="R267" s="8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8" hidden="1">
      <c r="A268">
        <v>266</v>
      </c>
      <c r="B268" s="3" t="s">
        <v>267</v>
      </c>
      <c r="C268" s="3" t="s">
        <v>4376</v>
      </c>
      <c r="D268">
        <v>1000</v>
      </c>
      <c r="F268">
        <v>1455</v>
      </c>
      <c r="G268" t="s">
        <v>8219</v>
      </c>
      <c r="H268" t="s">
        <v>8224</v>
      </c>
      <c r="I268" t="str">
        <f>VLOOKUP(H268,ISO!$A$2:$D$249,4,0)</f>
        <v>United States of America (the)</v>
      </c>
      <c r="J268" t="s">
        <v>8246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1.4550000000000001</v>
      </c>
      <c r="R268" s="8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5" hidden="1">
      <c r="A269">
        <v>267</v>
      </c>
      <c r="B269" s="3" t="s">
        <v>268</v>
      </c>
      <c r="C269" s="3" t="s">
        <v>4377</v>
      </c>
      <c r="D269">
        <v>9850</v>
      </c>
      <c r="F269">
        <v>12965.44</v>
      </c>
      <c r="G269" t="s">
        <v>8219</v>
      </c>
      <c r="H269" t="s">
        <v>8225</v>
      </c>
      <c r="I269" t="str">
        <f>VLOOKUP(H269,ISO!$A$2:$D$249,4,0)</f>
        <v>United Kingdom of Great Britain and Northern Ireland (the)</v>
      </c>
      <c r="J269" t="s">
        <v>8247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1.3162883248730965</v>
      </c>
      <c r="R269" s="8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5" hidden="1">
      <c r="A270">
        <v>268</v>
      </c>
      <c r="B270" s="3" t="s">
        <v>269</v>
      </c>
      <c r="C270" s="3" t="s">
        <v>4378</v>
      </c>
      <c r="D270">
        <v>5000</v>
      </c>
      <c r="F270">
        <v>5570</v>
      </c>
      <c r="G270" t="s">
        <v>8219</v>
      </c>
      <c r="H270" t="s">
        <v>8224</v>
      </c>
      <c r="I270" t="str">
        <f>VLOOKUP(H270,ISO!$A$2:$D$249,4,0)</f>
        <v>United States of America (the)</v>
      </c>
      <c r="J270" t="s">
        <v>8246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1.1140000000000001</v>
      </c>
      <c r="R270" s="8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5" hidden="1">
      <c r="A271">
        <v>269</v>
      </c>
      <c r="B271" s="3" t="s">
        <v>270</v>
      </c>
      <c r="C271" s="3" t="s">
        <v>4379</v>
      </c>
      <c r="D271">
        <v>100000</v>
      </c>
      <c r="F271">
        <v>147233.76999999999</v>
      </c>
      <c r="G271" t="s">
        <v>8219</v>
      </c>
      <c r="H271" t="s">
        <v>8226</v>
      </c>
      <c r="I271" t="str">
        <f>VLOOKUP(H271,ISO!$A$2:$D$249,4,0)</f>
        <v>Australia</v>
      </c>
      <c r="J271" t="s">
        <v>8248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1.4723377</v>
      </c>
      <c r="R271" s="8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5" hidden="1">
      <c r="A272">
        <v>270</v>
      </c>
      <c r="B272" s="3" t="s">
        <v>271</v>
      </c>
      <c r="C272" s="3" t="s">
        <v>4380</v>
      </c>
      <c r="D272">
        <v>2300</v>
      </c>
      <c r="F272">
        <v>3510</v>
      </c>
      <c r="G272" t="s">
        <v>8219</v>
      </c>
      <c r="H272" t="s">
        <v>8224</v>
      </c>
      <c r="I272" t="str">
        <f>VLOOKUP(H272,ISO!$A$2:$D$249,4,0)</f>
        <v>United States of America (the)</v>
      </c>
      <c r="J272" t="s">
        <v>8246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1.5260869565217392</v>
      </c>
      <c r="R272" s="8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5" hidden="1">
      <c r="A273">
        <v>271</v>
      </c>
      <c r="B273" s="3" t="s">
        <v>272</v>
      </c>
      <c r="C273" s="3" t="s">
        <v>4381</v>
      </c>
      <c r="D273">
        <v>30000</v>
      </c>
      <c r="F273">
        <v>31404</v>
      </c>
      <c r="G273" t="s">
        <v>8219</v>
      </c>
      <c r="H273" t="s">
        <v>8224</v>
      </c>
      <c r="I273" t="str">
        <f>VLOOKUP(H273,ISO!$A$2:$D$249,4,0)</f>
        <v>United States of America (the)</v>
      </c>
      <c r="J273" t="s">
        <v>8246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1.0468</v>
      </c>
      <c r="R273" s="8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5" hidden="1">
      <c r="A274">
        <v>272</v>
      </c>
      <c r="B274" s="3" t="s">
        <v>273</v>
      </c>
      <c r="C274" s="3" t="s">
        <v>4382</v>
      </c>
      <c r="D274">
        <v>3000</v>
      </c>
      <c r="F274">
        <v>5323.01</v>
      </c>
      <c r="G274" t="s">
        <v>8219</v>
      </c>
      <c r="H274" t="s">
        <v>8224</v>
      </c>
      <c r="I274" t="str">
        <f>VLOOKUP(H274,ISO!$A$2:$D$249,4,0)</f>
        <v>United States of America (the)</v>
      </c>
      <c r="J274" t="s">
        <v>8246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1.7743366666666667</v>
      </c>
      <c r="R274" s="8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58" hidden="1">
      <c r="A275">
        <v>273</v>
      </c>
      <c r="B275" s="3" t="s">
        <v>274</v>
      </c>
      <c r="C275" s="3" t="s">
        <v>4383</v>
      </c>
      <c r="D275">
        <v>5000</v>
      </c>
      <c r="F275">
        <v>5388.79</v>
      </c>
      <c r="G275" t="s">
        <v>8219</v>
      </c>
      <c r="H275" t="s">
        <v>8224</v>
      </c>
      <c r="I275" t="str">
        <f>VLOOKUP(H275,ISO!$A$2:$D$249,4,0)</f>
        <v>United States of America (the)</v>
      </c>
      <c r="J275" t="s">
        <v>8246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1.077758</v>
      </c>
      <c r="R275" s="8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5" hidden="1">
      <c r="A276">
        <v>274</v>
      </c>
      <c r="B276" s="3" t="s">
        <v>275</v>
      </c>
      <c r="C276" s="3" t="s">
        <v>4384</v>
      </c>
      <c r="D276">
        <v>4000</v>
      </c>
      <c r="F276">
        <v>6240</v>
      </c>
      <c r="G276" t="s">
        <v>8219</v>
      </c>
      <c r="H276" t="s">
        <v>8224</v>
      </c>
      <c r="I276" t="str">
        <f>VLOOKUP(H276,ISO!$A$2:$D$249,4,0)</f>
        <v>United States of America (the)</v>
      </c>
      <c r="J276" t="s">
        <v>8246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1.56</v>
      </c>
      <c r="R276" s="8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5" hidden="1">
      <c r="A277">
        <v>275</v>
      </c>
      <c r="B277" s="3" t="s">
        <v>276</v>
      </c>
      <c r="C277" s="3" t="s">
        <v>4385</v>
      </c>
      <c r="D277">
        <v>20000</v>
      </c>
      <c r="F277">
        <v>21679</v>
      </c>
      <c r="G277" t="s">
        <v>8219</v>
      </c>
      <c r="H277" t="s">
        <v>8224</v>
      </c>
      <c r="I277" t="str">
        <f>VLOOKUP(H277,ISO!$A$2:$D$249,4,0)</f>
        <v>United States of America (the)</v>
      </c>
      <c r="J277" t="s">
        <v>8246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1.08395</v>
      </c>
      <c r="R277" s="8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5" hidden="1">
      <c r="A278">
        <v>276</v>
      </c>
      <c r="B278" s="3" t="s">
        <v>277</v>
      </c>
      <c r="C278" s="3" t="s">
        <v>4386</v>
      </c>
      <c r="D278">
        <v>4000</v>
      </c>
      <c r="F278">
        <v>5904</v>
      </c>
      <c r="G278" t="s">
        <v>8219</v>
      </c>
      <c r="H278" t="s">
        <v>8224</v>
      </c>
      <c r="I278" t="str">
        <f>VLOOKUP(H278,ISO!$A$2:$D$249,4,0)</f>
        <v>United States of America (the)</v>
      </c>
      <c r="J278" t="s">
        <v>8246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1.476</v>
      </c>
      <c r="R278" s="8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58" hidden="1">
      <c r="A279">
        <v>277</v>
      </c>
      <c r="B279" s="3" t="s">
        <v>278</v>
      </c>
      <c r="C279" s="3" t="s">
        <v>4387</v>
      </c>
      <c r="D279">
        <v>65000</v>
      </c>
      <c r="F279">
        <v>71748</v>
      </c>
      <c r="G279" t="s">
        <v>8219</v>
      </c>
      <c r="H279" t="s">
        <v>8224</v>
      </c>
      <c r="I279" t="str">
        <f>VLOOKUP(H279,ISO!$A$2:$D$249,4,0)</f>
        <v>United States of America (the)</v>
      </c>
      <c r="J279" t="s">
        <v>8246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1.1038153846153846</v>
      </c>
      <c r="R279" s="8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9" hidden="1">
      <c r="A280">
        <v>278</v>
      </c>
      <c r="B280" s="3" t="s">
        <v>279</v>
      </c>
      <c r="C280" s="3" t="s">
        <v>4388</v>
      </c>
      <c r="D280">
        <v>27000</v>
      </c>
      <c r="F280">
        <v>40594</v>
      </c>
      <c r="G280" t="s">
        <v>8219</v>
      </c>
      <c r="H280" t="s">
        <v>8224</v>
      </c>
      <c r="I280" t="str">
        <f>VLOOKUP(H280,ISO!$A$2:$D$249,4,0)</f>
        <v>United States of America (the)</v>
      </c>
      <c r="J280" t="s">
        <v>8246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1.5034814814814814</v>
      </c>
      <c r="R280" s="8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5" hidden="1">
      <c r="A281">
        <v>279</v>
      </c>
      <c r="B281" s="3" t="s">
        <v>280</v>
      </c>
      <c r="C281" s="3" t="s">
        <v>4389</v>
      </c>
      <c r="D281">
        <v>17000</v>
      </c>
      <c r="F281">
        <v>26744.11</v>
      </c>
      <c r="G281" t="s">
        <v>8219</v>
      </c>
      <c r="H281" t="s">
        <v>8224</v>
      </c>
      <c r="I281" t="str">
        <f>VLOOKUP(H281,ISO!$A$2:$D$249,4,0)</f>
        <v>United States of America (the)</v>
      </c>
      <c r="J281" t="s">
        <v>8246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1.5731829411764706</v>
      </c>
      <c r="R281" s="8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5" hidden="1">
      <c r="A282">
        <v>280</v>
      </c>
      <c r="B282" s="3" t="s">
        <v>281</v>
      </c>
      <c r="C282" s="3" t="s">
        <v>4390</v>
      </c>
      <c r="D282">
        <v>75000</v>
      </c>
      <c r="F282">
        <v>117108</v>
      </c>
      <c r="G282" t="s">
        <v>8219</v>
      </c>
      <c r="H282" t="s">
        <v>8224</v>
      </c>
      <c r="I282" t="str">
        <f>VLOOKUP(H282,ISO!$A$2:$D$249,4,0)</f>
        <v>United States of America (the)</v>
      </c>
      <c r="J282" t="s">
        <v>8246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1.5614399999999999</v>
      </c>
      <c r="R282" s="8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5" hidden="1">
      <c r="A283">
        <v>281</v>
      </c>
      <c r="B283" s="3" t="s">
        <v>282</v>
      </c>
      <c r="C283" s="3" t="s">
        <v>4391</v>
      </c>
      <c r="D283">
        <v>5500</v>
      </c>
      <c r="F283">
        <v>6632.32</v>
      </c>
      <c r="G283" t="s">
        <v>8219</v>
      </c>
      <c r="H283" t="s">
        <v>8224</v>
      </c>
      <c r="I283" t="str">
        <f>VLOOKUP(H283,ISO!$A$2:$D$249,4,0)</f>
        <v>United States of America (the)</v>
      </c>
      <c r="J283" t="s">
        <v>8246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1.2058763636363636</v>
      </c>
      <c r="R283" s="8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5" hidden="1">
      <c r="A284">
        <v>282</v>
      </c>
      <c r="B284" s="3" t="s">
        <v>283</v>
      </c>
      <c r="C284" s="3" t="s">
        <v>4392</v>
      </c>
      <c r="D284">
        <v>45000</v>
      </c>
      <c r="F284">
        <v>45535</v>
      </c>
      <c r="G284" t="s">
        <v>8219</v>
      </c>
      <c r="H284" t="s">
        <v>8224</v>
      </c>
      <c r="I284" t="str">
        <f>VLOOKUP(H284,ISO!$A$2:$D$249,4,0)</f>
        <v>United States of America (the)</v>
      </c>
      <c r="J284" t="s">
        <v>8246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1.0118888888888888</v>
      </c>
      <c r="R284" s="8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9" hidden="1">
      <c r="A285">
        <v>283</v>
      </c>
      <c r="B285" s="3" t="s">
        <v>284</v>
      </c>
      <c r="C285" s="3" t="s">
        <v>4393</v>
      </c>
      <c r="D285">
        <v>18000</v>
      </c>
      <c r="F285">
        <v>20569.05</v>
      </c>
      <c r="G285" t="s">
        <v>8219</v>
      </c>
      <c r="H285" t="s">
        <v>8224</v>
      </c>
      <c r="I285" t="str">
        <f>VLOOKUP(H285,ISO!$A$2:$D$249,4,0)</f>
        <v>United States of America (the)</v>
      </c>
      <c r="J285" t="s">
        <v>8246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1.142725</v>
      </c>
      <c r="R285" s="8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5" hidden="1">
      <c r="A286">
        <v>284</v>
      </c>
      <c r="B286" s="3" t="s">
        <v>285</v>
      </c>
      <c r="C286" s="3" t="s">
        <v>4394</v>
      </c>
      <c r="D286">
        <v>40000</v>
      </c>
      <c r="F286">
        <v>41850.46</v>
      </c>
      <c r="G286" t="s">
        <v>8219</v>
      </c>
      <c r="H286" t="s">
        <v>8224</v>
      </c>
      <c r="I286" t="str">
        <f>VLOOKUP(H286,ISO!$A$2:$D$249,4,0)</f>
        <v>United States of America (the)</v>
      </c>
      <c r="J286" t="s">
        <v>8246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1.0462615</v>
      </c>
      <c r="R286" s="8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5" hidden="1">
      <c r="A287">
        <v>285</v>
      </c>
      <c r="B287" s="3" t="s">
        <v>286</v>
      </c>
      <c r="C287" s="3" t="s">
        <v>4395</v>
      </c>
      <c r="D287">
        <v>14000</v>
      </c>
      <c r="F287">
        <v>32035.51</v>
      </c>
      <c r="G287" t="s">
        <v>8219</v>
      </c>
      <c r="H287" t="s">
        <v>8224</v>
      </c>
      <c r="I287" t="str">
        <f>VLOOKUP(H287,ISO!$A$2:$D$249,4,0)</f>
        <v>United States of America (the)</v>
      </c>
      <c r="J287" t="s">
        <v>8246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2.2882507142857142</v>
      </c>
      <c r="R287" s="8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5" hidden="1">
      <c r="A288">
        <v>286</v>
      </c>
      <c r="B288" s="3" t="s">
        <v>287</v>
      </c>
      <c r="C288" s="3" t="s">
        <v>4396</v>
      </c>
      <c r="D288">
        <v>15000</v>
      </c>
      <c r="F288">
        <v>16373</v>
      </c>
      <c r="G288" t="s">
        <v>8219</v>
      </c>
      <c r="H288" t="s">
        <v>8224</v>
      </c>
      <c r="I288" t="str">
        <f>VLOOKUP(H288,ISO!$A$2:$D$249,4,0)</f>
        <v>United States of America (the)</v>
      </c>
      <c r="J288" t="s">
        <v>8246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1.0915333333333332</v>
      </c>
      <c r="R288" s="8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9" hidden="1">
      <c r="A289">
        <v>287</v>
      </c>
      <c r="B289" s="3" t="s">
        <v>288</v>
      </c>
      <c r="C289" s="3" t="s">
        <v>4397</v>
      </c>
      <c r="D289">
        <v>15000</v>
      </c>
      <c r="F289">
        <v>26445</v>
      </c>
      <c r="G289" t="s">
        <v>8219</v>
      </c>
      <c r="H289" t="s">
        <v>8224</v>
      </c>
      <c r="I289" t="str">
        <f>VLOOKUP(H289,ISO!$A$2:$D$249,4,0)</f>
        <v>United States of America (the)</v>
      </c>
      <c r="J289" t="s">
        <v>8246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1.7629999999999999</v>
      </c>
      <c r="R289" s="8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8" hidden="1">
      <c r="A290">
        <v>288</v>
      </c>
      <c r="B290" s="3" t="s">
        <v>289</v>
      </c>
      <c r="C290" s="3" t="s">
        <v>4398</v>
      </c>
      <c r="D290">
        <v>50000</v>
      </c>
      <c r="F290">
        <v>51605.31</v>
      </c>
      <c r="G290" t="s">
        <v>8219</v>
      </c>
      <c r="H290" t="s">
        <v>8224</v>
      </c>
      <c r="I290" t="str">
        <f>VLOOKUP(H290,ISO!$A$2:$D$249,4,0)</f>
        <v>United States of America (the)</v>
      </c>
      <c r="J290" t="s">
        <v>8246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1.0321061999999999</v>
      </c>
      <c r="R290" s="8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5" hidden="1">
      <c r="A291">
        <v>289</v>
      </c>
      <c r="B291" s="3" t="s">
        <v>290</v>
      </c>
      <c r="C291" s="3" t="s">
        <v>4399</v>
      </c>
      <c r="D291">
        <v>15000</v>
      </c>
      <c r="F291">
        <v>15723</v>
      </c>
      <c r="G291" t="s">
        <v>8219</v>
      </c>
      <c r="H291" t="s">
        <v>8225</v>
      </c>
      <c r="I291" t="str">
        <f>VLOOKUP(H291,ISO!$A$2:$D$249,4,0)</f>
        <v>United Kingdom of Great Britain and Northern Ireland (the)</v>
      </c>
      <c r="J291" t="s">
        <v>8247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1.0482</v>
      </c>
      <c r="R291" s="8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9" hidden="1">
      <c r="A292">
        <v>290</v>
      </c>
      <c r="B292" s="3" t="s">
        <v>291</v>
      </c>
      <c r="C292" s="3" t="s">
        <v>4400</v>
      </c>
      <c r="D292">
        <v>4500</v>
      </c>
      <c r="F292">
        <v>4800.8</v>
      </c>
      <c r="G292" t="s">
        <v>8219</v>
      </c>
      <c r="H292" t="s">
        <v>8224</v>
      </c>
      <c r="I292" t="str">
        <f>VLOOKUP(H292,ISO!$A$2:$D$249,4,0)</f>
        <v>United States of America (the)</v>
      </c>
      <c r="J292" t="s">
        <v>8246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1.0668444444444445</v>
      </c>
      <c r="R292" s="8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5" hidden="1">
      <c r="A293">
        <v>291</v>
      </c>
      <c r="B293" s="3" t="s">
        <v>292</v>
      </c>
      <c r="C293" s="3" t="s">
        <v>4401</v>
      </c>
      <c r="D293">
        <v>5000</v>
      </c>
      <c r="F293">
        <v>6001</v>
      </c>
      <c r="G293" t="s">
        <v>8219</v>
      </c>
      <c r="H293" t="s">
        <v>8224</v>
      </c>
      <c r="I293" t="str">
        <f>VLOOKUP(H293,ISO!$A$2:$D$249,4,0)</f>
        <v>United States of America (the)</v>
      </c>
      <c r="J293" t="s">
        <v>8246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1.2001999999999999</v>
      </c>
      <c r="R293" s="8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58" hidden="1">
      <c r="A294">
        <v>292</v>
      </c>
      <c r="B294" s="3" t="s">
        <v>293</v>
      </c>
      <c r="C294" s="3" t="s">
        <v>4402</v>
      </c>
      <c r="D294">
        <v>75000</v>
      </c>
      <c r="F294">
        <v>76130.2</v>
      </c>
      <c r="G294" t="s">
        <v>8219</v>
      </c>
      <c r="H294" t="s">
        <v>8224</v>
      </c>
      <c r="I294" t="str">
        <f>VLOOKUP(H294,ISO!$A$2:$D$249,4,0)</f>
        <v>United States of America (the)</v>
      </c>
      <c r="J294" t="s">
        <v>8246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1.0150693333333334</v>
      </c>
      <c r="R294" s="8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5" hidden="1">
      <c r="A295">
        <v>293</v>
      </c>
      <c r="B295" s="3" t="s">
        <v>294</v>
      </c>
      <c r="C295" s="3" t="s">
        <v>4403</v>
      </c>
      <c r="D295">
        <v>26000</v>
      </c>
      <c r="F295">
        <v>26360</v>
      </c>
      <c r="G295" t="s">
        <v>8219</v>
      </c>
      <c r="H295" t="s">
        <v>8224</v>
      </c>
      <c r="I295" t="str">
        <f>VLOOKUP(H295,ISO!$A$2:$D$249,4,0)</f>
        <v>United States of America (the)</v>
      </c>
      <c r="J295" t="s">
        <v>8246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1.0138461538461538</v>
      </c>
      <c r="R295" s="8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72.5" hidden="1">
      <c r="A296">
        <v>294</v>
      </c>
      <c r="B296" s="3" t="s">
        <v>295</v>
      </c>
      <c r="C296" s="3" t="s">
        <v>4404</v>
      </c>
      <c r="D296">
        <v>5000</v>
      </c>
      <c r="F296">
        <v>5000</v>
      </c>
      <c r="G296" t="s">
        <v>8219</v>
      </c>
      <c r="H296" t="s">
        <v>8224</v>
      </c>
      <c r="I296" t="str">
        <f>VLOOKUP(H296,ISO!$A$2:$D$249,4,0)</f>
        <v>United States of America (the)</v>
      </c>
      <c r="J296" t="s">
        <v>8246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</v>
      </c>
      <c r="R296" s="8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43.5" hidden="1">
      <c r="A297">
        <v>295</v>
      </c>
      <c r="B297" s="3" t="s">
        <v>296</v>
      </c>
      <c r="C297" s="3" t="s">
        <v>4405</v>
      </c>
      <c r="D297">
        <v>50000</v>
      </c>
      <c r="F297">
        <v>66554.559999999998</v>
      </c>
      <c r="G297" t="s">
        <v>8219</v>
      </c>
      <c r="H297" t="s">
        <v>8224</v>
      </c>
      <c r="I297" t="str">
        <f>VLOOKUP(H297,ISO!$A$2:$D$249,4,0)</f>
        <v>United States of America (the)</v>
      </c>
      <c r="J297" t="s">
        <v>8246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1.3310911999999999</v>
      </c>
      <c r="R297" s="8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5" hidden="1">
      <c r="A298">
        <v>296</v>
      </c>
      <c r="B298" s="3" t="s">
        <v>297</v>
      </c>
      <c r="C298" s="3" t="s">
        <v>4406</v>
      </c>
      <c r="D298">
        <v>25000</v>
      </c>
      <c r="F298">
        <v>29681.55</v>
      </c>
      <c r="G298" t="s">
        <v>8219</v>
      </c>
      <c r="H298" t="s">
        <v>8224</v>
      </c>
      <c r="I298" t="str">
        <f>VLOOKUP(H298,ISO!$A$2:$D$249,4,0)</f>
        <v>United States of America (the)</v>
      </c>
      <c r="J298" t="s">
        <v>8246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1.187262</v>
      </c>
      <c r="R298" s="8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5" hidden="1">
      <c r="A299">
        <v>297</v>
      </c>
      <c r="B299" s="3" t="s">
        <v>298</v>
      </c>
      <c r="C299" s="3" t="s">
        <v>4407</v>
      </c>
      <c r="D299">
        <v>20000</v>
      </c>
      <c r="F299">
        <v>20128</v>
      </c>
      <c r="G299" t="s">
        <v>8219</v>
      </c>
      <c r="H299" t="s">
        <v>8224</v>
      </c>
      <c r="I299" t="str">
        <f>VLOOKUP(H299,ISO!$A$2:$D$249,4,0)</f>
        <v>United States of America (the)</v>
      </c>
      <c r="J299" t="s">
        <v>8246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1.0064</v>
      </c>
      <c r="R299" s="8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9" hidden="1">
      <c r="A300">
        <v>298</v>
      </c>
      <c r="B300" s="3" t="s">
        <v>299</v>
      </c>
      <c r="C300" s="3" t="s">
        <v>4408</v>
      </c>
      <c r="D300">
        <v>126000</v>
      </c>
      <c r="F300">
        <v>137254.84</v>
      </c>
      <c r="G300" t="s">
        <v>8219</v>
      </c>
      <c r="H300" t="s">
        <v>8224</v>
      </c>
      <c r="I300" t="str">
        <f>VLOOKUP(H300,ISO!$A$2:$D$249,4,0)</f>
        <v>United States of America (the)</v>
      </c>
      <c r="J300" t="s">
        <v>8246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1.089324126984127</v>
      </c>
      <c r="R300" s="8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58" hidden="1">
      <c r="A301">
        <v>299</v>
      </c>
      <c r="B301" s="3" t="s">
        <v>300</v>
      </c>
      <c r="C301" s="3" t="s">
        <v>4409</v>
      </c>
      <c r="D301">
        <v>10000</v>
      </c>
      <c r="F301">
        <v>17895.25</v>
      </c>
      <c r="G301" t="s">
        <v>8219</v>
      </c>
      <c r="H301" t="s">
        <v>8224</v>
      </c>
      <c r="I301" t="str">
        <f>VLOOKUP(H301,ISO!$A$2:$D$249,4,0)</f>
        <v>United States of America (the)</v>
      </c>
      <c r="J301" t="s">
        <v>8246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1.789525</v>
      </c>
      <c r="R301" s="8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5" hidden="1">
      <c r="A302">
        <v>300</v>
      </c>
      <c r="B302" s="3" t="s">
        <v>301</v>
      </c>
      <c r="C302" s="3" t="s">
        <v>4410</v>
      </c>
      <c r="D302">
        <v>25000</v>
      </c>
      <c r="F302">
        <v>25430.66</v>
      </c>
      <c r="G302" t="s">
        <v>8219</v>
      </c>
      <c r="H302" t="s">
        <v>8224</v>
      </c>
      <c r="I302" t="str">
        <f>VLOOKUP(H302,ISO!$A$2:$D$249,4,0)</f>
        <v>United States of America (the)</v>
      </c>
      <c r="J302" t="s">
        <v>8246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1.0172264</v>
      </c>
      <c r="R302" s="8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5" hidden="1">
      <c r="A303">
        <v>301</v>
      </c>
      <c r="B303" s="3" t="s">
        <v>302</v>
      </c>
      <c r="C303" s="3" t="s">
        <v>4411</v>
      </c>
      <c r="D303">
        <v>13000</v>
      </c>
      <c r="F303">
        <v>15435.55</v>
      </c>
      <c r="G303" t="s">
        <v>8219</v>
      </c>
      <c r="H303" t="s">
        <v>8224</v>
      </c>
      <c r="I303" t="str">
        <f>VLOOKUP(H303,ISO!$A$2:$D$249,4,0)</f>
        <v>United States of America (the)</v>
      </c>
      <c r="J303" t="s">
        <v>8246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1.1873499999999999</v>
      </c>
      <c r="R303" s="8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8" hidden="1">
      <c r="A304">
        <v>302</v>
      </c>
      <c r="B304" s="3" t="s">
        <v>303</v>
      </c>
      <c r="C304" s="3" t="s">
        <v>4412</v>
      </c>
      <c r="D304">
        <v>10000</v>
      </c>
      <c r="F304">
        <v>10046</v>
      </c>
      <c r="G304" t="s">
        <v>8219</v>
      </c>
      <c r="H304" t="s">
        <v>8224</v>
      </c>
      <c r="I304" t="str">
        <f>VLOOKUP(H304,ISO!$A$2:$D$249,4,0)</f>
        <v>United States of America (the)</v>
      </c>
      <c r="J304" t="s">
        <v>8246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1.0045999999999999</v>
      </c>
      <c r="R304" s="8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5" hidden="1">
      <c r="A305">
        <v>303</v>
      </c>
      <c r="B305" s="3" t="s">
        <v>304</v>
      </c>
      <c r="C305" s="3" t="s">
        <v>4413</v>
      </c>
      <c r="D305">
        <v>3000</v>
      </c>
      <c r="F305">
        <v>4124</v>
      </c>
      <c r="G305" t="s">
        <v>8219</v>
      </c>
      <c r="H305" t="s">
        <v>8224</v>
      </c>
      <c r="I305" t="str">
        <f>VLOOKUP(H305,ISO!$A$2:$D$249,4,0)</f>
        <v>United States of America (the)</v>
      </c>
      <c r="J305" t="s">
        <v>8246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1.3746666666666667</v>
      </c>
      <c r="R305" s="8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9" hidden="1">
      <c r="A306">
        <v>304</v>
      </c>
      <c r="B306" s="3" t="s">
        <v>305</v>
      </c>
      <c r="C306" s="3" t="s">
        <v>4414</v>
      </c>
      <c r="D306">
        <v>3400</v>
      </c>
      <c r="F306">
        <v>7876</v>
      </c>
      <c r="G306" t="s">
        <v>8219</v>
      </c>
      <c r="H306" t="s">
        <v>8224</v>
      </c>
      <c r="I306" t="str">
        <f>VLOOKUP(H306,ISO!$A$2:$D$249,4,0)</f>
        <v>United States of America (the)</v>
      </c>
      <c r="J306" t="s">
        <v>8246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2.3164705882352941</v>
      </c>
      <c r="R306" s="8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3.5" hidden="1">
      <c r="A307">
        <v>305</v>
      </c>
      <c r="B307" s="3" t="s">
        <v>306</v>
      </c>
      <c r="C307" s="3" t="s">
        <v>4415</v>
      </c>
      <c r="D307">
        <v>7500</v>
      </c>
      <c r="F307">
        <v>9775</v>
      </c>
      <c r="G307" t="s">
        <v>8219</v>
      </c>
      <c r="H307" t="s">
        <v>8224</v>
      </c>
      <c r="I307" t="str">
        <f>VLOOKUP(H307,ISO!$A$2:$D$249,4,0)</f>
        <v>United States of America (the)</v>
      </c>
      <c r="J307" t="s">
        <v>8246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1.3033333333333332</v>
      </c>
      <c r="R307" s="8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9" hidden="1">
      <c r="A308">
        <v>306</v>
      </c>
      <c r="B308" s="3" t="s">
        <v>307</v>
      </c>
      <c r="C308" s="3" t="s">
        <v>4416</v>
      </c>
      <c r="D308">
        <v>1000</v>
      </c>
      <c r="F308">
        <v>2929</v>
      </c>
      <c r="G308" t="s">
        <v>8219</v>
      </c>
      <c r="H308" t="s">
        <v>8224</v>
      </c>
      <c r="I308" t="str">
        <f>VLOOKUP(H308,ISO!$A$2:$D$249,4,0)</f>
        <v>United States of America (the)</v>
      </c>
      <c r="J308" t="s">
        <v>8246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2.9289999999999998</v>
      </c>
      <c r="R308" s="8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F309">
        <v>24490</v>
      </c>
      <c r="G309" t="s">
        <v>8219</v>
      </c>
      <c r="H309" t="s">
        <v>8224</v>
      </c>
      <c r="I309" t="str">
        <f>VLOOKUP(H309,ISO!$A$2:$D$249,4,0)</f>
        <v>United States of America (the)</v>
      </c>
      <c r="J309" t="s">
        <v>8246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1.1131818181818183</v>
      </c>
      <c r="R309" s="8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5" hidden="1">
      <c r="A310">
        <v>308</v>
      </c>
      <c r="B310" s="3" t="s">
        <v>309</v>
      </c>
      <c r="C310" s="3" t="s">
        <v>4418</v>
      </c>
      <c r="D310">
        <v>12000</v>
      </c>
      <c r="F310">
        <v>12668</v>
      </c>
      <c r="G310" t="s">
        <v>8219</v>
      </c>
      <c r="H310" t="s">
        <v>8224</v>
      </c>
      <c r="I310" t="str">
        <f>VLOOKUP(H310,ISO!$A$2:$D$249,4,0)</f>
        <v>United States of America (the)</v>
      </c>
      <c r="J310" t="s">
        <v>8246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1.0556666666666668</v>
      </c>
      <c r="R310" s="8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5" hidden="1">
      <c r="A311">
        <v>309</v>
      </c>
      <c r="B311" s="3" t="s">
        <v>310</v>
      </c>
      <c r="C311" s="3" t="s">
        <v>4419</v>
      </c>
      <c r="D311">
        <v>18000</v>
      </c>
      <c r="F311">
        <v>21410</v>
      </c>
      <c r="G311" t="s">
        <v>8219</v>
      </c>
      <c r="H311" t="s">
        <v>8224</v>
      </c>
      <c r="I311" t="str">
        <f>VLOOKUP(H311,ISO!$A$2:$D$249,4,0)</f>
        <v>United States of America (the)</v>
      </c>
      <c r="J311" t="s">
        <v>8246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1.1894444444444445</v>
      </c>
      <c r="R311" s="8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5" hidden="1">
      <c r="A312">
        <v>310</v>
      </c>
      <c r="B312" s="3" t="s">
        <v>311</v>
      </c>
      <c r="C312" s="3" t="s">
        <v>4420</v>
      </c>
      <c r="D312">
        <v>1000</v>
      </c>
      <c r="F312">
        <v>1041.29</v>
      </c>
      <c r="G312" t="s">
        <v>8219</v>
      </c>
      <c r="H312" t="s">
        <v>8224</v>
      </c>
      <c r="I312" t="str">
        <f>VLOOKUP(H312,ISO!$A$2:$D$249,4,0)</f>
        <v>United States of America (the)</v>
      </c>
      <c r="J312" t="s">
        <v>8246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1.04129</v>
      </c>
      <c r="R312" s="8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5" hidden="1">
      <c r="A313">
        <v>311</v>
      </c>
      <c r="B313" s="3" t="s">
        <v>312</v>
      </c>
      <c r="C313" s="3" t="s">
        <v>4421</v>
      </c>
      <c r="D313">
        <v>20000</v>
      </c>
      <c r="F313">
        <v>20820.330000000002</v>
      </c>
      <c r="G313" t="s">
        <v>8219</v>
      </c>
      <c r="H313" t="s">
        <v>8224</v>
      </c>
      <c r="I313" t="str">
        <f>VLOOKUP(H313,ISO!$A$2:$D$249,4,0)</f>
        <v>United States of America (the)</v>
      </c>
      <c r="J313" t="s">
        <v>8246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1.0410165</v>
      </c>
      <c r="R313" s="8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58" hidden="1">
      <c r="A314">
        <v>312</v>
      </c>
      <c r="B314" s="3" t="s">
        <v>313</v>
      </c>
      <c r="C314" s="3" t="s">
        <v>4422</v>
      </c>
      <c r="D314">
        <v>8000</v>
      </c>
      <c r="F314">
        <v>8950</v>
      </c>
      <c r="G314" t="s">
        <v>8219</v>
      </c>
      <c r="H314" t="s">
        <v>8224</v>
      </c>
      <c r="I314" t="str">
        <f>VLOOKUP(H314,ISO!$A$2:$D$249,4,0)</f>
        <v>United States of America (the)</v>
      </c>
      <c r="J314" t="s">
        <v>8246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1.1187499999999999</v>
      </c>
      <c r="R314" s="8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8" hidden="1">
      <c r="A315">
        <v>313</v>
      </c>
      <c r="B315" s="3" t="s">
        <v>314</v>
      </c>
      <c r="C315" s="3" t="s">
        <v>4423</v>
      </c>
      <c r="D315">
        <v>17000</v>
      </c>
      <c r="F315">
        <v>17805</v>
      </c>
      <c r="G315" t="s">
        <v>8219</v>
      </c>
      <c r="H315" t="s">
        <v>8224</v>
      </c>
      <c r="I315" t="str">
        <f>VLOOKUP(H315,ISO!$A$2:$D$249,4,0)</f>
        <v>United States of America (the)</v>
      </c>
      <c r="J315" t="s">
        <v>8246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1.0473529411764706</v>
      </c>
      <c r="R315" s="8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5" hidden="1">
      <c r="A316">
        <v>314</v>
      </c>
      <c r="B316" s="3" t="s">
        <v>315</v>
      </c>
      <c r="C316" s="3" t="s">
        <v>4424</v>
      </c>
      <c r="D316">
        <v>1000</v>
      </c>
      <c r="F316">
        <v>3851.5</v>
      </c>
      <c r="G316" t="s">
        <v>8219</v>
      </c>
      <c r="H316" t="s">
        <v>8224</v>
      </c>
      <c r="I316" t="str">
        <f>VLOOKUP(H316,ISO!$A$2:$D$249,4,0)</f>
        <v>United States of America (the)</v>
      </c>
      <c r="J316" t="s">
        <v>8246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3.8515000000000001</v>
      </c>
      <c r="R316" s="8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5" hidden="1">
      <c r="A317">
        <v>315</v>
      </c>
      <c r="B317" s="3" t="s">
        <v>316</v>
      </c>
      <c r="C317" s="3" t="s">
        <v>4425</v>
      </c>
      <c r="D317">
        <v>25000</v>
      </c>
      <c r="F317">
        <v>25312</v>
      </c>
      <c r="G317" t="s">
        <v>8219</v>
      </c>
      <c r="H317" t="s">
        <v>8224</v>
      </c>
      <c r="I317" t="str">
        <f>VLOOKUP(H317,ISO!$A$2:$D$249,4,0)</f>
        <v>United States of America (the)</v>
      </c>
      <c r="J317" t="s">
        <v>8246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1.01248</v>
      </c>
      <c r="R317" s="8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9" hidden="1">
      <c r="A318">
        <v>316</v>
      </c>
      <c r="B318" s="3" t="s">
        <v>317</v>
      </c>
      <c r="C318" s="3" t="s">
        <v>4426</v>
      </c>
      <c r="D318">
        <v>15000</v>
      </c>
      <c r="F318">
        <v>17066</v>
      </c>
      <c r="G318" t="s">
        <v>8219</v>
      </c>
      <c r="H318" t="s">
        <v>8229</v>
      </c>
      <c r="I318" t="str">
        <f>VLOOKUP(H318,ISO!$A$2:$D$249,4,0)</f>
        <v>Canada</v>
      </c>
      <c r="J318" t="s">
        <v>8251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1.1377333333333333</v>
      </c>
      <c r="R318" s="8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5" hidden="1">
      <c r="A319">
        <v>317</v>
      </c>
      <c r="B319" s="3" t="s">
        <v>318</v>
      </c>
      <c r="C319" s="3" t="s">
        <v>4427</v>
      </c>
      <c r="D319">
        <v>30000</v>
      </c>
      <c r="F319">
        <v>30241</v>
      </c>
      <c r="G319" t="s">
        <v>8219</v>
      </c>
      <c r="H319" t="s">
        <v>8224</v>
      </c>
      <c r="I319" t="str">
        <f>VLOOKUP(H319,ISO!$A$2:$D$249,4,0)</f>
        <v>United States of America (the)</v>
      </c>
      <c r="J319" t="s">
        <v>8246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1.0080333333333333</v>
      </c>
      <c r="R319" s="8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5" hidden="1">
      <c r="A320">
        <v>318</v>
      </c>
      <c r="B320" s="3" t="s">
        <v>319</v>
      </c>
      <c r="C320" s="3" t="s">
        <v>4428</v>
      </c>
      <c r="D320">
        <v>5000</v>
      </c>
      <c r="F320">
        <v>14166</v>
      </c>
      <c r="G320" t="s">
        <v>8219</v>
      </c>
      <c r="H320" t="s">
        <v>8224</v>
      </c>
      <c r="I320" t="str">
        <f>VLOOKUP(H320,ISO!$A$2:$D$249,4,0)</f>
        <v>United States of America (the)</v>
      </c>
      <c r="J320" t="s">
        <v>8246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2.8332000000000002</v>
      </c>
      <c r="R320" s="8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8" hidden="1">
      <c r="A321">
        <v>319</v>
      </c>
      <c r="B321" s="3" t="s">
        <v>320</v>
      </c>
      <c r="C321" s="3" t="s">
        <v>4429</v>
      </c>
      <c r="D321">
        <v>5000</v>
      </c>
      <c r="F321">
        <v>5634</v>
      </c>
      <c r="G321" t="s">
        <v>8219</v>
      </c>
      <c r="H321" t="s">
        <v>8224</v>
      </c>
      <c r="I321" t="str">
        <f>VLOOKUP(H321,ISO!$A$2:$D$249,4,0)</f>
        <v>United States of America (the)</v>
      </c>
      <c r="J321" t="s">
        <v>8246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1.1268</v>
      </c>
      <c r="R321" s="8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5" hidden="1">
      <c r="A322">
        <v>320</v>
      </c>
      <c r="B322" s="3" t="s">
        <v>321</v>
      </c>
      <c r="C322" s="3" t="s">
        <v>4430</v>
      </c>
      <c r="D322">
        <v>20000</v>
      </c>
      <c r="F322">
        <v>21316</v>
      </c>
      <c r="G322" t="s">
        <v>8219</v>
      </c>
      <c r="H322" t="s">
        <v>8225</v>
      </c>
      <c r="I322" t="str">
        <f>VLOOKUP(H322,ISO!$A$2:$D$249,4,0)</f>
        <v>United Kingdom of Great Britain and Northern Ireland (the)</v>
      </c>
      <c r="J322" t="s">
        <v>8247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7">
        <f t="shared" si="16"/>
        <v>1.0658000000000001</v>
      </c>
      <c r="R322" s="8">
        <f t="shared" si="17"/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3.5" hidden="1">
      <c r="A323">
        <v>321</v>
      </c>
      <c r="B323" s="3" t="s">
        <v>322</v>
      </c>
      <c r="C323" s="3" t="s">
        <v>4431</v>
      </c>
      <c r="D323">
        <v>35000</v>
      </c>
      <c r="F323">
        <v>35932</v>
      </c>
      <c r="G323" t="s">
        <v>8219</v>
      </c>
      <c r="H323" t="s">
        <v>8236</v>
      </c>
      <c r="I323" t="str">
        <f>VLOOKUP(H323,ISO!$A$2:$D$249,4,0)</f>
        <v>Germany</v>
      </c>
      <c r="J323" t="s">
        <v>8249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20">F323/D323</f>
        <v>1.0266285714285714</v>
      </c>
      <c r="R323" s="8">
        <f t="shared" ref="R323:R386" si="21">F323/N323</f>
        <v>106.62314540059347</v>
      </c>
      <c r="S323" t="str">
        <f t="shared" ref="S323:S386" si="22">LEFT(P323,(FIND("/",P323,1)-1))</f>
        <v>film &amp; video</v>
      </c>
      <c r="T323" t="str">
        <f t="shared" ref="T323:T386" si="23">MID(P323,FIND("/",P323)+1,256)</f>
        <v>documentary</v>
      </c>
    </row>
    <row r="324" spans="1:20" ht="43.5" hidden="1">
      <c r="A324">
        <v>322</v>
      </c>
      <c r="B324" s="3" t="s">
        <v>323</v>
      </c>
      <c r="C324" s="3" t="s">
        <v>4432</v>
      </c>
      <c r="D324">
        <v>25000</v>
      </c>
      <c r="F324">
        <v>26978</v>
      </c>
      <c r="G324" t="s">
        <v>8219</v>
      </c>
      <c r="H324" t="s">
        <v>8224</v>
      </c>
      <c r="I324" t="str">
        <f>VLOOKUP(H324,ISO!$A$2:$D$249,4,0)</f>
        <v>United States of America (the)</v>
      </c>
      <c r="J324" t="s">
        <v>8246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1.0791200000000001</v>
      </c>
      <c r="R324" s="8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5" hidden="1">
      <c r="A325">
        <v>323</v>
      </c>
      <c r="B325" s="3" t="s">
        <v>324</v>
      </c>
      <c r="C325" s="3" t="s">
        <v>4433</v>
      </c>
      <c r="D325">
        <v>5400</v>
      </c>
      <c r="F325">
        <v>6646</v>
      </c>
      <c r="G325" t="s">
        <v>8219</v>
      </c>
      <c r="H325" t="s">
        <v>8224</v>
      </c>
      <c r="I325" t="str">
        <f>VLOOKUP(H325,ISO!$A$2:$D$249,4,0)</f>
        <v>United States of America (the)</v>
      </c>
      <c r="J325" t="s">
        <v>8246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1.2307407407407407</v>
      </c>
      <c r="R325" s="8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5" hidden="1">
      <c r="A326">
        <v>324</v>
      </c>
      <c r="B326" s="3" t="s">
        <v>325</v>
      </c>
      <c r="C326" s="3" t="s">
        <v>4434</v>
      </c>
      <c r="D326">
        <v>8500</v>
      </c>
      <c r="F326">
        <v>8636</v>
      </c>
      <c r="G326" t="s">
        <v>8219</v>
      </c>
      <c r="H326" t="s">
        <v>8224</v>
      </c>
      <c r="I326" t="str">
        <f>VLOOKUP(H326,ISO!$A$2:$D$249,4,0)</f>
        <v>United States of America (the)</v>
      </c>
      <c r="J326" t="s">
        <v>8246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1.016</v>
      </c>
      <c r="R326" s="8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5" hidden="1">
      <c r="A327">
        <v>325</v>
      </c>
      <c r="B327" s="3" t="s">
        <v>326</v>
      </c>
      <c r="C327" s="3" t="s">
        <v>4435</v>
      </c>
      <c r="D327">
        <v>50000</v>
      </c>
      <c r="F327">
        <v>52198</v>
      </c>
      <c r="G327" t="s">
        <v>8219</v>
      </c>
      <c r="H327" t="s">
        <v>8224</v>
      </c>
      <c r="I327" t="str">
        <f>VLOOKUP(H327,ISO!$A$2:$D$249,4,0)</f>
        <v>United States of America (the)</v>
      </c>
      <c r="J327" t="s">
        <v>8246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1.04396</v>
      </c>
      <c r="R327" s="8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5" hidden="1">
      <c r="A328">
        <v>326</v>
      </c>
      <c r="B328" s="3" t="s">
        <v>327</v>
      </c>
      <c r="C328" s="3" t="s">
        <v>4436</v>
      </c>
      <c r="D328">
        <v>150000</v>
      </c>
      <c r="F328">
        <v>169394.6</v>
      </c>
      <c r="G328" t="s">
        <v>8219</v>
      </c>
      <c r="H328" t="s">
        <v>8224</v>
      </c>
      <c r="I328" t="str">
        <f>VLOOKUP(H328,ISO!$A$2:$D$249,4,0)</f>
        <v>United States of America (the)</v>
      </c>
      <c r="J328" t="s">
        <v>8246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1.1292973333333334</v>
      </c>
      <c r="R328" s="8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5" hidden="1">
      <c r="A329">
        <v>327</v>
      </c>
      <c r="B329" s="3" t="s">
        <v>328</v>
      </c>
      <c r="C329" s="3" t="s">
        <v>4437</v>
      </c>
      <c r="D329">
        <v>4000</v>
      </c>
      <c r="F329">
        <v>5456</v>
      </c>
      <c r="G329" t="s">
        <v>8219</v>
      </c>
      <c r="H329" t="s">
        <v>8224</v>
      </c>
      <c r="I329" t="str">
        <f>VLOOKUP(H329,ISO!$A$2:$D$249,4,0)</f>
        <v>United States of America (the)</v>
      </c>
      <c r="J329" t="s">
        <v>8246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1.3640000000000001</v>
      </c>
      <c r="R329" s="8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5" hidden="1">
      <c r="A330">
        <v>328</v>
      </c>
      <c r="B330" s="3" t="s">
        <v>329</v>
      </c>
      <c r="C330" s="3" t="s">
        <v>4438</v>
      </c>
      <c r="D330">
        <v>75000</v>
      </c>
      <c r="F330">
        <v>77710.8</v>
      </c>
      <c r="G330" t="s">
        <v>8219</v>
      </c>
      <c r="H330" t="s">
        <v>8224</v>
      </c>
      <c r="I330" t="str">
        <f>VLOOKUP(H330,ISO!$A$2:$D$249,4,0)</f>
        <v>United States of America (the)</v>
      </c>
      <c r="J330" t="s">
        <v>8246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1.036144</v>
      </c>
      <c r="R330" s="8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5" hidden="1">
      <c r="A331">
        <v>329</v>
      </c>
      <c r="B331" s="3" t="s">
        <v>330</v>
      </c>
      <c r="C331" s="3" t="s">
        <v>4439</v>
      </c>
      <c r="D331">
        <v>10000</v>
      </c>
      <c r="F331">
        <v>10550</v>
      </c>
      <c r="G331" t="s">
        <v>8219</v>
      </c>
      <c r="H331" t="s">
        <v>8224</v>
      </c>
      <c r="I331" t="str">
        <f>VLOOKUP(H331,ISO!$A$2:$D$249,4,0)</f>
        <v>United States of America (the)</v>
      </c>
      <c r="J331" t="s">
        <v>8246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1.0549999999999999</v>
      </c>
      <c r="R331" s="8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5" hidden="1">
      <c r="A332">
        <v>330</v>
      </c>
      <c r="B332" s="3" t="s">
        <v>331</v>
      </c>
      <c r="C332" s="3" t="s">
        <v>4440</v>
      </c>
      <c r="D332">
        <v>35000</v>
      </c>
      <c r="F332">
        <v>35640</v>
      </c>
      <c r="G332" t="s">
        <v>8219</v>
      </c>
      <c r="H332" t="s">
        <v>8224</v>
      </c>
      <c r="I332" t="str">
        <f>VLOOKUP(H332,ISO!$A$2:$D$249,4,0)</f>
        <v>United States of America (the)</v>
      </c>
      <c r="J332" t="s">
        <v>8246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1.0182857142857142</v>
      </c>
      <c r="R332" s="8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5" hidden="1">
      <c r="A333">
        <v>331</v>
      </c>
      <c r="B333" s="3" t="s">
        <v>332</v>
      </c>
      <c r="C333" s="3" t="s">
        <v>4441</v>
      </c>
      <c r="D333">
        <v>40000</v>
      </c>
      <c r="F333">
        <v>42642</v>
      </c>
      <c r="G333" t="s">
        <v>8219</v>
      </c>
      <c r="H333" t="s">
        <v>8224</v>
      </c>
      <c r="I333" t="str">
        <f>VLOOKUP(H333,ISO!$A$2:$D$249,4,0)</f>
        <v>United States of America (the)</v>
      </c>
      <c r="J333" t="s">
        <v>8246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1.0660499999999999</v>
      </c>
      <c r="R333" s="8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5" hidden="1">
      <c r="A334">
        <v>332</v>
      </c>
      <c r="B334" s="3" t="s">
        <v>333</v>
      </c>
      <c r="C334" s="3" t="s">
        <v>4442</v>
      </c>
      <c r="D334">
        <v>100000</v>
      </c>
      <c r="F334">
        <v>113015</v>
      </c>
      <c r="G334" t="s">
        <v>8219</v>
      </c>
      <c r="H334" t="s">
        <v>8224</v>
      </c>
      <c r="I334" t="str">
        <f>VLOOKUP(H334,ISO!$A$2:$D$249,4,0)</f>
        <v>United States of America (the)</v>
      </c>
      <c r="J334" t="s">
        <v>8246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1.13015</v>
      </c>
      <c r="R334" s="8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5" hidden="1">
      <c r="A335">
        <v>333</v>
      </c>
      <c r="B335" s="3" t="s">
        <v>334</v>
      </c>
      <c r="C335" s="3" t="s">
        <v>4443</v>
      </c>
      <c r="D335">
        <v>40000</v>
      </c>
      <c r="F335">
        <v>50091</v>
      </c>
      <c r="G335" t="s">
        <v>8219</v>
      </c>
      <c r="H335" t="s">
        <v>8224</v>
      </c>
      <c r="I335" t="str">
        <f>VLOOKUP(H335,ISO!$A$2:$D$249,4,0)</f>
        <v>United States of America (the)</v>
      </c>
      <c r="J335" t="s">
        <v>8246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1.252275</v>
      </c>
      <c r="R335" s="8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58" hidden="1">
      <c r="A336">
        <v>334</v>
      </c>
      <c r="B336" s="3" t="s">
        <v>335</v>
      </c>
      <c r="C336" s="3" t="s">
        <v>4444</v>
      </c>
      <c r="D336">
        <v>10000</v>
      </c>
      <c r="F336">
        <v>10119</v>
      </c>
      <c r="G336" t="s">
        <v>8219</v>
      </c>
      <c r="H336" t="s">
        <v>8224</v>
      </c>
      <c r="I336" t="str">
        <f>VLOOKUP(H336,ISO!$A$2:$D$249,4,0)</f>
        <v>United States of America (the)</v>
      </c>
      <c r="J336" t="s">
        <v>8246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1.0119</v>
      </c>
      <c r="R336" s="8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5" hidden="1">
      <c r="A337">
        <v>335</v>
      </c>
      <c r="B337" s="3" t="s">
        <v>336</v>
      </c>
      <c r="C337" s="3" t="s">
        <v>4445</v>
      </c>
      <c r="D337">
        <v>8500</v>
      </c>
      <c r="F337">
        <v>8735</v>
      </c>
      <c r="G337" t="s">
        <v>8219</v>
      </c>
      <c r="H337" t="s">
        <v>8224</v>
      </c>
      <c r="I337" t="str">
        <f>VLOOKUP(H337,ISO!$A$2:$D$249,4,0)</f>
        <v>United States of America (the)</v>
      </c>
      <c r="J337" t="s">
        <v>8246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1.0276470588235294</v>
      </c>
      <c r="R337" s="8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5" hidden="1">
      <c r="A338">
        <v>336</v>
      </c>
      <c r="B338" s="3" t="s">
        <v>337</v>
      </c>
      <c r="C338" s="3" t="s">
        <v>4446</v>
      </c>
      <c r="D338">
        <v>25000</v>
      </c>
      <c r="F338">
        <v>29209.78</v>
      </c>
      <c r="G338" t="s">
        <v>8219</v>
      </c>
      <c r="H338" t="s">
        <v>8224</v>
      </c>
      <c r="I338" t="str">
        <f>VLOOKUP(H338,ISO!$A$2:$D$249,4,0)</f>
        <v>United States of America (the)</v>
      </c>
      <c r="J338" t="s">
        <v>8246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1.1683911999999999</v>
      </c>
      <c r="R338" s="8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5" hidden="1">
      <c r="A339">
        <v>337</v>
      </c>
      <c r="B339" s="3" t="s">
        <v>338</v>
      </c>
      <c r="C339" s="3" t="s">
        <v>4447</v>
      </c>
      <c r="D339">
        <v>3000</v>
      </c>
      <c r="F339">
        <v>3035.05</v>
      </c>
      <c r="G339" t="s">
        <v>8219</v>
      </c>
      <c r="H339" t="s">
        <v>8224</v>
      </c>
      <c r="I339" t="str">
        <f>VLOOKUP(H339,ISO!$A$2:$D$249,4,0)</f>
        <v>United States of America (the)</v>
      </c>
      <c r="J339" t="s">
        <v>8246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1.0116833333333335</v>
      </c>
      <c r="R339" s="8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5" hidden="1">
      <c r="A340">
        <v>338</v>
      </c>
      <c r="B340" s="3" t="s">
        <v>339</v>
      </c>
      <c r="C340" s="3" t="s">
        <v>4448</v>
      </c>
      <c r="D340">
        <v>15000</v>
      </c>
      <c r="F340">
        <v>16520.04</v>
      </c>
      <c r="G340" t="s">
        <v>8219</v>
      </c>
      <c r="H340" t="s">
        <v>8224</v>
      </c>
      <c r="I340" t="str">
        <f>VLOOKUP(H340,ISO!$A$2:$D$249,4,0)</f>
        <v>United States of America (the)</v>
      </c>
      <c r="J340" t="s">
        <v>8246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1.1013360000000001</v>
      </c>
      <c r="R340" s="8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5" hidden="1">
      <c r="A341">
        <v>339</v>
      </c>
      <c r="B341" s="3" t="s">
        <v>340</v>
      </c>
      <c r="C341" s="3" t="s">
        <v>4449</v>
      </c>
      <c r="D341">
        <v>6000</v>
      </c>
      <c r="F341">
        <v>6485</v>
      </c>
      <c r="G341" t="s">
        <v>8219</v>
      </c>
      <c r="H341" t="s">
        <v>8224</v>
      </c>
      <c r="I341" t="str">
        <f>VLOOKUP(H341,ISO!$A$2:$D$249,4,0)</f>
        <v>United States of America (the)</v>
      </c>
      <c r="J341" t="s">
        <v>8246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1.0808333333333333</v>
      </c>
      <c r="R341" s="8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5" hidden="1">
      <c r="A342">
        <v>340</v>
      </c>
      <c r="B342" s="3" t="s">
        <v>341</v>
      </c>
      <c r="C342" s="3" t="s">
        <v>4450</v>
      </c>
      <c r="D342">
        <v>35000</v>
      </c>
      <c r="F342">
        <v>43758</v>
      </c>
      <c r="G342" t="s">
        <v>8219</v>
      </c>
      <c r="H342" t="s">
        <v>8224</v>
      </c>
      <c r="I342" t="str">
        <f>VLOOKUP(H342,ISO!$A$2:$D$249,4,0)</f>
        <v>United States of America (the)</v>
      </c>
      <c r="J342" t="s">
        <v>8246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1.2502285714285715</v>
      </c>
      <c r="R342" s="8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5" hidden="1">
      <c r="A343">
        <v>341</v>
      </c>
      <c r="B343" s="3" t="s">
        <v>342</v>
      </c>
      <c r="C343" s="3" t="s">
        <v>4451</v>
      </c>
      <c r="D343">
        <v>3500</v>
      </c>
      <c r="F343">
        <v>3735</v>
      </c>
      <c r="G343" t="s">
        <v>8219</v>
      </c>
      <c r="H343" t="s">
        <v>8224</v>
      </c>
      <c r="I343" t="str">
        <f>VLOOKUP(H343,ISO!$A$2:$D$249,4,0)</f>
        <v>United States of America (the)</v>
      </c>
      <c r="J343" t="s">
        <v>8246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1.0671428571428572</v>
      </c>
      <c r="R343" s="8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9" hidden="1">
      <c r="A344">
        <v>342</v>
      </c>
      <c r="B344" s="3" t="s">
        <v>343</v>
      </c>
      <c r="C344" s="3" t="s">
        <v>4452</v>
      </c>
      <c r="D344">
        <v>55000</v>
      </c>
      <c r="F344">
        <v>55201.52</v>
      </c>
      <c r="G344" t="s">
        <v>8219</v>
      </c>
      <c r="H344" t="s">
        <v>8224</v>
      </c>
      <c r="I344" t="str">
        <f>VLOOKUP(H344,ISO!$A$2:$D$249,4,0)</f>
        <v>United States of America (the)</v>
      </c>
      <c r="J344" t="s">
        <v>8246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1.0036639999999999</v>
      </c>
      <c r="R344" s="8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58" hidden="1">
      <c r="A345">
        <v>343</v>
      </c>
      <c r="B345" s="3" t="s">
        <v>344</v>
      </c>
      <c r="C345" s="3" t="s">
        <v>4453</v>
      </c>
      <c r="D345">
        <v>30000</v>
      </c>
      <c r="F345">
        <v>30608.59</v>
      </c>
      <c r="G345" t="s">
        <v>8219</v>
      </c>
      <c r="H345" t="s">
        <v>8224</v>
      </c>
      <c r="I345" t="str">
        <f>VLOOKUP(H345,ISO!$A$2:$D$249,4,0)</f>
        <v>United States of America (the)</v>
      </c>
      <c r="J345" t="s">
        <v>8246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1.0202863333333334</v>
      </c>
      <c r="R345" s="8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58" hidden="1">
      <c r="A346">
        <v>344</v>
      </c>
      <c r="B346" s="3" t="s">
        <v>345</v>
      </c>
      <c r="C346" s="3" t="s">
        <v>4454</v>
      </c>
      <c r="D346">
        <v>33500</v>
      </c>
      <c r="F346">
        <v>34198</v>
      </c>
      <c r="G346" t="s">
        <v>8219</v>
      </c>
      <c r="H346" t="s">
        <v>8224</v>
      </c>
      <c r="I346" t="str">
        <f>VLOOKUP(H346,ISO!$A$2:$D$249,4,0)</f>
        <v>United States of America (the)</v>
      </c>
      <c r="J346" t="s">
        <v>8246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1.0208358208955224</v>
      </c>
      <c r="R346" s="8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5" hidden="1">
      <c r="A347">
        <v>345</v>
      </c>
      <c r="B347" s="3" t="s">
        <v>346</v>
      </c>
      <c r="C347" s="3" t="s">
        <v>4455</v>
      </c>
      <c r="D347">
        <v>14500</v>
      </c>
      <c r="F347">
        <v>17875</v>
      </c>
      <c r="G347" t="s">
        <v>8219</v>
      </c>
      <c r="H347" t="s">
        <v>8224</v>
      </c>
      <c r="I347" t="str">
        <f>VLOOKUP(H347,ISO!$A$2:$D$249,4,0)</f>
        <v>United States of America (the)</v>
      </c>
      <c r="J347" t="s">
        <v>8246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1.2327586206896552</v>
      </c>
      <c r="R347" s="8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5" hidden="1">
      <c r="A348">
        <v>346</v>
      </c>
      <c r="B348" s="3" t="s">
        <v>347</v>
      </c>
      <c r="C348" s="3" t="s">
        <v>4456</v>
      </c>
      <c r="D348">
        <v>10000</v>
      </c>
      <c r="F348">
        <v>17028.88</v>
      </c>
      <c r="G348" t="s">
        <v>8219</v>
      </c>
      <c r="H348" t="s">
        <v>8224</v>
      </c>
      <c r="I348" t="str">
        <f>VLOOKUP(H348,ISO!$A$2:$D$249,4,0)</f>
        <v>United States of America (the)</v>
      </c>
      <c r="J348" t="s">
        <v>8246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1.7028880000000002</v>
      </c>
      <c r="R348" s="8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5" hidden="1">
      <c r="A349">
        <v>347</v>
      </c>
      <c r="B349" s="3" t="s">
        <v>348</v>
      </c>
      <c r="C349" s="3" t="s">
        <v>4457</v>
      </c>
      <c r="D349">
        <v>40000</v>
      </c>
      <c r="F349">
        <v>44636.2</v>
      </c>
      <c r="G349" t="s">
        <v>8219</v>
      </c>
      <c r="H349" t="s">
        <v>8224</v>
      </c>
      <c r="I349" t="str">
        <f>VLOOKUP(H349,ISO!$A$2:$D$249,4,0)</f>
        <v>United States of America (the)</v>
      </c>
      <c r="J349" t="s">
        <v>8246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1.1159049999999999</v>
      </c>
      <c r="R349" s="8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5" hidden="1">
      <c r="A350">
        <v>348</v>
      </c>
      <c r="B350" s="3" t="s">
        <v>349</v>
      </c>
      <c r="C350" s="3" t="s">
        <v>4458</v>
      </c>
      <c r="D350">
        <v>10000</v>
      </c>
      <c r="F350">
        <v>10300</v>
      </c>
      <c r="G350" t="s">
        <v>8219</v>
      </c>
      <c r="H350" t="s">
        <v>8224</v>
      </c>
      <c r="I350" t="str">
        <f>VLOOKUP(H350,ISO!$A$2:$D$249,4,0)</f>
        <v>United States of America (the)</v>
      </c>
      <c r="J350" t="s">
        <v>8246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1.03</v>
      </c>
      <c r="R350" s="8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5" hidden="1">
      <c r="A351">
        <v>349</v>
      </c>
      <c r="B351" s="3" t="s">
        <v>350</v>
      </c>
      <c r="C351" s="3" t="s">
        <v>4459</v>
      </c>
      <c r="D351">
        <v>11260</v>
      </c>
      <c r="F351">
        <v>12007.18</v>
      </c>
      <c r="G351" t="s">
        <v>8219</v>
      </c>
      <c r="H351" t="s">
        <v>8224</v>
      </c>
      <c r="I351" t="str">
        <f>VLOOKUP(H351,ISO!$A$2:$D$249,4,0)</f>
        <v>United States of America (the)</v>
      </c>
      <c r="J351" t="s">
        <v>8246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1.0663570159857905</v>
      </c>
      <c r="R351" s="8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5" hidden="1">
      <c r="A352">
        <v>350</v>
      </c>
      <c r="B352" s="3" t="s">
        <v>351</v>
      </c>
      <c r="C352" s="3" t="s">
        <v>4460</v>
      </c>
      <c r="D352">
        <v>25000</v>
      </c>
      <c r="F352">
        <v>28690</v>
      </c>
      <c r="G352" t="s">
        <v>8219</v>
      </c>
      <c r="H352" t="s">
        <v>8224</v>
      </c>
      <c r="I352" t="str">
        <f>VLOOKUP(H352,ISO!$A$2:$D$249,4,0)</f>
        <v>United States of America (the)</v>
      </c>
      <c r="J352" t="s">
        <v>8246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1.1476</v>
      </c>
      <c r="R352" s="8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58" hidden="1">
      <c r="A353">
        <v>351</v>
      </c>
      <c r="B353" s="3" t="s">
        <v>352</v>
      </c>
      <c r="C353" s="3" t="s">
        <v>4461</v>
      </c>
      <c r="D353">
        <v>34000</v>
      </c>
      <c r="F353">
        <v>43296</v>
      </c>
      <c r="G353" t="s">
        <v>8219</v>
      </c>
      <c r="H353" t="s">
        <v>8227</v>
      </c>
      <c r="I353" t="str">
        <f>VLOOKUP(H353,ISO!$A$2:$D$249,4,0)</f>
        <v>Spain</v>
      </c>
      <c r="J353" t="s">
        <v>8249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1.2734117647058822</v>
      </c>
      <c r="R353" s="8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5" hidden="1">
      <c r="A354">
        <v>352</v>
      </c>
      <c r="B354" s="3" t="s">
        <v>353</v>
      </c>
      <c r="C354" s="3" t="s">
        <v>4462</v>
      </c>
      <c r="D354">
        <v>10000</v>
      </c>
      <c r="F354">
        <v>11656</v>
      </c>
      <c r="G354" t="s">
        <v>8219</v>
      </c>
      <c r="H354" t="s">
        <v>8224</v>
      </c>
      <c r="I354" t="str">
        <f>VLOOKUP(H354,ISO!$A$2:$D$249,4,0)</f>
        <v>United States of America (the)</v>
      </c>
      <c r="J354" t="s">
        <v>8246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1.1656</v>
      </c>
      <c r="R354" s="8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58" hidden="1">
      <c r="A355">
        <v>353</v>
      </c>
      <c r="B355" s="3" t="s">
        <v>354</v>
      </c>
      <c r="C355" s="3" t="s">
        <v>4463</v>
      </c>
      <c r="D355">
        <v>58425</v>
      </c>
      <c r="F355">
        <v>63460.18</v>
      </c>
      <c r="G355" t="s">
        <v>8219</v>
      </c>
      <c r="H355" t="s">
        <v>8224</v>
      </c>
      <c r="I355" t="str">
        <f>VLOOKUP(H355,ISO!$A$2:$D$249,4,0)</f>
        <v>United States of America (the)</v>
      </c>
      <c r="J355" t="s">
        <v>8246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1.0861819426615318</v>
      </c>
      <c r="R355" s="8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5" hidden="1">
      <c r="A356">
        <v>354</v>
      </c>
      <c r="B356" s="3" t="s">
        <v>355</v>
      </c>
      <c r="C356" s="3" t="s">
        <v>4464</v>
      </c>
      <c r="D356">
        <v>3500</v>
      </c>
      <c r="F356">
        <v>3638</v>
      </c>
      <c r="G356" t="s">
        <v>8219</v>
      </c>
      <c r="H356" t="s">
        <v>8224</v>
      </c>
      <c r="I356" t="str">
        <f>VLOOKUP(H356,ISO!$A$2:$D$249,4,0)</f>
        <v>United States of America (the)</v>
      </c>
      <c r="J356" t="s">
        <v>8246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1.0394285714285714</v>
      </c>
      <c r="R356" s="8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3.5" hidden="1">
      <c r="A357">
        <v>355</v>
      </c>
      <c r="B357" s="3" t="s">
        <v>356</v>
      </c>
      <c r="C357" s="3" t="s">
        <v>4465</v>
      </c>
      <c r="D357">
        <v>35000</v>
      </c>
      <c r="F357">
        <v>40690</v>
      </c>
      <c r="G357" t="s">
        <v>8219</v>
      </c>
      <c r="H357" t="s">
        <v>8224</v>
      </c>
      <c r="I357" t="str">
        <f>VLOOKUP(H357,ISO!$A$2:$D$249,4,0)</f>
        <v>United States of America (the)</v>
      </c>
      <c r="J357" t="s">
        <v>8246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1.1625714285714286</v>
      </c>
      <c r="R357" s="8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3.5" hidden="1">
      <c r="A358">
        <v>356</v>
      </c>
      <c r="B358" s="3" t="s">
        <v>357</v>
      </c>
      <c r="C358" s="3" t="s">
        <v>4466</v>
      </c>
      <c r="D358">
        <v>7500</v>
      </c>
      <c r="F358">
        <v>7701.93</v>
      </c>
      <c r="G358" t="s">
        <v>8219</v>
      </c>
      <c r="H358" t="s">
        <v>8224</v>
      </c>
      <c r="I358" t="str">
        <f>VLOOKUP(H358,ISO!$A$2:$D$249,4,0)</f>
        <v>United States of America (the)</v>
      </c>
      <c r="J358" t="s">
        <v>8246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1.0269239999999999</v>
      </c>
      <c r="R358" s="8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58" hidden="1">
      <c r="A359">
        <v>357</v>
      </c>
      <c r="B359" s="3" t="s">
        <v>358</v>
      </c>
      <c r="C359" s="3" t="s">
        <v>4467</v>
      </c>
      <c r="D359">
        <v>15000</v>
      </c>
      <c r="F359">
        <v>26100</v>
      </c>
      <c r="G359" t="s">
        <v>8219</v>
      </c>
      <c r="H359" t="s">
        <v>8224</v>
      </c>
      <c r="I359" t="str">
        <f>VLOOKUP(H359,ISO!$A$2:$D$249,4,0)</f>
        <v>United States of America (the)</v>
      </c>
      <c r="J359" t="s">
        <v>8246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1.74</v>
      </c>
      <c r="R359" s="8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5" hidden="1">
      <c r="A360">
        <v>358</v>
      </c>
      <c r="B360" s="3" t="s">
        <v>359</v>
      </c>
      <c r="C360" s="3" t="s">
        <v>4468</v>
      </c>
      <c r="D360">
        <v>50000</v>
      </c>
      <c r="F360">
        <v>51544</v>
      </c>
      <c r="G360" t="s">
        <v>8219</v>
      </c>
      <c r="H360" t="s">
        <v>8224</v>
      </c>
      <c r="I360" t="str">
        <f>VLOOKUP(H360,ISO!$A$2:$D$249,4,0)</f>
        <v>United States of America (the)</v>
      </c>
      <c r="J360" t="s">
        <v>8246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1.03088</v>
      </c>
      <c r="R360" s="8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5" hidden="1">
      <c r="A361">
        <v>359</v>
      </c>
      <c r="B361" s="3" t="s">
        <v>360</v>
      </c>
      <c r="C361" s="3" t="s">
        <v>4469</v>
      </c>
      <c r="D361">
        <v>24200</v>
      </c>
      <c r="F361">
        <v>25375</v>
      </c>
      <c r="G361" t="s">
        <v>8219</v>
      </c>
      <c r="H361" t="s">
        <v>8224</v>
      </c>
      <c r="I361" t="str">
        <f>VLOOKUP(H361,ISO!$A$2:$D$249,4,0)</f>
        <v>United States of America (the)</v>
      </c>
      <c r="J361" t="s">
        <v>8246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1.0485537190082646</v>
      </c>
      <c r="R361" s="8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5" hidden="1">
      <c r="A362">
        <v>360</v>
      </c>
      <c r="B362" s="3" t="s">
        <v>361</v>
      </c>
      <c r="C362" s="3" t="s">
        <v>4470</v>
      </c>
      <c r="D362">
        <v>12000</v>
      </c>
      <c r="F362">
        <v>12165</v>
      </c>
      <c r="G362" t="s">
        <v>8219</v>
      </c>
      <c r="H362" t="s">
        <v>8224</v>
      </c>
      <c r="I362" t="str">
        <f>VLOOKUP(H362,ISO!$A$2:$D$249,4,0)</f>
        <v>United States of America (the)</v>
      </c>
      <c r="J362" t="s">
        <v>8246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1.0137499999999999</v>
      </c>
      <c r="R362" s="8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5" hidden="1">
      <c r="A363">
        <v>361</v>
      </c>
      <c r="B363" s="3" t="s">
        <v>362</v>
      </c>
      <c r="C363" s="3" t="s">
        <v>4471</v>
      </c>
      <c r="D363">
        <v>35000</v>
      </c>
      <c r="F363">
        <v>38876.949999999997</v>
      </c>
      <c r="G363" t="s">
        <v>8219</v>
      </c>
      <c r="H363" t="s">
        <v>8224</v>
      </c>
      <c r="I363" t="str">
        <f>VLOOKUP(H363,ISO!$A$2:$D$249,4,0)</f>
        <v>United States of America (the)</v>
      </c>
      <c r="J363" t="s">
        <v>8246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1.1107699999999998</v>
      </c>
      <c r="R363" s="8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58" hidden="1">
      <c r="A364">
        <v>362</v>
      </c>
      <c r="B364" s="3" t="s">
        <v>363</v>
      </c>
      <c r="C364" s="3" t="s">
        <v>4472</v>
      </c>
      <c r="D364">
        <v>9665</v>
      </c>
      <c r="F364">
        <v>12000</v>
      </c>
      <c r="G364" t="s">
        <v>8219</v>
      </c>
      <c r="H364" t="s">
        <v>8224</v>
      </c>
      <c r="I364" t="str">
        <f>VLOOKUP(H364,ISO!$A$2:$D$249,4,0)</f>
        <v>United States of America (the)</v>
      </c>
      <c r="J364" t="s">
        <v>8246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1.2415933781686497</v>
      </c>
      <c r="R364" s="8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58" hidden="1">
      <c r="A365">
        <v>363</v>
      </c>
      <c r="B365" s="3" t="s">
        <v>364</v>
      </c>
      <c r="C365" s="3" t="s">
        <v>4473</v>
      </c>
      <c r="D365">
        <v>8925</v>
      </c>
      <c r="F365">
        <v>9044</v>
      </c>
      <c r="G365" t="s">
        <v>8219</v>
      </c>
      <c r="H365" t="s">
        <v>8224</v>
      </c>
      <c r="I365" t="str">
        <f>VLOOKUP(H365,ISO!$A$2:$D$249,4,0)</f>
        <v>United States of America (the)</v>
      </c>
      <c r="J365" t="s">
        <v>8246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1.0133333333333334</v>
      </c>
      <c r="R365" s="8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5" hidden="1">
      <c r="A366">
        <v>364</v>
      </c>
      <c r="B366" s="3" t="s">
        <v>365</v>
      </c>
      <c r="C366" s="3" t="s">
        <v>4474</v>
      </c>
      <c r="D366">
        <v>7000</v>
      </c>
      <c r="F366">
        <v>7711.3</v>
      </c>
      <c r="G366" t="s">
        <v>8219</v>
      </c>
      <c r="H366" t="s">
        <v>8224</v>
      </c>
      <c r="I366" t="str">
        <f>VLOOKUP(H366,ISO!$A$2:$D$249,4,0)</f>
        <v>United States of America (the)</v>
      </c>
      <c r="J366" t="s">
        <v>8246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1.1016142857142857</v>
      </c>
      <c r="R366" s="8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5" hidden="1">
      <c r="A367">
        <v>365</v>
      </c>
      <c r="B367" s="3" t="s">
        <v>366</v>
      </c>
      <c r="C367" s="3" t="s">
        <v>4475</v>
      </c>
      <c r="D367">
        <v>15000</v>
      </c>
      <c r="F367">
        <v>15596</v>
      </c>
      <c r="G367" t="s">
        <v>8219</v>
      </c>
      <c r="H367" t="s">
        <v>8225</v>
      </c>
      <c r="I367" t="str">
        <f>VLOOKUP(H367,ISO!$A$2:$D$249,4,0)</f>
        <v>United Kingdom of Great Britain and Northern Ireland (the)</v>
      </c>
      <c r="J367" t="s">
        <v>8247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1.0397333333333334</v>
      </c>
      <c r="R367" s="8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5" hidden="1">
      <c r="A368">
        <v>366</v>
      </c>
      <c r="B368" s="3" t="s">
        <v>367</v>
      </c>
      <c r="C368" s="3" t="s">
        <v>4476</v>
      </c>
      <c r="D368">
        <v>38000</v>
      </c>
      <c r="F368">
        <v>38500</v>
      </c>
      <c r="G368" t="s">
        <v>8219</v>
      </c>
      <c r="H368" t="s">
        <v>8224</v>
      </c>
      <c r="I368" t="str">
        <f>VLOOKUP(H368,ISO!$A$2:$D$249,4,0)</f>
        <v>United States of America (the)</v>
      </c>
      <c r="J368" t="s">
        <v>8246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1.013157894736842</v>
      </c>
      <c r="R368" s="8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5" hidden="1">
      <c r="A369">
        <v>367</v>
      </c>
      <c r="B369" s="3" t="s">
        <v>368</v>
      </c>
      <c r="C369" s="3" t="s">
        <v>4477</v>
      </c>
      <c r="D369">
        <v>10000</v>
      </c>
      <c r="F369">
        <v>10335.01</v>
      </c>
      <c r="G369" t="s">
        <v>8219</v>
      </c>
      <c r="H369" t="s">
        <v>8224</v>
      </c>
      <c r="I369" t="str">
        <f>VLOOKUP(H369,ISO!$A$2:$D$249,4,0)</f>
        <v>United States of America (the)</v>
      </c>
      <c r="J369" t="s">
        <v>8246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1.033501</v>
      </c>
      <c r="R369" s="8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5" hidden="1">
      <c r="A370">
        <v>368</v>
      </c>
      <c r="B370" s="3" t="s">
        <v>369</v>
      </c>
      <c r="C370" s="3" t="s">
        <v>4478</v>
      </c>
      <c r="D370">
        <v>12500</v>
      </c>
      <c r="F370">
        <v>13014</v>
      </c>
      <c r="G370" t="s">
        <v>8219</v>
      </c>
      <c r="H370" t="s">
        <v>8224</v>
      </c>
      <c r="I370" t="str">
        <f>VLOOKUP(H370,ISO!$A$2:$D$249,4,0)</f>
        <v>United States of America (the)</v>
      </c>
      <c r="J370" t="s">
        <v>8246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1.04112</v>
      </c>
      <c r="R370" s="8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5" hidden="1">
      <c r="A371">
        <v>369</v>
      </c>
      <c r="B371" s="3" t="s">
        <v>370</v>
      </c>
      <c r="C371" s="3" t="s">
        <v>4479</v>
      </c>
      <c r="D371">
        <v>6500</v>
      </c>
      <c r="F371">
        <v>7160.12</v>
      </c>
      <c r="G371" t="s">
        <v>8219</v>
      </c>
      <c r="H371" t="s">
        <v>8224</v>
      </c>
      <c r="I371" t="str">
        <f>VLOOKUP(H371,ISO!$A$2:$D$249,4,0)</f>
        <v>United States of America (the)</v>
      </c>
      <c r="J371" t="s">
        <v>8246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1.1015569230769231</v>
      </c>
      <c r="R371" s="8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5" hidden="1">
      <c r="A372">
        <v>370</v>
      </c>
      <c r="B372" s="3" t="s">
        <v>371</v>
      </c>
      <c r="C372" s="3" t="s">
        <v>4480</v>
      </c>
      <c r="D372">
        <v>25000</v>
      </c>
      <c r="F372">
        <v>30505</v>
      </c>
      <c r="G372" t="s">
        <v>8219</v>
      </c>
      <c r="H372" t="s">
        <v>8224</v>
      </c>
      <c r="I372" t="str">
        <f>VLOOKUP(H372,ISO!$A$2:$D$249,4,0)</f>
        <v>United States of America (the)</v>
      </c>
      <c r="J372" t="s">
        <v>8246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1.2202</v>
      </c>
      <c r="R372" s="8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58" hidden="1">
      <c r="A373">
        <v>371</v>
      </c>
      <c r="B373" s="3" t="s">
        <v>372</v>
      </c>
      <c r="C373" s="3" t="s">
        <v>4481</v>
      </c>
      <c r="D373">
        <v>150000</v>
      </c>
      <c r="F373">
        <v>171253</v>
      </c>
      <c r="G373" t="s">
        <v>8219</v>
      </c>
      <c r="H373" t="s">
        <v>8224</v>
      </c>
      <c r="I373" t="str">
        <f>VLOOKUP(H373,ISO!$A$2:$D$249,4,0)</f>
        <v>United States of America (the)</v>
      </c>
      <c r="J373" t="s">
        <v>8246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1.1416866666666667</v>
      </c>
      <c r="R373" s="8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9" hidden="1">
      <c r="A374">
        <v>372</v>
      </c>
      <c r="B374" s="3" t="s">
        <v>373</v>
      </c>
      <c r="C374" s="3" t="s">
        <v>4482</v>
      </c>
      <c r="D374">
        <v>300</v>
      </c>
      <c r="F374">
        <v>376</v>
      </c>
      <c r="G374" t="s">
        <v>8219</v>
      </c>
      <c r="H374" t="s">
        <v>8225</v>
      </c>
      <c r="I374" t="str">
        <f>VLOOKUP(H374,ISO!$A$2:$D$249,4,0)</f>
        <v>United Kingdom of Great Britain and Northern Ireland (the)</v>
      </c>
      <c r="J374" t="s">
        <v>8247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1.2533333333333334</v>
      </c>
      <c r="R374" s="8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5" hidden="1">
      <c r="A375">
        <v>373</v>
      </c>
      <c r="B375" s="3" t="s">
        <v>374</v>
      </c>
      <c r="C375" s="3" t="s">
        <v>4483</v>
      </c>
      <c r="D375">
        <v>7500</v>
      </c>
      <c r="F375">
        <v>8000</v>
      </c>
      <c r="G375" t="s">
        <v>8219</v>
      </c>
      <c r="H375" t="s">
        <v>8224</v>
      </c>
      <c r="I375" t="str">
        <f>VLOOKUP(H375,ISO!$A$2:$D$249,4,0)</f>
        <v>United States of America (the)</v>
      </c>
      <c r="J375" t="s">
        <v>8246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1.0666666666666667</v>
      </c>
      <c r="R375" s="8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5" hidden="1">
      <c r="A376">
        <v>374</v>
      </c>
      <c r="B376" s="3" t="s">
        <v>375</v>
      </c>
      <c r="C376" s="3" t="s">
        <v>4484</v>
      </c>
      <c r="D376">
        <v>6000</v>
      </c>
      <c r="F376">
        <v>7839</v>
      </c>
      <c r="G376" t="s">
        <v>8219</v>
      </c>
      <c r="H376" t="s">
        <v>8224</v>
      </c>
      <c r="I376" t="str">
        <f>VLOOKUP(H376,ISO!$A$2:$D$249,4,0)</f>
        <v>United States of America (the)</v>
      </c>
      <c r="J376" t="s">
        <v>8246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1.3065</v>
      </c>
      <c r="R376" s="8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5" hidden="1">
      <c r="A377">
        <v>375</v>
      </c>
      <c r="B377" s="3" t="s">
        <v>376</v>
      </c>
      <c r="C377" s="3" t="s">
        <v>4485</v>
      </c>
      <c r="D377">
        <v>500</v>
      </c>
      <c r="F377">
        <v>600</v>
      </c>
      <c r="G377" t="s">
        <v>8219</v>
      </c>
      <c r="H377" t="s">
        <v>8224</v>
      </c>
      <c r="I377" t="str">
        <f>VLOOKUP(H377,ISO!$A$2:$D$249,4,0)</f>
        <v>United States of America (the)</v>
      </c>
      <c r="J377" t="s">
        <v>8246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1.2</v>
      </c>
      <c r="R377" s="8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58" hidden="1">
      <c r="A378">
        <v>376</v>
      </c>
      <c r="B378" s="3" t="s">
        <v>377</v>
      </c>
      <c r="C378" s="3" t="s">
        <v>4486</v>
      </c>
      <c r="D378">
        <v>2450</v>
      </c>
      <c r="F378">
        <v>2596</v>
      </c>
      <c r="G378" t="s">
        <v>8219</v>
      </c>
      <c r="H378" t="s">
        <v>8225</v>
      </c>
      <c r="I378" t="str">
        <f>VLOOKUP(H378,ISO!$A$2:$D$249,4,0)</f>
        <v>United Kingdom of Great Britain and Northern Ireland (the)</v>
      </c>
      <c r="J378" t="s">
        <v>8247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1.0595918367346939</v>
      </c>
      <c r="R378" s="8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5" hidden="1">
      <c r="A379">
        <v>377</v>
      </c>
      <c r="B379" s="3" t="s">
        <v>378</v>
      </c>
      <c r="C379" s="3" t="s">
        <v>4487</v>
      </c>
      <c r="D379">
        <v>12000</v>
      </c>
      <c r="F379">
        <v>13728</v>
      </c>
      <c r="G379" t="s">
        <v>8219</v>
      </c>
      <c r="H379" t="s">
        <v>8224</v>
      </c>
      <c r="I379" t="str">
        <f>VLOOKUP(H379,ISO!$A$2:$D$249,4,0)</f>
        <v>United States of America (the)</v>
      </c>
      <c r="J379" t="s">
        <v>8246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1.1439999999999999</v>
      </c>
      <c r="R379" s="8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8" hidden="1">
      <c r="A380">
        <v>378</v>
      </c>
      <c r="B380" s="3" t="s">
        <v>379</v>
      </c>
      <c r="C380" s="3" t="s">
        <v>4488</v>
      </c>
      <c r="D380">
        <v>3000</v>
      </c>
      <c r="F380">
        <v>3353</v>
      </c>
      <c r="G380" t="s">
        <v>8219</v>
      </c>
      <c r="H380" t="s">
        <v>8229</v>
      </c>
      <c r="I380" t="str">
        <f>VLOOKUP(H380,ISO!$A$2:$D$249,4,0)</f>
        <v>Canada</v>
      </c>
      <c r="J380" t="s">
        <v>8251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1.1176666666666666</v>
      </c>
      <c r="R380" s="8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5" hidden="1">
      <c r="A381">
        <v>379</v>
      </c>
      <c r="B381" s="3" t="s">
        <v>380</v>
      </c>
      <c r="C381" s="3" t="s">
        <v>4489</v>
      </c>
      <c r="D381">
        <v>15000</v>
      </c>
      <c r="F381">
        <v>17412</v>
      </c>
      <c r="G381" t="s">
        <v>8219</v>
      </c>
      <c r="H381" t="s">
        <v>8224</v>
      </c>
      <c r="I381" t="str">
        <f>VLOOKUP(H381,ISO!$A$2:$D$249,4,0)</f>
        <v>United States of America (the)</v>
      </c>
      <c r="J381" t="s">
        <v>8246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1.1608000000000001</v>
      </c>
      <c r="R381" s="8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58" hidden="1">
      <c r="A382">
        <v>380</v>
      </c>
      <c r="B382" s="3" t="s">
        <v>381</v>
      </c>
      <c r="C382" s="3" t="s">
        <v>4490</v>
      </c>
      <c r="D382">
        <v>4000</v>
      </c>
      <c r="F382">
        <v>5660</v>
      </c>
      <c r="G382" t="s">
        <v>8219</v>
      </c>
      <c r="H382" t="s">
        <v>8224</v>
      </c>
      <c r="I382" t="str">
        <f>VLOOKUP(H382,ISO!$A$2:$D$249,4,0)</f>
        <v>United States of America (the)</v>
      </c>
      <c r="J382" t="s">
        <v>8246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1.415</v>
      </c>
      <c r="R382" s="8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5" hidden="1">
      <c r="A383">
        <v>381</v>
      </c>
      <c r="B383" s="3" t="s">
        <v>382</v>
      </c>
      <c r="C383" s="3" t="s">
        <v>4491</v>
      </c>
      <c r="D383">
        <v>25000</v>
      </c>
      <c r="F383">
        <v>26182.5</v>
      </c>
      <c r="G383" t="s">
        <v>8219</v>
      </c>
      <c r="H383" t="s">
        <v>8224</v>
      </c>
      <c r="I383" t="str">
        <f>VLOOKUP(H383,ISO!$A$2:$D$249,4,0)</f>
        <v>United States of America (the)</v>
      </c>
      <c r="J383" t="s">
        <v>8246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1.0472999999999999</v>
      </c>
      <c r="R383" s="8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58" hidden="1">
      <c r="A384">
        <v>382</v>
      </c>
      <c r="B384" s="3" t="s">
        <v>383</v>
      </c>
      <c r="C384" s="3" t="s">
        <v>4492</v>
      </c>
      <c r="D384">
        <v>600</v>
      </c>
      <c r="F384">
        <v>1535</v>
      </c>
      <c r="G384" t="s">
        <v>8219</v>
      </c>
      <c r="H384" t="s">
        <v>8224</v>
      </c>
      <c r="I384" t="str">
        <f>VLOOKUP(H384,ISO!$A$2:$D$249,4,0)</f>
        <v>United States of America (the)</v>
      </c>
      <c r="J384" t="s">
        <v>8246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2.5583333333333331</v>
      </c>
      <c r="R384" s="8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5" hidden="1">
      <c r="A385">
        <v>383</v>
      </c>
      <c r="B385" s="3" t="s">
        <v>384</v>
      </c>
      <c r="C385" s="3" t="s">
        <v>4493</v>
      </c>
      <c r="D385">
        <v>999</v>
      </c>
      <c r="F385">
        <v>2065</v>
      </c>
      <c r="G385" t="s">
        <v>8219</v>
      </c>
      <c r="H385" t="s">
        <v>8224</v>
      </c>
      <c r="I385" t="str">
        <f>VLOOKUP(H385,ISO!$A$2:$D$249,4,0)</f>
        <v>United States of America (the)</v>
      </c>
      <c r="J385" t="s">
        <v>8246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2.0670670670670672</v>
      </c>
      <c r="R385" s="8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5" hidden="1">
      <c r="A386">
        <v>384</v>
      </c>
      <c r="B386" s="3" t="s">
        <v>385</v>
      </c>
      <c r="C386" s="3" t="s">
        <v>4494</v>
      </c>
      <c r="D386">
        <v>20000</v>
      </c>
      <c r="F386">
        <v>22421</v>
      </c>
      <c r="G386" t="s">
        <v>8219</v>
      </c>
      <c r="H386" t="s">
        <v>8224</v>
      </c>
      <c r="I386" t="str">
        <f>VLOOKUP(H386,ISO!$A$2:$D$249,4,0)</f>
        <v>United States of America (the)</v>
      </c>
      <c r="J386" t="s">
        <v>8246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7">
        <f t="shared" si="20"/>
        <v>1.1210500000000001</v>
      </c>
      <c r="R386" s="8">
        <f t="shared" si="21"/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3.5" hidden="1">
      <c r="A387">
        <v>385</v>
      </c>
      <c r="B387" s="3" t="s">
        <v>386</v>
      </c>
      <c r="C387" s="3" t="s">
        <v>4495</v>
      </c>
      <c r="D387">
        <v>25000</v>
      </c>
      <c r="F387">
        <v>26495.5</v>
      </c>
      <c r="G387" t="s">
        <v>8219</v>
      </c>
      <c r="H387" t="s">
        <v>8224</v>
      </c>
      <c r="I387" t="str">
        <f>VLOOKUP(H387,ISO!$A$2:$D$249,4,0)</f>
        <v>United States of America (the)</v>
      </c>
      <c r="J387" t="s">
        <v>8246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4">F387/D387</f>
        <v>1.05982</v>
      </c>
      <c r="R387" s="8">
        <f t="shared" ref="R387:R450" si="25">F387/N387</f>
        <v>111.79535864978902</v>
      </c>
      <c r="S387" t="str">
        <f t="shared" ref="S387:S450" si="26">LEFT(P387,(FIND("/",P387,1)-1))</f>
        <v>film &amp; video</v>
      </c>
      <c r="T387" t="str">
        <f t="shared" ref="T387:T450" si="27">MID(P387,FIND("/",P387)+1,256)</f>
        <v>documentary</v>
      </c>
    </row>
    <row r="388" spans="1:20" ht="43.5" hidden="1">
      <c r="A388">
        <v>386</v>
      </c>
      <c r="B388" s="3" t="s">
        <v>387</v>
      </c>
      <c r="C388" s="3" t="s">
        <v>4496</v>
      </c>
      <c r="D388">
        <v>600</v>
      </c>
      <c r="F388">
        <v>601</v>
      </c>
      <c r="G388" t="s">
        <v>8219</v>
      </c>
      <c r="H388" t="s">
        <v>8224</v>
      </c>
      <c r="I388" t="str">
        <f>VLOOKUP(H388,ISO!$A$2:$D$249,4,0)</f>
        <v>United States of America (the)</v>
      </c>
      <c r="J388" t="s">
        <v>8246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1.0016666666666667</v>
      </c>
      <c r="R388" s="8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58" hidden="1">
      <c r="A389">
        <v>387</v>
      </c>
      <c r="B389" s="3" t="s">
        <v>388</v>
      </c>
      <c r="C389" s="3" t="s">
        <v>4497</v>
      </c>
      <c r="D389">
        <v>38000</v>
      </c>
      <c r="F389">
        <v>81316</v>
      </c>
      <c r="G389" t="s">
        <v>8219</v>
      </c>
      <c r="H389" t="s">
        <v>8224</v>
      </c>
      <c r="I389" t="str">
        <f>VLOOKUP(H389,ISO!$A$2:$D$249,4,0)</f>
        <v>United States of America (the)</v>
      </c>
      <c r="J389" t="s">
        <v>8246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2.1398947368421051</v>
      </c>
      <c r="R389" s="8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5" hidden="1">
      <c r="A390">
        <v>388</v>
      </c>
      <c r="B390" s="3" t="s">
        <v>389</v>
      </c>
      <c r="C390" s="3" t="s">
        <v>4498</v>
      </c>
      <c r="D390">
        <v>5000</v>
      </c>
      <c r="F390">
        <v>6308</v>
      </c>
      <c r="G390" t="s">
        <v>8219</v>
      </c>
      <c r="H390" t="s">
        <v>8224</v>
      </c>
      <c r="I390" t="str">
        <f>VLOOKUP(H390,ISO!$A$2:$D$249,4,0)</f>
        <v>United States of America (the)</v>
      </c>
      <c r="J390" t="s">
        <v>8246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1.2616000000000001</v>
      </c>
      <c r="R390" s="8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58" hidden="1">
      <c r="A391">
        <v>389</v>
      </c>
      <c r="B391" s="3" t="s">
        <v>390</v>
      </c>
      <c r="C391" s="3" t="s">
        <v>4499</v>
      </c>
      <c r="D391">
        <v>68000</v>
      </c>
      <c r="F391">
        <v>123444.12</v>
      </c>
      <c r="G391" t="s">
        <v>8219</v>
      </c>
      <c r="H391" t="s">
        <v>8224</v>
      </c>
      <c r="I391" t="str">
        <f>VLOOKUP(H391,ISO!$A$2:$D$249,4,0)</f>
        <v>United States of America (the)</v>
      </c>
      <c r="J391" t="s">
        <v>8246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1.8153547058823529</v>
      </c>
      <c r="R391" s="8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5" hidden="1">
      <c r="A392">
        <v>390</v>
      </c>
      <c r="B392" s="3" t="s">
        <v>391</v>
      </c>
      <c r="C392" s="3" t="s">
        <v>4500</v>
      </c>
      <c r="D392">
        <v>1000</v>
      </c>
      <c r="F392">
        <v>1000</v>
      </c>
      <c r="G392" t="s">
        <v>8219</v>
      </c>
      <c r="H392" t="s">
        <v>8224</v>
      </c>
      <c r="I392" t="str">
        <f>VLOOKUP(H392,ISO!$A$2:$D$249,4,0)</f>
        <v>United States of America (the)</v>
      </c>
      <c r="J392" t="s">
        <v>8246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</v>
      </c>
      <c r="R392" s="8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5" hidden="1">
      <c r="A393">
        <v>391</v>
      </c>
      <c r="B393" s="3" t="s">
        <v>392</v>
      </c>
      <c r="C393" s="3" t="s">
        <v>4501</v>
      </c>
      <c r="D393">
        <v>20000</v>
      </c>
      <c r="F393">
        <v>20122</v>
      </c>
      <c r="G393" t="s">
        <v>8219</v>
      </c>
      <c r="H393" t="s">
        <v>8224</v>
      </c>
      <c r="I393" t="str">
        <f>VLOOKUP(H393,ISO!$A$2:$D$249,4,0)</f>
        <v>United States of America (the)</v>
      </c>
      <c r="J393" t="s">
        <v>8246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1.0061</v>
      </c>
      <c r="R393" s="8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5" hidden="1">
      <c r="A394">
        <v>392</v>
      </c>
      <c r="B394" s="3" t="s">
        <v>393</v>
      </c>
      <c r="C394" s="3" t="s">
        <v>4502</v>
      </c>
      <c r="D394">
        <v>18500</v>
      </c>
      <c r="F394">
        <v>18667</v>
      </c>
      <c r="G394" t="s">
        <v>8219</v>
      </c>
      <c r="H394" t="s">
        <v>8224</v>
      </c>
      <c r="I394" t="str">
        <f>VLOOKUP(H394,ISO!$A$2:$D$249,4,0)</f>
        <v>United States of America (the)</v>
      </c>
      <c r="J394" t="s">
        <v>8246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1.009027027027027</v>
      </c>
      <c r="R394" s="8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3.5" hidden="1">
      <c r="A395">
        <v>393</v>
      </c>
      <c r="B395" s="3" t="s">
        <v>394</v>
      </c>
      <c r="C395" s="3" t="s">
        <v>4503</v>
      </c>
      <c r="D395">
        <v>50000</v>
      </c>
      <c r="F395">
        <v>55223</v>
      </c>
      <c r="G395" t="s">
        <v>8219</v>
      </c>
      <c r="H395" t="s">
        <v>8224</v>
      </c>
      <c r="I395" t="str">
        <f>VLOOKUP(H395,ISO!$A$2:$D$249,4,0)</f>
        <v>United States of America (the)</v>
      </c>
      <c r="J395" t="s">
        <v>8246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1.10446</v>
      </c>
      <c r="R395" s="8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5" hidden="1">
      <c r="A396">
        <v>394</v>
      </c>
      <c r="B396" s="3" t="s">
        <v>395</v>
      </c>
      <c r="C396" s="3" t="s">
        <v>4504</v>
      </c>
      <c r="D396">
        <v>4700</v>
      </c>
      <c r="F396">
        <v>5259</v>
      </c>
      <c r="G396" t="s">
        <v>8219</v>
      </c>
      <c r="H396" t="s">
        <v>8227</v>
      </c>
      <c r="I396" t="str">
        <f>VLOOKUP(H396,ISO!$A$2:$D$249,4,0)</f>
        <v>Spain</v>
      </c>
      <c r="J396" t="s">
        <v>8249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1.118936170212766</v>
      </c>
      <c r="R396" s="8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5" hidden="1">
      <c r="A397">
        <v>395</v>
      </c>
      <c r="B397" s="3" t="s">
        <v>396</v>
      </c>
      <c r="C397" s="3" t="s">
        <v>4505</v>
      </c>
      <c r="D397">
        <v>10000</v>
      </c>
      <c r="F397">
        <v>10804.45</v>
      </c>
      <c r="G397" t="s">
        <v>8219</v>
      </c>
      <c r="H397" t="s">
        <v>8224</v>
      </c>
      <c r="I397" t="str">
        <f>VLOOKUP(H397,ISO!$A$2:$D$249,4,0)</f>
        <v>United States of America (the)</v>
      </c>
      <c r="J397" t="s">
        <v>8246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1.0804450000000001</v>
      </c>
      <c r="R397" s="8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5" hidden="1">
      <c r="A398">
        <v>396</v>
      </c>
      <c r="B398" s="3" t="s">
        <v>397</v>
      </c>
      <c r="C398" s="3" t="s">
        <v>4506</v>
      </c>
      <c r="D398">
        <v>15000</v>
      </c>
      <c r="F398">
        <v>16000</v>
      </c>
      <c r="G398" t="s">
        <v>8219</v>
      </c>
      <c r="H398" t="s">
        <v>8224</v>
      </c>
      <c r="I398" t="str">
        <f>VLOOKUP(H398,ISO!$A$2:$D$249,4,0)</f>
        <v>United States of America (the)</v>
      </c>
      <c r="J398" t="s">
        <v>8246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1.0666666666666667</v>
      </c>
      <c r="R398" s="8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8" hidden="1">
      <c r="A399">
        <v>397</v>
      </c>
      <c r="B399" s="3" t="s">
        <v>398</v>
      </c>
      <c r="C399" s="3" t="s">
        <v>4507</v>
      </c>
      <c r="D399">
        <v>12444</v>
      </c>
      <c r="F399">
        <v>12929.35</v>
      </c>
      <c r="G399" t="s">
        <v>8219</v>
      </c>
      <c r="H399" t="s">
        <v>8224</v>
      </c>
      <c r="I399" t="str">
        <f>VLOOKUP(H399,ISO!$A$2:$D$249,4,0)</f>
        <v>United States of America (the)</v>
      </c>
      <c r="J399" t="s">
        <v>8246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1.0390027322404372</v>
      </c>
      <c r="R399" s="8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5" hidden="1">
      <c r="A400">
        <v>398</v>
      </c>
      <c r="B400" s="3" t="s">
        <v>399</v>
      </c>
      <c r="C400" s="3" t="s">
        <v>4508</v>
      </c>
      <c r="D400">
        <v>7500</v>
      </c>
      <c r="F400">
        <v>9387</v>
      </c>
      <c r="G400" t="s">
        <v>8219</v>
      </c>
      <c r="H400" t="s">
        <v>8224</v>
      </c>
      <c r="I400" t="str">
        <f>VLOOKUP(H400,ISO!$A$2:$D$249,4,0)</f>
        <v>United States of America (the)</v>
      </c>
      <c r="J400" t="s">
        <v>8246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1.2516</v>
      </c>
      <c r="R400" s="8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58" hidden="1">
      <c r="A401">
        <v>399</v>
      </c>
      <c r="B401" s="3" t="s">
        <v>400</v>
      </c>
      <c r="C401" s="3" t="s">
        <v>4509</v>
      </c>
      <c r="D401">
        <v>20000</v>
      </c>
      <c r="F401">
        <v>21361</v>
      </c>
      <c r="G401" t="s">
        <v>8219</v>
      </c>
      <c r="H401" t="s">
        <v>8225</v>
      </c>
      <c r="I401" t="str">
        <f>VLOOKUP(H401,ISO!$A$2:$D$249,4,0)</f>
        <v>United Kingdom of Great Britain and Northern Ireland (the)</v>
      </c>
      <c r="J401" t="s">
        <v>8247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1.0680499999999999</v>
      </c>
      <c r="R401" s="8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5" hidden="1">
      <c r="A402">
        <v>400</v>
      </c>
      <c r="B402" s="3" t="s">
        <v>401</v>
      </c>
      <c r="C402" s="3" t="s">
        <v>4510</v>
      </c>
      <c r="D402">
        <v>10000</v>
      </c>
      <c r="F402">
        <v>11230.25</v>
      </c>
      <c r="G402" t="s">
        <v>8219</v>
      </c>
      <c r="H402" t="s">
        <v>8224</v>
      </c>
      <c r="I402" t="str">
        <f>VLOOKUP(H402,ISO!$A$2:$D$249,4,0)</f>
        <v>United States of America (the)</v>
      </c>
      <c r="J402" t="s">
        <v>8246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1.1230249999999999</v>
      </c>
      <c r="R402" s="8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5" hidden="1">
      <c r="A403">
        <v>401</v>
      </c>
      <c r="B403" s="3" t="s">
        <v>402</v>
      </c>
      <c r="C403" s="3" t="s">
        <v>4511</v>
      </c>
      <c r="D403">
        <v>50000</v>
      </c>
      <c r="F403">
        <v>51906</v>
      </c>
      <c r="G403" t="s">
        <v>8219</v>
      </c>
      <c r="H403" t="s">
        <v>8224</v>
      </c>
      <c r="I403" t="str">
        <f>VLOOKUP(H403,ISO!$A$2:$D$249,4,0)</f>
        <v>United States of America (the)</v>
      </c>
      <c r="J403" t="s">
        <v>8246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1.0381199999999999</v>
      </c>
      <c r="R403" s="8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58" hidden="1">
      <c r="A404">
        <v>402</v>
      </c>
      <c r="B404" s="3" t="s">
        <v>403</v>
      </c>
      <c r="C404" s="3" t="s">
        <v>4512</v>
      </c>
      <c r="D404">
        <v>2000</v>
      </c>
      <c r="F404">
        <v>2833</v>
      </c>
      <c r="G404" t="s">
        <v>8219</v>
      </c>
      <c r="H404" t="s">
        <v>8224</v>
      </c>
      <c r="I404" t="str">
        <f>VLOOKUP(H404,ISO!$A$2:$D$249,4,0)</f>
        <v>United States of America (the)</v>
      </c>
      <c r="J404" t="s">
        <v>8246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1.4165000000000001</v>
      </c>
      <c r="R404" s="8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5" hidden="1">
      <c r="A405">
        <v>403</v>
      </c>
      <c r="B405" s="3" t="s">
        <v>404</v>
      </c>
      <c r="C405" s="3" t="s">
        <v>4513</v>
      </c>
      <c r="D405">
        <v>5000</v>
      </c>
      <c r="F405">
        <v>5263</v>
      </c>
      <c r="G405" t="s">
        <v>8219</v>
      </c>
      <c r="H405" t="s">
        <v>8224</v>
      </c>
      <c r="I405" t="str">
        <f>VLOOKUP(H405,ISO!$A$2:$D$249,4,0)</f>
        <v>United States of America (the)</v>
      </c>
      <c r="J405" t="s">
        <v>8246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1.0526</v>
      </c>
      <c r="R405" s="8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5" hidden="1">
      <c r="A406">
        <v>404</v>
      </c>
      <c r="B406" s="3" t="s">
        <v>405</v>
      </c>
      <c r="C406" s="3" t="s">
        <v>4514</v>
      </c>
      <c r="D406">
        <v>35000</v>
      </c>
      <c r="F406">
        <v>36082</v>
      </c>
      <c r="G406" t="s">
        <v>8219</v>
      </c>
      <c r="H406" t="s">
        <v>8224</v>
      </c>
      <c r="I406" t="str">
        <f>VLOOKUP(H406,ISO!$A$2:$D$249,4,0)</f>
        <v>United States of America (the)</v>
      </c>
      <c r="J406" t="s">
        <v>8246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1.0309142857142857</v>
      </c>
      <c r="R406" s="8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43.5" hidden="1">
      <c r="A407">
        <v>405</v>
      </c>
      <c r="B407" s="3" t="s">
        <v>406</v>
      </c>
      <c r="C407" s="3" t="s">
        <v>4515</v>
      </c>
      <c r="D407">
        <v>2820</v>
      </c>
      <c r="F407">
        <v>3036</v>
      </c>
      <c r="G407" t="s">
        <v>8219</v>
      </c>
      <c r="H407" t="s">
        <v>8224</v>
      </c>
      <c r="I407" t="str">
        <f>VLOOKUP(H407,ISO!$A$2:$D$249,4,0)</f>
        <v>United States of America (the)</v>
      </c>
      <c r="J407" t="s">
        <v>8246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1.0765957446808512</v>
      </c>
      <c r="R407" s="8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5" hidden="1">
      <c r="A408">
        <v>406</v>
      </c>
      <c r="B408" s="3" t="s">
        <v>407</v>
      </c>
      <c r="C408" s="3" t="s">
        <v>4516</v>
      </c>
      <c r="D408">
        <v>2800</v>
      </c>
      <c r="F408">
        <v>3015.73</v>
      </c>
      <c r="G408" t="s">
        <v>8219</v>
      </c>
      <c r="H408" t="s">
        <v>8224</v>
      </c>
      <c r="I408" t="str">
        <f>VLOOKUP(H408,ISO!$A$2:$D$249,4,0)</f>
        <v>United States of America (the)</v>
      </c>
      <c r="J408" t="s">
        <v>8246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1.0770464285714285</v>
      </c>
      <c r="R408" s="8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5" hidden="1">
      <c r="A409">
        <v>407</v>
      </c>
      <c r="B409" s="3" t="s">
        <v>408</v>
      </c>
      <c r="C409" s="3" t="s">
        <v>4517</v>
      </c>
      <c r="D409">
        <v>2000</v>
      </c>
      <c r="F409">
        <v>2031</v>
      </c>
      <c r="G409" t="s">
        <v>8219</v>
      </c>
      <c r="H409" t="s">
        <v>8224</v>
      </c>
      <c r="I409" t="str">
        <f>VLOOKUP(H409,ISO!$A$2:$D$249,4,0)</f>
        <v>United States of America (the)</v>
      </c>
      <c r="J409" t="s">
        <v>8246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1.0155000000000001</v>
      </c>
      <c r="R409" s="8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5" hidden="1">
      <c r="A410">
        <v>408</v>
      </c>
      <c r="B410" s="3" t="s">
        <v>409</v>
      </c>
      <c r="C410" s="3" t="s">
        <v>4518</v>
      </c>
      <c r="D410">
        <v>6000</v>
      </c>
      <c r="F410">
        <v>6086.26</v>
      </c>
      <c r="G410" t="s">
        <v>8219</v>
      </c>
      <c r="H410" t="s">
        <v>8224</v>
      </c>
      <c r="I410" t="str">
        <f>VLOOKUP(H410,ISO!$A$2:$D$249,4,0)</f>
        <v>United States of America (the)</v>
      </c>
      <c r="J410" t="s">
        <v>8246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1.0143766666666667</v>
      </c>
      <c r="R410" s="8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5" hidden="1">
      <c r="A411">
        <v>409</v>
      </c>
      <c r="B411" s="3" t="s">
        <v>410</v>
      </c>
      <c r="C411" s="3" t="s">
        <v>4519</v>
      </c>
      <c r="D411">
        <v>500</v>
      </c>
      <c r="F411">
        <v>684</v>
      </c>
      <c r="G411" t="s">
        <v>8219</v>
      </c>
      <c r="H411" t="s">
        <v>8225</v>
      </c>
      <c r="I411" t="str">
        <f>VLOOKUP(H411,ISO!$A$2:$D$249,4,0)</f>
        <v>United Kingdom of Great Britain and Northern Ireland (the)</v>
      </c>
      <c r="J411" t="s">
        <v>8247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1.3680000000000001</v>
      </c>
      <c r="R411" s="8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5" hidden="1">
      <c r="A412">
        <v>410</v>
      </c>
      <c r="B412" s="3" t="s">
        <v>411</v>
      </c>
      <c r="C412" s="3" t="s">
        <v>4520</v>
      </c>
      <c r="D412">
        <v>1000</v>
      </c>
      <c r="F412">
        <v>1283</v>
      </c>
      <c r="G412" t="s">
        <v>8219</v>
      </c>
      <c r="H412" t="s">
        <v>8229</v>
      </c>
      <c r="I412" t="str">
        <f>VLOOKUP(H412,ISO!$A$2:$D$249,4,0)</f>
        <v>Canada</v>
      </c>
      <c r="J412" t="s">
        <v>8251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1.2829999999999999</v>
      </c>
      <c r="R412" s="8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5" hidden="1">
      <c r="A413">
        <v>411</v>
      </c>
      <c r="B413" s="3" t="s">
        <v>412</v>
      </c>
      <c r="C413" s="3" t="s">
        <v>4521</v>
      </c>
      <c r="D413">
        <v>30000</v>
      </c>
      <c r="F413">
        <v>30315</v>
      </c>
      <c r="G413" t="s">
        <v>8219</v>
      </c>
      <c r="H413" t="s">
        <v>8224</v>
      </c>
      <c r="I413" t="str">
        <f>VLOOKUP(H413,ISO!$A$2:$D$249,4,0)</f>
        <v>United States of America (the)</v>
      </c>
      <c r="J413" t="s">
        <v>8246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1.0105</v>
      </c>
      <c r="R413" s="8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58" hidden="1">
      <c r="A414">
        <v>412</v>
      </c>
      <c r="B414" s="3" t="s">
        <v>413</v>
      </c>
      <c r="C414" s="3" t="s">
        <v>4522</v>
      </c>
      <c r="D414">
        <v>2500</v>
      </c>
      <c r="F414">
        <v>3171</v>
      </c>
      <c r="G414" t="s">
        <v>8219</v>
      </c>
      <c r="H414" t="s">
        <v>8224</v>
      </c>
      <c r="I414" t="str">
        <f>VLOOKUP(H414,ISO!$A$2:$D$249,4,0)</f>
        <v>United States of America (the)</v>
      </c>
      <c r="J414" t="s">
        <v>8246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1.2684</v>
      </c>
      <c r="R414" s="8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5" hidden="1">
      <c r="A415">
        <v>413</v>
      </c>
      <c r="B415" s="3" t="s">
        <v>414</v>
      </c>
      <c r="C415" s="3" t="s">
        <v>4523</v>
      </c>
      <c r="D415">
        <v>12800</v>
      </c>
      <c r="F415">
        <v>13451</v>
      </c>
      <c r="G415" t="s">
        <v>8219</v>
      </c>
      <c r="H415" t="s">
        <v>8224</v>
      </c>
      <c r="I415" t="str">
        <f>VLOOKUP(H415,ISO!$A$2:$D$249,4,0)</f>
        <v>United States of America (the)</v>
      </c>
      <c r="J415" t="s">
        <v>8246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1.0508593749999999</v>
      </c>
      <c r="R415" s="8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5" hidden="1">
      <c r="A416">
        <v>414</v>
      </c>
      <c r="B416" s="3" t="s">
        <v>415</v>
      </c>
      <c r="C416" s="3" t="s">
        <v>4524</v>
      </c>
      <c r="D416">
        <v>18500</v>
      </c>
      <c r="F416">
        <v>19028</v>
      </c>
      <c r="G416" t="s">
        <v>8219</v>
      </c>
      <c r="H416" t="s">
        <v>8224</v>
      </c>
      <c r="I416" t="str">
        <f>VLOOKUP(H416,ISO!$A$2:$D$249,4,0)</f>
        <v>United States of America (the)</v>
      </c>
      <c r="J416" t="s">
        <v>8246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1.0285405405405406</v>
      </c>
      <c r="R416" s="8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8" hidden="1">
      <c r="A417">
        <v>415</v>
      </c>
      <c r="B417" s="3" t="s">
        <v>416</v>
      </c>
      <c r="C417" s="3" t="s">
        <v>4525</v>
      </c>
      <c r="D417">
        <v>1400</v>
      </c>
      <c r="F417">
        <v>1430.06</v>
      </c>
      <c r="G417" t="s">
        <v>8219</v>
      </c>
      <c r="H417" t="s">
        <v>8229</v>
      </c>
      <c r="I417" t="str">
        <f>VLOOKUP(H417,ISO!$A$2:$D$249,4,0)</f>
        <v>Canada</v>
      </c>
      <c r="J417" t="s">
        <v>8251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1.0214714285714286</v>
      </c>
      <c r="R417" s="8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5" hidden="1">
      <c r="A418">
        <v>416</v>
      </c>
      <c r="B418" s="3" t="s">
        <v>417</v>
      </c>
      <c r="C418" s="3" t="s">
        <v>4526</v>
      </c>
      <c r="D418">
        <v>1000</v>
      </c>
      <c r="F418">
        <v>1202.17</v>
      </c>
      <c r="G418" t="s">
        <v>8219</v>
      </c>
      <c r="H418" t="s">
        <v>8224</v>
      </c>
      <c r="I418" t="str">
        <f>VLOOKUP(H418,ISO!$A$2:$D$249,4,0)</f>
        <v>United States of America (the)</v>
      </c>
      <c r="J418" t="s">
        <v>8246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1.2021700000000002</v>
      </c>
      <c r="R418" s="8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5" hidden="1">
      <c r="A419">
        <v>417</v>
      </c>
      <c r="B419" s="3" t="s">
        <v>418</v>
      </c>
      <c r="C419" s="3" t="s">
        <v>4527</v>
      </c>
      <c r="D419">
        <v>10500</v>
      </c>
      <c r="F419">
        <v>10526</v>
      </c>
      <c r="G419" t="s">
        <v>8219</v>
      </c>
      <c r="H419" t="s">
        <v>8224</v>
      </c>
      <c r="I419" t="str">
        <f>VLOOKUP(H419,ISO!$A$2:$D$249,4,0)</f>
        <v>United States of America (the)</v>
      </c>
      <c r="J419" t="s">
        <v>8246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1.0024761904761905</v>
      </c>
      <c r="R419" s="8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5" hidden="1">
      <c r="A420">
        <v>418</v>
      </c>
      <c r="B420" s="3" t="s">
        <v>419</v>
      </c>
      <c r="C420" s="3" t="s">
        <v>4528</v>
      </c>
      <c r="D420">
        <v>22400</v>
      </c>
      <c r="F420">
        <v>22542</v>
      </c>
      <c r="G420" t="s">
        <v>8219</v>
      </c>
      <c r="H420" t="s">
        <v>8224</v>
      </c>
      <c r="I420" t="str">
        <f>VLOOKUP(H420,ISO!$A$2:$D$249,4,0)</f>
        <v>United States of America (the)</v>
      </c>
      <c r="J420" t="s">
        <v>8246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1.0063392857142857</v>
      </c>
      <c r="R420" s="8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5" hidden="1">
      <c r="A421">
        <v>419</v>
      </c>
      <c r="B421" s="3" t="s">
        <v>420</v>
      </c>
      <c r="C421" s="3" t="s">
        <v>4529</v>
      </c>
      <c r="D421">
        <v>8000</v>
      </c>
      <c r="F421">
        <v>8035</v>
      </c>
      <c r="G421" t="s">
        <v>8219</v>
      </c>
      <c r="H421" t="s">
        <v>8224</v>
      </c>
      <c r="I421" t="str">
        <f>VLOOKUP(H421,ISO!$A$2:$D$249,4,0)</f>
        <v>United States of America (the)</v>
      </c>
      <c r="J421" t="s">
        <v>8246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1.004375</v>
      </c>
      <c r="R421" s="8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F422">
        <v>14.5</v>
      </c>
      <c r="G422" t="s">
        <v>8221</v>
      </c>
      <c r="H422" t="s">
        <v>8224</v>
      </c>
      <c r="I422" t="str">
        <f>VLOOKUP(H422,ISO!$A$2:$D$249,4,0)</f>
        <v>United States of America (the)</v>
      </c>
      <c r="J422" t="s">
        <v>8246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4.3939393939393936E-3</v>
      </c>
      <c r="R422" s="8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F423">
        <v>301</v>
      </c>
      <c r="G423" t="s">
        <v>8221</v>
      </c>
      <c r="H423" t="s">
        <v>8224</v>
      </c>
      <c r="I423" t="str">
        <f>VLOOKUP(H423,ISO!$A$2:$D$249,4,0)</f>
        <v>United States of America (the)</v>
      </c>
      <c r="J423" t="s">
        <v>8246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2.0066666666666667E-2</v>
      </c>
      <c r="R423" s="8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F424">
        <v>430</v>
      </c>
      <c r="G424" t="s">
        <v>8221</v>
      </c>
      <c r="H424" t="s">
        <v>8224</v>
      </c>
      <c r="I424" t="str">
        <f>VLOOKUP(H424,ISO!$A$2:$D$249,4,0)</f>
        <v>United States of America (the)</v>
      </c>
      <c r="J424" t="s">
        <v>8246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1.0749999999999999E-2</v>
      </c>
      <c r="R424" s="8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F425">
        <v>153</v>
      </c>
      <c r="G425" t="s">
        <v>8221</v>
      </c>
      <c r="H425" t="s">
        <v>8224</v>
      </c>
      <c r="I425" t="str">
        <f>VLOOKUP(H425,ISO!$A$2:$D$249,4,0)</f>
        <v>United States of America (the)</v>
      </c>
      <c r="J425" t="s">
        <v>8246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7.6499999999999997E-3</v>
      </c>
      <c r="R425" s="8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F426">
        <v>203.9</v>
      </c>
      <c r="G426" t="s">
        <v>8221</v>
      </c>
      <c r="H426" t="s">
        <v>8224</v>
      </c>
      <c r="I426" t="str">
        <f>VLOOKUP(H426,ISO!$A$2:$D$249,4,0)</f>
        <v>United States of America (the)</v>
      </c>
      <c r="J426" t="s">
        <v>8246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6.7966666666666675E-2</v>
      </c>
      <c r="R426" s="8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F427">
        <v>6</v>
      </c>
      <c r="G427" t="s">
        <v>8221</v>
      </c>
      <c r="H427" t="s">
        <v>8224</v>
      </c>
      <c r="I427" t="str">
        <f>VLOOKUP(H427,ISO!$A$2:$D$249,4,0)</f>
        <v>United States of America (the)</v>
      </c>
      <c r="J427" t="s">
        <v>8246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1.2E-4</v>
      </c>
      <c r="R427" s="8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F428">
        <v>133</v>
      </c>
      <c r="G428" t="s">
        <v>8221</v>
      </c>
      <c r="H428" t="s">
        <v>8224</v>
      </c>
      <c r="I428" t="str">
        <f>VLOOKUP(H428,ISO!$A$2:$D$249,4,0)</f>
        <v>United States of America (the)</v>
      </c>
      <c r="J428" t="s">
        <v>8246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1.3299999999999999E-2</v>
      </c>
      <c r="R428" s="8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F429">
        <v>0</v>
      </c>
      <c r="G429" t="s">
        <v>8221</v>
      </c>
      <c r="H429" t="s">
        <v>8224</v>
      </c>
      <c r="I429" t="str">
        <f>VLOOKUP(H429,ISO!$A$2:$D$249,4,0)</f>
        <v>United States of America (the)</v>
      </c>
      <c r="J429" t="s">
        <v>8246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s="8" t="e">
        <f t="shared" si="25"/>
        <v>#DIV/0!</v>
      </c>
      <c r="S429" t="str">
        <f t="shared" si="26"/>
        <v>film &amp; video</v>
      </c>
      <c r="T429" t="str">
        <f t="shared" si="27"/>
        <v>animation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F430">
        <v>676</v>
      </c>
      <c r="G430" t="s">
        <v>8221</v>
      </c>
      <c r="H430" t="s">
        <v>8224</v>
      </c>
      <c r="I430" t="str">
        <f>VLOOKUP(H430,ISO!$A$2:$D$249,4,0)</f>
        <v>United States of America (the)</v>
      </c>
      <c r="J430" t="s">
        <v>8246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5.6333333333333332E-2</v>
      </c>
      <c r="R430" s="8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F431">
        <v>0</v>
      </c>
      <c r="G431" t="s">
        <v>8221</v>
      </c>
      <c r="H431" t="s">
        <v>8224</v>
      </c>
      <c r="I431" t="str">
        <f>VLOOKUP(H431,ISO!$A$2:$D$249,4,0)</f>
        <v>United States of America (the)</v>
      </c>
      <c r="J431" t="s">
        <v>8246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s="8" t="e">
        <f t="shared" si="25"/>
        <v>#DIV/0!</v>
      </c>
      <c r="S431" t="str">
        <f t="shared" si="26"/>
        <v>film &amp; video</v>
      </c>
      <c r="T431" t="str">
        <f t="shared" si="27"/>
        <v>animation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F432">
        <v>24</v>
      </c>
      <c r="G432" t="s">
        <v>8221</v>
      </c>
      <c r="H432" t="s">
        <v>8224</v>
      </c>
      <c r="I432" t="str">
        <f>VLOOKUP(H432,ISO!$A$2:$D$249,4,0)</f>
        <v>United States of America (the)</v>
      </c>
      <c r="J432" t="s">
        <v>8246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2.4E-2</v>
      </c>
      <c r="R432" s="8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F433">
        <v>415</v>
      </c>
      <c r="G433" t="s">
        <v>8221</v>
      </c>
      <c r="H433" t="s">
        <v>8225</v>
      </c>
      <c r="I433" t="str">
        <f>VLOOKUP(H433,ISO!$A$2:$D$249,4,0)</f>
        <v>United Kingdom of Great Britain and Northern Ireland (the)</v>
      </c>
      <c r="J433" t="s">
        <v>8247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0.13833333333333334</v>
      </c>
      <c r="R433" s="8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F434">
        <v>570</v>
      </c>
      <c r="G434" t="s">
        <v>8221</v>
      </c>
      <c r="H434" t="s">
        <v>8224</v>
      </c>
      <c r="I434" t="str">
        <f>VLOOKUP(H434,ISO!$A$2:$D$249,4,0)</f>
        <v>United States of America (the)</v>
      </c>
      <c r="J434" t="s">
        <v>8246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9.5000000000000001E-2</v>
      </c>
      <c r="R434" s="8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F435">
        <v>0</v>
      </c>
      <c r="G435" t="s">
        <v>8221</v>
      </c>
      <c r="H435" t="s">
        <v>8224</v>
      </c>
      <c r="I435" t="str">
        <f>VLOOKUP(H435,ISO!$A$2:$D$249,4,0)</f>
        <v>United States of America (the)</v>
      </c>
      <c r="J435" t="s">
        <v>8246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s="8" t="e">
        <f t="shared" si="25"/>
        <v>#DIV/0!</v>
      </c>
      <c r="S435" t="str">
        <f t="shared" si="26"/>
        <v>film &amp; video</v>
      </c>
      <c r="T435" t="str">
        <f t="shared" si="27"/>
        <v>animation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F436">
        <v>125</v>
      </c>
      <c r="G436" t="s">
        <v>8221</v>
      </c>
      <c r="H436" t="s">
        <v>8224</v>
      </c>
      <c r="I436" t="str">
        <f>VLOOKUP(H436,ISO!$A$2:$D$249,4,0)</f>
        <v>United States of America (the)</v>
      </c>
      <c r="J436" t="s">
        <v>8246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0.05</v>
      </c>
      <c r="R436" s="8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F437">
        <v>3</v>
      </c>
      <c r="G437" t="s">
        <v>8221</v>
      </c>
      <c r="H437" t="s">
        <v>8224</v>
      </c>
      <c r="I437" t="str">
        <f>VLOOKUP(H437,ISO!$A$2:$D$249,4,0)</f>
        <v>United States of America (the)</v>
      </c>
      <c r="J437" t="s">
        <v>8246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2.7272727272727273E-5</v>
      </c>
      <c r="R437" s="8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F438">
        <v>0</v>
      </c>
      <c r="G438" t="s">
        <v>8221</v>
      </c>
      <c r="H438" t="s">
        <v>8224</v>
      </c>
      <c r="I438" t="str">
        <f>VLOOKUP(H438,ISO!$A$2:$D$249,4,0)</f>
        <v>United States of America (the)</v>
      </c>
      <c r="J438" t="s">
        <v>8246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s="8" t="e">
        <f t="shared" si="25"/>
        <v>#DIV/0!</v>
      </c>
      <c r="S438" t="str">
        <f t="shared" si="26"/>
        <v>film &amp; video</v>
      </c>
      <c r="T438" t="str">
        <f t="shared" si="27"/>
        <v>animation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F439">
        <v>0</v>
      </c>
      <c r="G439" t="s">
        <v>8221</v>
      </c>
      <c r="H439" t="s">
        <v>8229</v>
      </c>
      <c r="I439" t="str">
        <f>VLOOKUP(H439,ISO!$A$2:$D$249,4,0)</f>
        <v>Canada</v>
      </c>
      <c r="J439" t="s">
        <v>8251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s="8" t="e">
        <f t="shared" si="25"/>
        <v>#DIV/0!</v>
      </c>
      <c r="S439" t="str">
        <f t="shared" si="26"/>
        <v>film &amp; video</v>
      </c>
      <c r="T439" t="str">
        <f t="shared" si="27"/>
        <v>animation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F440">
        <v>1876</v>
      </c>
      <c r="G440" t="s">
        <v>8221</v>
      </c>
      <c r="H440" t="s">
        <v>8224</v>
      </c>
      <c r="I440" t="str">
        <f>VLOOKUP(H440,ISO!$A$2:$D$249,4,0)</f>
        <v>United States of America (the)</v>
      </c>
      <c r="J440" t="s">
        <v>8246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9.3799999999999994E-2</v>
      </c>
      <c r="R440" s="8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F441">
        <v>0</v>
      </c>
      <c r="G441" t="s">
        <v>8221</v>
      </c>
      <c r="H441" t="s">
        <v>8224</v>
      </c>
      <c r="I441" t="str">
        <f>VLOOKUP(H441,ISO!$A$2:$D$249,4,0)</f>
        <v>United States of America (the)</v>
      </c>
      <c r="J441" t="s">
        <v>8246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s="8" t="e">
        <f t="shared" si="25"/>
        <v>#DIV/0!</v>
      </c>
      <c r="S441" t="str">
        <f t="shared" si="26"/>
        <v>film &amp; video</v>
      </c>
      <c r="T441" t="str">
        <f t="shared" si="27"/>
        <v>animation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F442">
        <v>5</v>
      </c>
      <c r="G442" t="s">
        <v>8221</v>
      </c>
      <c r="H442" t="s">
        <v>8224</v>
      </c>
      <c r="I442" t="str">
        <f>VLOOKUP(H442,ISO!$A$2:$D$249,4,0)</f>
        <v>United States of America (the)</v>
      </c>
      <c r="J442" t="s">
        <v>8246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1E-3</v>
      </c>
      <c r="R442" s="8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F443">
        <v>0</v>
      </c>
      <c r="G443" t="s">
        <v>8221</v>
      </c>
      <c r="H443" t="s">
        <v>8225</v>
      </c>
      <c r="I443" t="str">
        <f>VLOOKUP(H443,ISO!$A$2:$D$249,4,0)</f>
        <v>United Kingdom of Great Britain and Northern Ireland (the)</v>
      </c>
      <c r="J443" t="s">
        <v>8247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s="8" t="e">
        <f t="shared" si="25"/>
        <v>#DIV/0!</v>
      </c>
      <c r="S443" t="str">
        <f t="shared" si="26"/>
        <v>film &amp; video</v>
      </c>
      <c r="T443" t="str">
        <f t="shared" si="27"/>
        <v>animation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F444">
        <v>6691</v>
      </c>
      <c r="G444" t="s">
        <v>8221</v>
      </c>
      <c r="H444" t="s">
        <v>8224</v>
      </c>
      <c r="I444" t="str">
        <f>VLOOKUP(H444,ISO!$A$2:$D$249,4,0)</f>
        <v>United States of America (the)</v>
      </c>
      <c r="J444" t="s">
        <v>8246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0.39358823529411763</v>
      </c>
      <c r="R444" s="8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F445">
        <v>10</v>
      </c>
      <c r="G445" t="s">
        <v>8221</v>
      </c>
      <c r="H445" t="s">
        <v>8229</v>
      </c>
      <c r="I445" t="str">
        <f>VLOOKUP(H445,ISO!$A$2:$D$249,4,0)</f>
        <v>Canada</v>
      </c>
      <c r="J445" t="s">
        <v>8251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1E-3</v>
      </c>
      <c r="R445" s="8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F446">
        <v>50</v>
      </c>
      <c r="G446" t="s">
        <v>8221</v>
      </c>
      <c r="H446" t="s">
        <v>8224</v>
      </c>
      <c r="I446" t="str">
        <f>VLOOKUP(H446,ISO!$A$2:$D$249,4,0)</f>
        <v>United States of America (the)</v>
      </c>
      <c r="J446" t="s">
        <v>8246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0.05</v>
      </c>
      <c r="R446" s="8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F447">
        <v>2</v>
      </c>
      <c r="G447" t="s">
        <v>8221</v>
      </c>
      <c r="H447" t="s">
        <v>8224</v>
      </c>
      <c r="I447" t="str">
        <f>VLOOKUP(H447,ISO!$A$2:$D$249,4,0)</f>
        <v>United States of America (the)</v>
      </c>
      <c r="J447" t="s">
        <v>8246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3.3333333333333335E-5</v>
      </c>
      <c r="R447" s="8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F448">
        <v>766</v>
      </c>
      <c r="G448" t="s">
        <v>8221</v>
      </c>
      <c r="H448" t="s">
        <v>8224</v>
      </c>
      <c r="I448" t="str">
        <f>VLOOKUP(H448,ISO!$A$2:$D$249,4,0)</f>
        <v>United States of America (the)</v>
      </c>
      <c r="J448" t="s">
        <v>8246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7.2952380952380949E-2</v>
      </c>
      <c r="R448" s="8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F449">
        <v>5</v>
      </c>
      <c r="G449" t="s">
        <v>8221</v>
      </c>
      <c r="H449" t="s">
        <v>8225</v>
      </c>
      <c r="I449" t="str">
        <f>VLOOKUP(H449,ISO!$A$2:$D$249,4,0)</f>
        <v>United Kingdom of Great Britain and Northern Ireland (the)</v>
      </c>
      <c r="J449" t="s">
        <v>8247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1.6666666666666666E-4</v>
      </c>
      <c r="R449" s="8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F450">
        <v>82.01</v>
      </c>
      <c r="G450" t="s">
        <v>8221</v>
      </c>
      <c r="H450" t="s">
        <v>8224</v>
      </c>
      <c r="I450" t="str">
        <f>VLOOKUP(H450,ISO!$A$2:$D$249,4,0)</f>
        <v>United States of America (the)</v>
      </c>
      <c r="J450" t="s">
        <v>8246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7">
        <f t="shared" si="24"/>
        <v>3.2804E-2</v>
      </c>
      <c r="R450" s="8">
        <f t="shared" si="25"/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F451">
        <v>45</v>
      </c>
      <c r="G451" t="s">
        <v>8221</v>
      </c>
      <c r="H451" t="s">
        <v>8225</v>
      </c>
      <c r="I451" t="str">
        <f>VLOOKUP(H451,ISO!$A$2:$D$249,4,0)</f>
        <v>United Kingdom of Great Britain and Northern Ireland (the)</v>
      </c>
      <c r="J451" t="s">
        <v>8247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28">F451/D451</f>
        <v>2.2499999999999999E-2</v>
      </c>
      <c r="R451" s="8">
        <f t="shared" ref="R451:R514" si="29">F451/N451</f>
        <v>9</v>
      </c>
      <c r="S451" t="str">
        <f t="shared" ref="S451:S514" si="30">LEFT(P451,(FIND("/",P451,1)-1))</f>
        <v>film &amp; video</v>
      </c>
      <c r="T451" t="str">
        <f t="shared" ref="T451:T514" si="31">MID(P451,FIND("/",P451)+1,256)</f>
        <v>animation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F452">
        <v>396</v>
      </c>
      <c r="G452" t="s">
        <v>8221</v>
      </c>
      <c r="H452" t="s">
        <v>8224</v>
      </c>
      <c r="I452" t="str">
        <f>VLOOKUP(H452,ISO!$A$2:$D$249,4,0)</f>
        <v>United States of America (the)</v>
      </c>
      <c r="J452" t="s">
        <v>8246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7.92E-3</v>
      </c>
      <c r="R452" s="8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F453">
        <v>0</v>
      </c>
      <c r="G453" t="s">
        <v>8221</v>
      </c>
      <c r="H453" t="s">
        <v>8224</v>
      </c>
      <c r="I453" t="str">
        <f>VLOOKUP(H453,ISO!$A$2:$D$249,4,0)</f>
        <v>United States of America (the)</v>
      </c>
      <c r="J453" t="s">
        <v>8246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s="8" t="e">
        <f t="shared" si="29"/>
        <v>#DIV/0!</v>
      </c>
      <c r="S453" t="str">
        <f t="shared" si="30"/>
        <v>film &amp; video</v>
      </c>
      <c r="T453" t="str">
        <f t="shared" si="31"/>
        <v>animation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F454">
        <v>480</v>
      </c>
      <c r="G454" t="s">
        <v>8221</v>
      </c>
      <c r="H454" t="s">
        <v>8224</v>
      </c>
      <c r="I454" t="str">
        <f>VLOOKUP(H454,ISO!$A$2:$D$249,4,0)</f>
        <v>United States of America (the)</v>
      </c>
      <c r="J454" t="s">
        <v>8246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0.64</v>
      </c>
      <c r="R454" s="8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F455">
        <v>26</v>
      </c>
      <c r="G455" t="s">
        <v>8221</v>
      </c>
      <c r="H455" t="s">
        <v>8224</v>
      </c>
      <c r="I455" t="str">
        <f>VLOOKUP(H455,ISO!$A$2:$D$249,4,0)</f>
        <v>United States of America (the)</v>
      </c>
      <c r="J455" t="s">
        <v>8246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2.740447957839262E-4</v>
      </c>
      <c r="R455" s="8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F456">
        <v>82</v>
      </c>
      <c r="G456" t="s">
        <v>8221</v>
      </c>
      <c r="H456" t="s">
        <v>8224</v>
      </c>
      <c r="I456" t="str">
        <f>VLOOKUP(H456,ISO!$A$2:$D$249,4,0)</f>
        <v>United States of America (the)</v>
      </c>
      <c r="J456" t="s">
        <v>8246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8.2000000000000007E-3</v>
      </c>
      <c r="R456" s="8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F457">
        <v>45</v>
      </c>
      <c r="G457" t="s">
        <v>8221</v>
      </c>
      <c r="H457" t="s">
        <v>8224</v>
      </c>
      <c r="I457" t="str">
        <f>VLOOKUP(H457,ISO!$A$2:$D$249,4,0)</f>
        <v>United States of America (the)</v>
      </c>
      <c r="J457" t="s">
        <v>8246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6.9230769230769226E-4</v>
      </c>
      <c r="R457" s="8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F458">
        <v>61</v>
      </c>
      <c r="G458" t="s">
        <v>8221</v>
      </c>
      <c r="H458" t="s">
        <v>8224</v>
      </c>
      <c r="I458" t="str">
        <f>VLOOKUP(H458,ISO!$A$2:$D$249,4,0)</f>
        <v>United States of America (the)</v>
      </c>
      <c r="J458" t="s">
        <v>8246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6.8631863186318634E-3</v>
      </c>
      <c r="R458" s="8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F459">
        <v>0</v>
      </c>
      <c r="G459" t="s">
        <v>8221</v>
      </c>
      <c r="H459" t="s">
        <v>8229</v>
      </c>
      <c r="I459" t="str">
        <f>VLOOKUP(H459,ISO!$A$2:$D$249,4,0)</f>
        <v>Canada</v>
      </c>
      <c r="J459" t="s">
        <v>8251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s="8" t="e">
        <f t="shared" si="29"/>
        <v>#DIV/0!</v>
      </c>
      <c r="S459" t="str">
        <f t="shared" si="30"/>
        <v>film &amp; video</v>
      </c>
      <c r="T459" t="str">
        <f t="shared" si="31"/>
        <v>animation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F460">
        <v>821</v>
      </c>
      <c r="G460" t="s">
        <v>8221</v>
      </c>
      <c r="H460" t="s">
        <v>8225</v>
      </c>
      <c r="I460" t="str">
        <f>VLOOKUP(H460,ISO!$A$2:$D$249,4,0)</f>
        <v>United Kingdom of Great Britain and Northern Ireland (the)</v>
      </c>
      <c r="J460" t="s">
        <v>8247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8.2100000000000006E-2</v>
      </c>
      <c r="R460" s="8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F461">
        <v>25</v>
      </c>
      <c r="G461" t="s">
        <v>8221</v>
      </c>
      <c r="H461" t="s">
        <v>8224</v>
      </c>
      <c r="I461" t="str">
        <f>VLOOKUP(H461,ISO!$A$2:$D$249,4,0)</f>
        <v>United States of America (the)</v>
      </c>
      <c r="J461" t="s">
        <v>8246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6.4102564102564103E-4</v>
      </c>
      <c r="R461" s="8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F462">
        <v>25</v>
      </c>
      <c r="G462" t="s">
        <v>8221</v>
      </c>
      <c r="H462" t="s">
        <v>8224</v>
      </c>
      <c r="I462" t="str">
        <f>VLOOKUP(H462,ISO!$A$2:$D$249,4,0)</f>
        <v>United States of America (the)</v>
      </c>
      <c r="J462" t="s">
        <v>8246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2.9411764705882353E-3</v>
      </c>
      <c r="R462" s="8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F463">
        <v>0</v>
      </c>
      <c r="G463" t="s">
        <v>8221</v>
      </c>
      <c r="H463" t="s">
        <v>8225</v>
      </c>
      <c r="I463" t="str">
        <f>VLOOKUP(H463,ISO!$A$2:$D$249,4,0)</f>
        <v>United Kingdom of Great Britain and Northern Ireland (the)</v>
      </c>
      <c r="J463" t="s">
        <v>8247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s="8" t="e">
        <f t="shared" si="29"/>
        <v>#DIV/0!</v>
      </c>
      <c r="S463" t="str">
        <f t="shared" si="30"/>
        <v>film &amp; video</v>
      </c>
      <c r="T463" t="str">
        <f t="shared" si="31"/>
        <v>animation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F464">
        <v>0</v>
      </c>
      <c r="G464" t="s">
        <v>8221</v>
      </c>
      <c r="H464" t="s">
        <v>8224</v>
      </c>
      <c r="I464" t="str">
        <f>VLOOKUP(H464,ISO!$A$2:$D$249,4,0)</f>
        <v>United States of America (the)</v>
      </c>
      <c r="J464" t="s">
        <v>8246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s="8" t="e">
        <f t="shared" si="29"/>
        <v>#DIV/0!</v>
      </c>
      <c r="S464" t="str">
        <f t="shared" si="30"/>
        <v>film &amp; video</v>
      </c>
      <c r="T464" t="str">
        <f t="shared" si="31"/>
        <v>animation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F465">
        <v>1250</v>
      </c>
      <c r="G465" t="s">
        <v>8221</v>
      </c>
      <c r="H465" t="s">
        <v>8224</v>
      </c>
      <c r="I465" t="str">
        <f>VLOOKUP(H465,ISO!$A$2:$D$249,4,0)</f>
        <v>United States of America (the)</v>
      </c>
      <c r="J465" t="s">
        <v>8246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2.2727272727272728E-2</v>
      </c>
      <c r="R465" s="8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F466">
        <v>1</v>
      </c>
      <c r="G466" t="s">
        <v>8221</v>
      </c>
      <c r="H466" t="s">
        <v>8236</v>
      </c>
      <c r="I466" t="str">
        <f>VLOOKUP(H466,ISO!$A$2:$D$249,4,0)</f>
        <v>Germany</v>
      </c>
      <c r="J466" t="s">
        <v>8249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9.9009900990099011E-4</v>
      </c>
      <c r="R466" s="8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F467">
        <v>138</v>
      </c>
      <c r="G467" t="s">
        <v>8221</v>
      </c>
      <c r="H467" t="s">
        <v>8224</v>
      </c>
      <c r="I467" t="str">
        <f>VLOOKUP(H467,ISO!$A$2:$D$249,4,0)</f>
        <v>United States of America (the)</v>
      </c>
      <c r="J467" t="s">
        <v>8246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0.26953125</v>
      </c>
      <c r="R467" s="8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F468">
        <v>76</v>
      </c>
      <c r="G468" t="s">
        <v>8221</v>
      </c>
      <c r="H468" t="s">
        <v>8224</v>
      </c>
      <c r="I468" t="str">
        <f>VLOOKUP(H468,ISO!$A$2:$D$249,4,0)</f>
        <v>United States of America (the)</v>
      </c>
      <c r="J468" t="s">
        <v>8246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7.6E-3</v>
      </c>
      <c r="R468" s="8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F469">
        <v>4315</v>
      </c>
      <c r="G469" t="s">
        <v>8221</v>
      </c>
      <c r="H469" t="s">
        <v>8224</v>
      </c>
      <c r="I469" t="str">
        <f>VLOOKUP(H469,ISO!$A$2:$D$249,4,0)</f>
        <v>United States of America (the)</v>
      </c>
      <c r="J469" t="s">
        <v>8246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0.21575</v>
      </c>
      <c r="R469" s="8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F470">
        <v>0</v>
      </c>
      <c r="G470" t="s">
        <v>8221</v>
      </c>
      <c r="H470" t="s">
        <v>8224</v>
      </c>
      <c r="I470" t="str">
        <f>VLOOKUP(H470,ISO!$A$2:$D$249,4,0)</f>
        <v>United States of America (the)</v>
      </c>
      <c r="J470" t="s">
        <v>8246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s="8" t="e">
        <f t="shared" si="29"/>
        <v>#DIV/0!</v>
      </c>
      <c r="S470" t="str">
        <f t="shared" si="30"/>
        <v>film &amp; video</v>
      </c>
      <c r="T470" t="str">
        <f t="shared" si="31"/>
        <v>animation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F471">
        <v>0</v>
      </c>
      <c r="G471" t="s">
        <v>8221</v>
      </c>
      <c r="H471" t="s">
        <v>8225</v>
      </c>
      <c r="I471" t="str">
        <f>VLOOKUP(H471,ISO!$A$2:$D$249,4,0)</f>
        <v>United Kingdom of Great Britain and Northern Ireland (the)</v>
      </c>
      <c r="J471" t="s">
        <v>8247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s="8" t="e">
        <f t="shared" si="29"/>
        <v>#DIV/0!</v>
      </c>
      <c r="S471" t="str">
        <f t="shared" si="30"/>
        <v>film &amp; video</v>
      </c>
      <c r="T471" t="str">
        <f t="shared" si="31"/>
        <v>animation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F472">
        <v>51</v>
      </c>
      <c r="G472" t="s">
        <v>8221</v>
      </c>
      <c r="H472" t="s">
        <v>8224</v>
      </c>
      <c r="I472" t="str">
        <f>VLOOKUP(H472,ISO!$A$2:$D$249,4,0)</f>
        <v>United States of America (the)</v>
      </c>
      <c r="J472" t="s">
        <v>8246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1.0200000000000001E-2</v>
      </c>
      <c r="R472" s="8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F473">
        <v>6541</v>
      </c>
      <c r="G473" t="s">
        <v>8221</v>
      </c>
      <c r="H473" t="s">
        <v>8224</v>
      </c>
      <c r="I473" t="str">
        <f>VLOOKUP(H473,ISO!$A$2:$D$249,4,0)</f>
        <v>United States of America (the)</v>
      </c>
      <c r="J473" t="s">
        <v>8246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0.11892727272727273</v>
      </c>
      <c r="R473" s="8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F474">
        <v>141</v>
      </c>
      <c r="G474" t="s">
        <v>8221</v>
      </c>
      <c r="H474" t="s">
        <v>8224</v>
      </c>
      <c r="I474" t="str">
        <f>VLOOKUP(H474,ISO!$A$2:$D$249,4,0)</f>
        <v>United States of America (the)</v>
      </c>
      <c r="J474" t="s">
        <v>8246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0.17624999999999999</v>
      </c>
      <c r="R474" s="8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F475">
        <v>861</v>
      </c>
      <c r="G475" t="s">
        <v>8221</v>
      </c>
      <c r="H475" t="s">
        <v>8224</v>
      </c>
      <c r="I475" t="str">
        <f>VLOOKUP(H475,ISO!$A$2:$D$249,4,0)</f>
        <v>United States of America (the)</v>
      </c>
      <c r="J475" t="s">
        <v>8246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2.87E-2</v>
      </c>
      <c r="R475" s="8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F476">
        <v>1</v>
      </c>
      <c r="G476" t="s">
        <v>8221</v>
      </c>
      <c r="H476" t="s">
        <v>8224</v>
      </c>
      <c r="I476" t="str">
        <f>VLOOKUP(H476,ISO!$A$2:$D$249,4,0)</f>
        <v>United States of America (the)</v>
      </c>
      <c r="J476" t="s">
        <v>8246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3.0303030303030303E-4</v>
      </c>
      <c r="R476" s="8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F477">
        <v>0</v>
      </c>
      <c r="G477" t="s">
        <v>8221</v>
      </c>
      <c r="H477" t="s">
        <v>8224</v>
      </c>
      <c r="I477" t="str">
        <f>VLOOKUP(H477,ISO!$A$2:$D$249,4,0)</f>
        <v>United States of America (the)</v>
      </c>
      <c r="J477" t="s">
        <v>8246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s="8" t="e">
        <f t="shared" si="29"/>
        <v>#DIV/0!</v>
      </c>
      <c r="S477" t="str">
        <f t="shared" si="30"/>
        <v>film &amp; video</v>
      </c>
      <c r="T477" t="str">
        <f t="shared" si="31"/>
        <v>animation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F478">
        <v>4906.59</v>
      </c>
      <c r="G478" t="s">
        <v>8221</v>
      </c>
      <c r="H478" t="s">
        <v>8224</v>
      </c>
      <c r="I478" t="str">
        <f>VLOOKUP(H478,ISO!$A$2:$D$249,4,0)</f>
        <v>United States of America (the)</v>
      </c>
      <c r="J478" t="s">
        <v>8246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2.2302681818181819E-2</v>
      </c>
      <c r="R478" s="8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F479">
        <v>0</v>
      </c>
      <c r="G479" t="s">
        <v>8221</v>
      </c>
      <c r="H479" t="s">
        <v>8224</v>
      </c>
      <c r="I479" t="str">
        <f>VLOOKUP(H479,ISO!$A$2:$D$249,4,0)</f>
        <v>United States of America (the)</v>
      </c>
      <c r="J479" t="s">
        <v>8246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s="8" t="e">
        <f t="shared" si="29"/>
        <v>#DIV/0!</v>
      </c>
      <c r="S479" t="str">
        <f t="shared" si="30"/>
        <v>film &amp; video</v>
      </c>
      <c r="T479" t="str">
        <f t="shared" si="31"/>
        <v>animation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F480">
        <v>0</v>
      </c>
      <c r="G480" t="s">
        <v>8221</v>
      </c>
      <c r="H480" t="s">
        <v>8224</v>
      </c>
      <c r="I480" t="str">
        <f>VLOOKUP(H480,ISO!$A$2:$D$249,4,0)</f>
        <v>United States of America (the)</v>
      </c>
      <c r="J480" t="s">
        <v>8246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s="8" t="e">
        <f t="shared" si="29"/>
        <v>#DIV/0!</v>
      </c>
      <c r="S480" t="str">
        <f t="shared" si="30"/>
        <v>film &amp; video</v>
      </c>
      <c r="T480" t="str">
        <f t="shared" si="31"/>
        <v>animation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F481">
        <v>4884</v>
      </c>
      <c r="G481" t="s">
        <v>8221</v>
      </c>
      <c r="H481" t="s">
        <v>8224</v>
      </c>
      <c r="I481" t="str">
        <f>VLOOKUP(H481,ISO!$A$2:$D$249,4,0)</f>
        <v>United States of America (the)</v>
      </c>
      <c r="J481" t="s">
        <v>8246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0.3256</v>
      </c>
      <c r="R481" s="8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F482">
        <v>7764</v>
      </c>
      <c r="G482" t="s">
        <v>8221</v>
      </c>
      <c r="H482" t="s">
        <v>8224</v>
      </c>
      <c r="I482" t="str">
        <f>VLOOKUP(H482,ISO!$A$2:$D$249,4,0)</f>
        <v>United States of America (the)</v>
      </c>
      <c r="J482" t="s">
        <v>8246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0.19409999999999999</v>
      </c>
      <c r="R482" s="8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F483">
        <v>1830</v>
      </c>
      <c r="G483" t="s">
        <v>8221</v>
      </c>
      <c r="H483" t="s">
        <v>8224</v>
      </c>
      <c r="I483" t="str">
        <f>VLOOKUP(H483,ISO!$A$2:$D$249,4,0)</f>
        <v>United States of America (the)</v>
      </c>
      <c r="J483" t="s">
        <v>8246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6.0999999999999999E-2</v>
      </c>
      <c r="R483" s="8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F484">
        <v>10</v>
      </c>
      <c r="G484" t="s">
        <v>8221</v>
      </c>
      <c r="H484" t="s">
        <v>8224</v>
      </c>
      <c r="I484" t="str">
        <f>VLOOKUP(H484,ISO!$A$2:$D$249,4,0)</f>
        <v>United States of America (the)</v>
      </c>
      <c r="J484" t="s">
        <v>8246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1E-3</v>
      </c>
      <c r="R484" s="8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F485">
        <v>7530</v>
      </c>
      <c r="G485" t="s">
        <v>8221</v>
      </c>
      <c r="H485" t="s">
        <v>8225</v>
      </c>
      <c r="I485" t="str">
        <f>VLOOKUP(H485,ISO!$A$2:$D$249,4,0)</f>
        <v>United Kingdom of Great Britain and Northern Ireland (the)</v>
      </c>
      <c r="J485" t="s">
        <v>8247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0.502</v>
      </c>
      <c r="R485" s="8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F486">
        <v>149</v>
      </c>
      <c r="G486" t="s">
        <v>8221</v>
      </c>
      <c r="H486" t="s">
        <v>8225</v>
      </c>
      <c r="I486" t="str">
        <f>VLOOKUP(H486,ISO!$A$2:$D$249,4,0)</f>
        <v>United Kingdom of Great Britain and Northern Ireland (the)</v>
      </c>
      <c r="J486" t="s">
        <v>8247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1.8625E-3</v>
      </c>
      <c r="R486" s="8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F487">
        <v>8315.01</v>
      </c>
      <c r="G487" t="s">
        <v>8221</v>
      </c>
      <c r="H487" t="s">
        <v>8225</v>
      </c>
      <c r="I487" t="str">
        <f>VLOOKUP(H487,ISO!$A$2:$D$249,4,0)</f>
        <v>United Kingdom of Great Britain and Northern Ireland (the)</v>
      </c>
      <c r="J487" t="s">
        <v>8247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0.21906971229845085</v>
      </c>
      <c r="R487" s="8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F488">
        <v>50</v>
      </c>
      <c r="G488" t="s">
        <v>8221</v>
      </c>
      <c r="H488" t="s">
        <v>8226</v>
      </c>
      <c r="I488" t="str">
        <f>VLOOKUP(H488,ISO!$A$2:$D$249,4,0)</f>
        <v>Australia</v>
      </c>
      <c r="J488" t="s">
        <v>8248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9.0909090909090904E-5</v>
      </c>
      <c r="R488" s="8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F489">
        <v>0</v>
      </c>
      <c r="G489" t="s">
        <v>8221</v>
      </c>
      <c r="H489" t="s">
        <v>8229</v>
      </c>
      <c r="I489" t="str">
        <f>VLOOKUP(H489,ISO!$A$2:$D$249,4,0)</f>
        <v>Canada</v>
      </c>
      <c r="J489" t="s">
        <v>8251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s="8" t="e">
        <f t="shared" si="29"/>
        <v>#DIV/0!</v>
      </c>
      <c r="S489" t="str">
        <f t="shared" si="30"/>
        <v>film &amp; video</v>
      </c>
      <c r="T489" t="str">
        <f t="shared" si="31"/>
        <v>animation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F490">
        <v>0</v>
      </c>
      <c r="G490" t="s">
        <v>8221</v>
      </c>
      <c r="H490" t="s">
        <v>8224</v>
      </c>
      <c r="I490" t="str">
        <f>VLOOKUP(H490,ISO!$A$2:$D$249,4,0)</f>
        <v>United States of America (the)</v>
      </c>
      <c r="J490" t="s">
        <v>8246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s="8" t="e">
        <f t="shared" si="29"/>
        <v>#DIV/0!</v>
      </c>
      <c r="S490" t="str">
        <f t="shared" si="30"/>
        <v>film &amp; video</v>
      </c>
      <c r="T490" t="str">
        <f t="shared" si="31"/>
        <v>animation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F491">
        <v>215</v>
      </c>
      <c r="G491" t="s">
        <v>8221</v>
      </c>
      <c r="H491" t="s">
        <v>8224</v>
      </c>
      <c r="I491" t="str">
        <f>VLOOKUP(H491,ISO!$A$2:$D$249,4,0)</f>
        <v>United States of America (the)</v>
      </c>
      <c r="J491" t="s">
        <v>8246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2.8667813379201833E-3</v>
      </c>
      <c r="R491" s="8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F492">
        <v>0</v>
      </c>
      <c r="G492" t="s">
        <v>8221</v>
      </c>
      <c r="H492" t="s">
        <v>8224</v>
      </c>
      <c r="I492" t="str">
        <f>VLOOKUP(H492,ISO!$A$2:$D$249,4,0)</f>
        <v>United States of America (the)</v>
      </c>
      <c r="J492" t="s">
        <v>8246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s="8" t="e">
        <f t="shared" si="29"/>
        <v>#DIV/0!</v>
      </c>
      <c r="S492" t="str">
        <f t="shared" si="30"/>
        <v>film &amp; video</v>
      </c>
      <c r="T492" t="str">
        <f t="shared" si="31"/>
        <v>animation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F493">
        <v>0</v>
      </c>
      <c r="G493" t="s">
        <v>8221</v>
      </c>
      <c r="H493" t="s">
        <v>8224</v>
      </c>
      <c r="I493" t="str">
        <f>VLOOKUP(H493,ISO!$A$2:$D$249,4,0)</f>
        <v>United States of America (the)</v>
      </c>
      <c r="J493" t="s">
        <v>8246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s="8" t="e">
        <f t="shared" si="29"/>
        <v>#DIV/0!</v>
      </c>
      <c r="S493" t="str">
        <f t="shared" si="30"/>
        <v>film &amp; video</v>
      </c>
      <c r="T493" t="str">
        <f t="shared" si="31"/>
        <v>animation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F494">
        <v>0</v>
      </c>
      <c r="G494" t="s">
        <v>8221</v>
      </c>
      <c r="H494" t="s">
        <v>8235</v>
      </c>
      <c r="I494" t="str">
        <f>VLOOKUP(H494,ISO!$A$2:$D$249,4,0)</f>
        <v>Sweden</v>
      </c>
      <c r="J494" t="s">
        <v>8255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s="8" t="e">
        <f t="shared" si="29"/>
        <v>#DIV/0!</v>
      </c>
      <c r="S494" t="str">
        <f t="shared" si="30"/>
        <v>film &amp; video</v>
      </c>
      <c r="T494" t="str">
        <f t="shared" si="31"/>
        <v>animation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F495">
        <v>0</v>
      </c>
      <c r="G495" t="s">
        <v>8221</v>
      </c>
      <c r="H495" t="s">
        <v>8225</v>
      </c>
      <c r="I495" t="str">
        <f>VLOOKUP(H495,ISO!$A$2:$D$249,4,0)</f>
        <v>United Kingdom of Great Britain and Northern Ireland (the)</v>
      </c>
      <c r="J495" t="s">
        <v>8247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s="8" t="e">
        <f t="shared" si="29"/>
        <v>#DIV/0!</v>
      </c>
      <c r="S495" t="str">
        <f t="shared" si="30"/>
        <v>film &amp; video</v>
      </c>
      <c r="T495" t="str">
        <f t="shared" si="31"/>
        <v>animation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F496">
        <v>31</v>
      </c>
      <c r="G496" t="s">
        <v>8221</v>
      </c>
      <c r="H496" t="s">
        <v>8224</v>
      </c>
      <c r="I496" t="str">
        <f>VLOOKUP(H496,ISO!$A$2:$D$249,4,0)</f>
        <v>United States of America (the)</v>
      </c>
      <c r="J496" t="s">
        <v>8246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1.5499999999999999E-3</v>
      </c>
      <c r="R496" s="8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F497">
        <v>0</v>
      </c>
      <c r="G497" t="s">
        <v>8221</v>
      </c>
      <c r="H497" t="s">
        <v>8224</v>
      </c>
      <c r="I497" t="str">
        <f>VLOOKUP(H497,ISO!$A$2:$D$249,4,0)</f>
        <v>United States of America (the)</v>
      </c>
      <c r="J497" t="s">
        <v>8246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s="8" t="e">
        <f t="shared" si="29"/>
        <v>#DIV/0!</v>
      </c>
      <c r="S497" t="str">
        <f t="shared" si="30"/>
        <v>film &amp; video</v>
      </c>
      <c r="T497" t="str">
        <f t="shared" si="31"/>
        <v>animation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F498">
        <v>1</v>
      </c>
      <c r="G498" t="s">
        <v>8221</v>
      </c>
      <c r="H498" t="s">
        <v>8224</v>
      </c>
      <c r="I498" t="str">
        <f>VLOOKUP(H498,ISO!$A$2:$D$249,4,0)</f>
        <v>United States of America (the)</v>
      </c>
      <c r="J498" t="s">
        <v>8246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1.6666666666666667E-5</v>
      </c>
      <c r="R498" s="8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F499">
        <v>30</v>
      </c>
      <c r="G499" t="s">
        <v>8221</v>
      </c>
      <c r="H499" t="s">
        <v>8224</v>
      </c>
      <c r="I499" t="str">
        <f>VLOOKUP(H499,ISO!$A$2:$D$249,4,0)</f>
        <v>United States of America (the)</v>
      </c>
      <c r="J499" t="s">
        <v>8246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6.6964285714285711E-3</v>
      </c>
      <c r="R499" s="8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F500">
        <v>2994</v>
      </c>
      <c r="G500" t="s">
        <v>8221</v>
      </c>
      <c r="H500" t="s">
        <v>8224</v>
      </c>
      <c r="I500" t="str">
        <f>VLOOKUP(H500,ISO!$A$2:$D$249,4,0)</f>
        <v>United States of America (the)</v>
      </c>
      <c r="J500" t="s">
        <v>8246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4.5985132395404561E-2</v>
      </c>
      <c r="R500" s="8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F501">
        <v>1910</v>
      </c>
      <c r="G501" t="s">
        <v>8221</v>
      </c>
      <c r="H501" t="s">
        <v>8224</v>
      </c>
      <c r="I501" t="str">
        <f>VLOOKUP(H501,ISO!$A$2:$D$249,4,0)</f>
        <v>United States of America (the)</v>
      </c>
      <c r="J501" t="s">
        <v>8246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9.5500000000000002E-2</v>
      </c>
      <c r="R501" s="8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F502">
        <v>215</v>
      </c>
      <c r="G502" t="s">
        <v>8221</v>
      </c>
      <c r="H502" t="s">
        <v>8224</v>
      </c>
      <c r="I502" t="str">
        <f>VLOOKUP(H502,ISO!$A$2:$D$249,4,0)</f>
        <v>United States of America (the)</v>
      </c>
      <c r="J502" t="s">
        <v>8246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3.307692307692308E-2</v>
      </c>
      <c r="R502" s="8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F503">
        <v>0</v>
      </c>
      <c r="G503" t="s">
        <v>8221</v>
      </c>
      <c r="H503" t="s">
        <v>8224</v>
      </c>
      <c r="I503" t="str">
        <f>VLOOKUP(H503,ISO!$A$2:$D$249,4,0)</f>
        <v>United States of America (the)</v>
      </c>
      <c r="J503" t="s">
        <v>8246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s="8" t="e">
        <f t="shared" si="29"/>
        <v>#DIV/0!</v>
      </c>
      <c r="S503" t="str">
        <f t="shared" si="30"/>
        <v>film &amp; video</v>
      </c>
      <c r="T503" t="str">
        <f t="shared" si="31"/>
        <v>animation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F504">
        <v>230</v>
      </c>
      <c r="G504" t="s">
        <v>8221</v>
      </c>
      <c r="H504" t="s">
        <v>8224</v>
      </c>
      <c r="I504" t="str">
        <f>VLOOKUP(H504,ISO!$A$2:$D$249,4,0)</f>
        <v>United States of America (the)</v>
      </c>
      <c r="J504" t="s">
        <v>8246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1.15E-2</v>
      </c>
      <c r="R504" s="8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F505">
        <v>114</v>
      </c>
      <c r="G505" t="s">
        <v>8221</v>
      </c>
      <c r="H505" t="s">
        <v>8225</v>
      </c>
      <c r="I505" t="str">
        <f>VLOOKUP(H505,ISO!$A$2:$D$249,4,0)</f>
        <v>United Kingdom of Great Britain and Northern Ireland (the)</v>
      </c>
      <c r="J505" t="s">
        <v>8247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1.7538461538461537E-2</v>
      </c>
      <c r="R505" s="8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F506">
        <v>335</v>
      </c>
      <c r="G506" t="s">
        <v>8221</v>
      </c>
      <c r="H506" t="s">
        <v>8224</v>
      </c>
      <c r="I506" t="str">
        <f>VLOOKUP(H506,ISO!$A$2:$D$249,4,0)</f>
        <v>United States of America (the)</v>
      </c>
      <c r="J506" t="s">
        <v>8246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1.3673469387755101E-2</v>
      </c>
      <c r="R506" s="8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F507">
        <v>52</v>
      </c>
      <c r="G507" t="s">
        <v>8221</v>
      </c>
      <c r="H507" t="s">
        <v>8224</v>
      </c>
      <c r="I507" t="str">
        <f>VLOOKUP(H507,ISO!$A$2:$D$249,4,0)</f>
        <v>United States of America (the)</v>
      </c>
      <c r="J507" t="s">
        <v>8246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4.3333333333333331E-3</v>
      </c>
      <c r="R507" s="8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F508">
        <v>250</v>
      </c>
      <c r="G508" t="s">
        <v>8221</v>
      </c>
      <c r="H508" t="s">
        <v>8224</v>
      </c>
      <c r="I508" t="str">
        <f>VLOOKUP(H508,ISO!$A$2:$D$249,4,0)</f>
        <v>United States of America (the)</v>
      </c>
      <c r="J508" t="s">
        <v>8246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1.25E-3</v>
      </c>
      <c r="R508" s="8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F509">
        <v>640</v>
      </c>
      <c r="G509" t="s">
        <v>8221</v>
      </c>
      <c r="H509" t="s">
        <v>8224</v>
      </c>
      <c r="I509" t="str">
        <f>VLOOKUP(H509,ISO!$A$2:$D$249,4,0)</f>
        <v>United States of America (the)</v>
      </c>
      <c r="J509" t="s">
        <v>8246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3.2000000000000001E-2</v>
      </c>
      <c r="R509" s="8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F510">
        <v>400</v>
      </c>
      <c r="G510" t="s">
        <v>8221</v>
      </c>
      <c r="H510" t="s">
        <v>8224</v>
      </c>
      <c r="I510" t="str">
        <f>VLOOKUP(H510,ISO!$A$2:$D$249,4,0)</f>
        <v>United States of America (the)</v>
      </c>
      <c r="J510" t="s">
        <v>8246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8.0000000000000002E-3</v>
      </c>
      <c r="R510" s="8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F511">
        <v>10</v>
      </c>
      <c r="G511" t="s">
        <v>8221</v>
      </c>
      <c r="H511" t="s">
        <v>8225</v>
      </c>
      <c r="I511" t="str">
        <f>VLOOKUP(H511,ISO!$A$2:$D$249,4,0)</f>
        <v>United Kingdom of Great Britain and Northern Ireland (the)</v>
      </c>
      <c r="J511" t="s">
        <v>8247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2E-3</v>
      </c>
      <c r="R511" s="8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F512">
        <v>0</v>
      </c>
      <c r="G512" t="s">
        <v>8221</v>
      </c>
      <c r="H512" t="s">
        <v>8224</v>
      </c>
      <c r="I512" t="str">
        <f>VLOOKUP(H512,ISO!$A$2:$D$249,4,0)</f>
        <v>United States of America (the)</v>
      </c>
      <c r="J512" t="s">
        <v>8246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s="8" t="e">
        <f t="shared" si="29"/>
        <v>#DIV/0!</v>
      </c>
      <c r="S512" t="str">
        <f t="shared" si="30"/>
        <v>film &amp; video</v>
      </c>
      <c r="T512" t="str">
        <f t="shared" si="31"/>
        <v>animation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F513">
        <v>150</v>
      </c>
      <c r="G513" t="s">
        <v>8221</v>
      </c>
      <c r="H513" t="s">
        <v>8224</v>
      </c>
      <c r="I513" t="str">
        <f>VLOOKUP(H513,ISO!$A$2:$D$249,4,0)</f>
        <v>United States of America (the)</v>
      </c>
      <c r="J513" t="s">
        <v>8246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0.03</v>
      </c>
      <c r="R513" s="8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F514">
        <v>11</v>
      </c>
      <c r="G514" t="s">
        <v>8221</v>
      </c>
      <c r="H514" t="s">
        <v>8224</v>
      </c>
      <c r="I514" t="str">
        <f>VLOOKUP(H514,ISO!$A$2:$D$249,4,0)</f>
        <v>United States of America (the)</v>
      </c>
      <c r="J514" t="s">
        <v>8246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7">
        <f t="shared" si="28"/>
        <v>1.3749999999999999E-3</v>
      </c>
      <c r="R514" s="8">
        <f t="shared" si="29"/>
        <v>5.5</v>
      </c>
      <c r="S514" t="str">
        <f t="shared" si="30"/>
        <v>film &amp; video</v>
      </c>
      <c r="T514" t="str">
        <f t="shared" si="31"/>
        <v>animation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F515">
        <v>6962</v>
      </c>
      <c r="G515" t="s">
        <v>8221</v>
      </c>
      <c r="H515" t="s">
        <v>8224</v>
      </c>
      <c r="I515" t="str">
        <f>VLOOKUP(H515,ISO!$A$2:$D$249,4,0)</f>
        <v>United States of America (the)</v>
      </c>
      <c r="J515" t="s">
        <v>8246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32">F515/D515</f>
        <v>0.13924</v>
      </c>
      <c r="R515" s="8">
        <f t="shared" ref="R515:R578" si="33">F515/N515</f>
        <v>102.38235294117646</v>
      </c>
      <c r="S515" t="str">
        <f t="shared" ref="S515:S578" si="34">LEFT(P515,(FIND("/",P515,1)-1))</f>
        <v>film &amp; video</v>
      </c>
      <c r="T515" t="str">
        <f t="shared" ref="T515:T578" si="35">MID(P515,FIND("/",P515)+1,256)</f>
        <v>animation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F516">
        <v>50</v>
      </c>
      <c r="G516" t="s">
        <v>8221</v>
      </c>
      <c r="H516" t="s">
        <v>8229</v>
      </c>
      <c r="I516" t="str">
        <f>VLOOKUP(H516,ISO!$A$2:$D$249,4,0)</f>
        <v>Canada</v>
      </c>
      <c r="J516" t="s">
        <v>8251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3.3333333333333333E-2</v>
      </c>
      <c r="R516" s="8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F517">
        <v>24651</v>
      </c>
      <c r="G517" t="s">
        <v>8221</v>
      </c>
      <c r="H517" t="s">
        <v>8224</v>
      </c>
      <c r="I517" t="str">
        <f>VLOOKUP(H517,ISO!$A$2:$D$249,4,0)</f>
        <v>United States of America (the)</v>
      </c>
      <c r="J517" t="s">
        <v>8246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0.25413402061855672</v>
      </c>
      <c r="R517" s="8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F518">
        <v>0</v>
      </c>
      <c r="G518" t="s">
        <v>8221</v>
      </c>
      <c r="H518" t="s">
        <v>8225</v>
      </c>
      <c r="I518" t="str">
        <f>VLOOKUP(H518,ISO!$A$2:$D$249,4,0)</f>
        <v>United Kingdom of Great Britain and Northern Ireland (the)</v>
      </c>
      <c r="J518" t="s">
        <v>8247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s="8" t="e">
        <f t="shared" si="33"/>
        <v>#DIV/0!</v>
      </c>
      <c r="S518" t="str">
        <f t="shared" si="34"/>
        <v>film &amp; video</v>
      </c>
      <c r="T518" t="str">
        <f t="shared" si="35"/>
        <v>animation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F519">
        <v>205</v>
      </c>
      <c r="G519" t="s">
        <v>8221</v>
      </c>
      <c r="H519" t="s">
        <v>8224</v>
      </c>
      <c r="I519" t="str">
        <f>VLOOKUP(H519,ISO!$A$2:$D$249,4,0)</f>
        <v>United States of America (the)</v>
      </c>
      <c r="J519" t="s">
        <v>8246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1.3666666666666667E-2</v>
      </c>
      <c r="R519" s="8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F520">
        <v>0</v>
      </c>
      <c r="G520" t="s">
        <v>8221</v>
      </c>
      <c r="H520" t="s">
        <v>8224</v>
      </c>
      <c r="I520" t="str">
        <f>VLOOKUP(H520,ISO!$A$2:$D$249,4,0)</f>
        <v>United States of America (the)</v>
      </c>
      <c r="J520" t="s">
        <v>8246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s="8" t="e">
        <f t="shared" si="33"/>
        <v>#DIV/0!</v>
      </c>
      <c r="S520" t="str">
        <f t="shared" si="34"/>
        <v>film &amp; video</v>
      </c>
      <c r="T520" t="str">
        <f t="shared" si="35"/>
        <v>animation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F521">
        <v>2746</v>
      </c>
      <c r="G521" t="s">
        <v>8221</v>
      </c>
      <c r="H521" t="s">
        <v>8224</v>
      </c>
      <c r="I521" t="str">
        <f>VLOOKUP(H521,ISO!$A$2:$D$249,4,0)</f>
        <v>United States of America (the)</v>
      </c>
      <c r="J521" t="s">
        <v>8246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0.22881426547787684</v>
      </c>
      <c r="R521" s="8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5" hidden="1">
      <c r="A522">
        <v>520</v>
      </c>
      <c r="B522" s="3" t="s">
        <v>521</v>
      </c>
      <c r="C522" s="3" t="s">
        <v>4630</v>
      </c>
      <c r="D522">
        <v>5000</v>
      </c>
      <c r="F522">
        <v>5105</v>
      </c>
      <c r="G522" t="s">
        <v>8219</v>
      </c>
      <c r="H522" t="s">
        <v>8225</v>
      </c>
      <c r="I522" t="str">
        <f>VLOOKUP(H522,ISO!$A$2:$D$249,4,0)</f>
        <v>United Kingdom of Great Britain and Northern Ireland (the)</v>
      </c>
      <c r="J522" t="s">
        <v>8247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1.0209999999999999</v>
      </c>
      <c r="R522" s="8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58" hidden="1">
      <c r="A523">
        <v>521</v>
      </c>
      <c r="B523" s="3" t="s">
        <v>522</v>
      </c>
      <c r="C523" s="3" t="s">
        <v>4631</v>
      </c>
      <c r="D523">
        <v>5000</v>
      </c>
      <c r="F523">
        <v>5232</v>
      </c>
      <c r="G523" t="s">
        <v>8219</v>
      </c>
      <c r="H523" t="s">
        <v>8224</v>
      </c>
      <c r="I523" t="str">
        <f>VLOOKUP(H523,ISO!$A$2:$D$249,4,0)</f>
        <v>United States of America (the)</v>
      </c>
      <c r="J523" t="s">
        <v>8246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1.0464</v>
      </c>
      <c r="R523" s="8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3.5" hidden="1">
      <c r="A524">
        <v>522</v>
      </c>
      <c r="B524" s="3" t="s">
        <v>523</v>
      </c>
      <c r="C524" s="3" t="s">
        <v>4632</v>
      </c>
      <c r="D524">
        <v>3000</v>
      </c>
      <c r="F524">
        <v>3440</v>
      </c>
      <c r="G524" t="s">
        <v>8219</v>
      </c>
      <c r="H524" t="s">
        <v>8224</v>
      </c>
      <c r="I524" t="str">
        <f>VLOOKUP(H524,ISO!$A$2:$D$249,4,0)</f>
        <v>United States of America (the)</v>
      </c>
      <c r="J524" t="s">
        <v>8246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1.1466666666666667</v>
      </c>
      <c r="R524" s="8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43.5" hidden="1">
      <c r="A525">
        <v>523</v>
      </c>
      <c r="B525" s="3" t="s">
        <v>524</v>
      </c>
      <c r="C525" s="3" t="s">
        <v>4633</v>
      </c>
      <c r="D525">
        <v>5000</v>
      </c>
      <c r="F525">
        <v>6030</v>
      </c>
      <c r="G525" t="s">
        <v>8219</v>
      </c>
      <c r="H525" t="s">
        <v>8224</v>
      </c>
      <c r="I525" t="str">
        <f>VLOOKUP(H525,ISO!$A$2:$D$249,4,0)</f>
        <v>United States of America (the)</v>
      </c>
      <c r="J525" t="s">
        <v>8246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1.206</v>
      </c>
      <c r="R525" s="8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43.5" hidden="1">
      <c r="A526">
        <v>524</v>
      </c>
      <c r="B526" s="3" t="s">
        <v>525</v>
      </c>
      <c r="C526" s="3" t="s">
        <v>4634</v>
      </c>
      <c r="D526">
        <v>3500</v>
      </c>
      <c r="F526">
        <v>3803.55</v>
      </c>
      <c r="G526" t="s">
        <v>8219</v>
      </c>
      <c r="H526" t="s">
        <v>8225</v>
      </c>
      <c r="I526" t="str">
        <f>VLOOKUP(H526,ISO!$A$2:$D$249,4,0)</f>
        <v>United Kingdom of Great Britain and Northern Ireland (the)</v>
      </c>
      <c r="J526" t="s">
        <v>8247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1.0867285714285715</v>
      </c>
      <c r="R526" s="8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58" hidden="1">
      <c r="A527">
        <v>525</v>
      </c>
      <c r="B527" s="3" t="s">
        <v>526</v>
      </c>
      <c r="C527" s="3" t="s">
        <v>4635</v>
      </c>
      <c r="D527">
        <v>12000</v>
      </c>
      <c r="F527">
        <v>12000</v>
      </c>
      <c r="G527" t="s">
        <v>8219</v>
      </c>
      <c r="H527" t="s">
        <v>8224</v>
      </c>
      <c r="I527" t="str">
        <f>VLOOKUP(H527,ISO!$A$2:$D$249,4,0)</f>
        <v>United States of America (the)</v>
      </c>
      <c r="J527" t="s">
        <v>8246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</v>
      </c>
      <c r="R527" s="8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3.5" hidden="1">
      <c r="A528">
        <v>526</v>
      </c>
      <c r="B528" s="3" t="s">
        <v>527</v>
      </c>
      <c r="C528" s="3" t="s">
        <v>4636</v>
      </c>
      <c r="D528">
        <v>1500</v>
      </c>
      <c r="F528">
        <v>1710</v>
      </c>
      <c r="G528" t="s">
        <v>8219</v>
      </c>
      <c r="H528" t="s">
        <v>8225</v>
      </c>
      <c r="I528" t="str">
        <f>VLOOKUP(H528,ISO!$A$2:$D$249,4,0)</f>
        <v>United Kingdom of Great Britain and Northern Ireland (the)</v>
      </c>
      <c r="J528" t="s">
        <v>8247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1.1399999999999999</v>
      </c>
      <c r="R528" s="8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58" hidden="1">
      <c r="A529">
        <v>527</v>
      </c>
      <c r="B529" s="3" t="s">
        <v>528</v>
      </c>
      <c r="C529" s="3" t="s">
        <v>4637</v>
      </c>
      <c r="D529">
        <v>10000</v>
      </c>
      <c r="F529">
        <v>10085</v>
      </c>
      <c r="G529" t="s">
        <v>8219</v>
      </c>
      <c r="H529" t="s">
        <v>8224</v>
      </c>
      <c r="I529" t="str">
        <f>VLOOKUP(H529,ISO!$A$2:$D$249,4,0)</f>
        <v>United States of America (the)</v>
      </c>
      <c r="J529" t="s">
        <v>8246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1.0085</v>
      </c>
      <c r="R529" s="8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29" hidden="1">
      <c r="A530">
        <v>528</v>
      </c>
      <c r="B530" s="3" t="s">
        <v>529</v>
      </c>
      <c r="C530" s="3" t="s">
        <v>4638</v>
      </c>
      <c r="D530">
        <v>1150</v>
      </c>
      <c r="F530">
        <v>1330</v>
      </c>
      <c r="G530" t="s">
        <v>8219</v>
      </c>
      <c r="H530" t="s">
        <v>8224</v>
      </c>
      <c r="I530" t="str">
        <f>VLOOKUP(H530,ISO!$A$2:$D$249,4,0)</f>
        <v>United States of America (the)</v>
      </c>
      <c r="J530" t="s">
        <v>8246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1.1565217391304348</v>
      </c>
      <c r="R530" s="8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43.5" hidden="1">
      <c r="A531">
        <v>529</v>
      </c>
      <c r="B531" s="3" t="s">
        <v>530</v>
      </c>
      <c r="C531" s="3" t="s">
        <v>4639</v>
      </c>
      <c r="D531">
        <v>1200</v>
      </c>
      <c r="F531">
        <v>1565</v>
      </c>
      <c r="G531" t="s">
        <v>8219</v>
      </c>
      <c r="H531" t="s">
        <v>8229</v>
      </c>
      <c r="I531" t="str">
        <f>VLOOKUP(H531,ISO!$A$2:$D$249,4,0)</f>
        <v>Canada</v>
      </c>
      <c r="J531" t="s">
        <v>8251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1.3041666666666667</v>
      </c>
      <c r="R531" s="8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43.5" hidden="1">
      <c r="A532">
        <v>530</v>
      </c>
      <c r="B532" s="3" t="s">
        <v>531</v>
      </c>
      <c r="C532" s="3" t="s">
        <v>4640</v>
      </c>
      <c r="D532">
        <v>3405</v>
      </c>
      <c r="F532">
        <v>3670</v>
      </c>
      <c r="G532" t="s">
        <v>8219</v>
      </c>
      <c r="H532" t="s">
        <v>8224</v>
      </c>
      <c r="I532" t="str">
        <f>VLOOKUP(H532,ISO!$A$2:$D$249,4,0)</f>
        <v>United States of America (the)</v>
      </c>
      <c r="J532" t="s">
        <v>8246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1.0778267254038179</v>
      </c>
      <c r="R532" s="8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43.5" hidden="1">
      <c r="A533">
        <v>531</v>
      </c>
      <c r="B533" s="3" t="s">
        <v>532</v>
      </c>
      <c r="C533" s="3" t="s">
        <v>4641</v>
      </c>
      <c r="D533">
        <v>4000</v>
      </c>
      <c r="F533">
        <v>4000</v>
      </c>
      <c r="G533" t="s">
        <v>8219</v>
      </c>
      <c r="H533" t="s">
        <v>8224</v>
      </c>
      <c r="I533" t="str">
        <f>VLOOKUP(H533,ISO!$A$2:$D$249,4,0)</f>
        <v>United States of America (the)</v>
      </c>
      <c r="J533" t="s">
        <v>8246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</v>
      </c>
      <c r="R533" s="8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43.5" hidden="1">
      <c r="A534">
        <v>532</v>
      </c>
      <c r="B534" s="3" t="s">
        <v>533</v>
      </c>
      <c r="C534" s="3" t="s">
        <v>4642</v>
      </c>
      <c r="D534">
        <v>10000</v>
      </c>
      <c r="F534">
        <v>12325</v>
      </c>
      <c r="G534" t="s">
        <v>8219</v>
      </c>
      <c r="H534" t="s">
        <v>8224</v>
      </c>
      <c r="I534" t="str">
        <f>VLOOKUP(H534,ISO!$A$2:$D$249,4,0)</f>
        <v>United States of America (the)</v>
      </c>
      <c r="J534" t="s">
        <v>8246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1.2324999999999999</v>
      </c>
      <c r="R534" s="8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43.5" hidden="1">
      <c r="A535">
        <v>533</v>
      </c>
      <c r="B535" s="3" t="s">
        <v>534</v>
      </c>
      <c r="C535" s="3" t="s">
        <v>4643</v>
      </c>
      <c r="D535">
        <v>2000</v>
      </c>
      <c r="F535">
        <v>2004</v>
      </c>
      <c r="G535" t="s">
        <v>8219</v>
      </c>
      <c r="H535" t="s">
        <v>8225</v>
      </c>
      <c r="I535" t="str">
        <f>VLOOKUP(H535,ISO!$A$2:$D$249,4,0)</f>
        <v>United Kingdom of Great Britain and Northern Ireland (the)</v>
      </c>
      <c r="J535" t="s">
        <v>8247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1.002</v>
      </c>
      <c r="R535" s="8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43.5" hidden="1">
      <c r="A536">
        <v>534</v>
      </c>
      <c r="B536" s="3" t="s">
        <v>535</v>
      </c>
      <c r="C536" s="3" t="s">
        <v>4644</v>
      </c>
      <c r="D536">
        <v>15000</v>
      </c>
      <c r="F536">
        <v>15700</v>
      </c>
      <c r="G536" t="s">
        <v>8219</v>
      </c>
      <c r="H536" t="s">
        <v>8234</v>
      </c>
      <c r="I536" t="str">
        <f>VLOOKUP(H536,ISO!$A$2:$D$249,4,0)</f>
        <v>Norway</v>
      </c>
      <c r="J536" t="s">
        <v>8254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1.0466666666666666</v>
      </c>
      <c r="R536" s="8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43.5" hidden="1">
      <c r="A537">
        <v>535</v>
      </c>
      <c r="B537" s="3" t="s">
        <v>536</v>
      </c>
      <c r="C537" s="3" t="s">
        <v>4645</v>
      </c>
      <c r="D537">
        <v>2000</v>
      </c>
      <c r="F537">
        <v>2050</v>
      </c>
      <c r="G537" t="s">
        <v>8219</v>
      </c>
      <c r="H537" t="s">
        <v>8225</v>
      </c>
      <c r="I537" t="str">
        <f>VLOOKUP(H537,ISO!$A$2:$D$249,4,0)</f>
        <v>United Kingdom of Great Britain and Northern Ireland (the)</v>
      </c>
      <c r="J537" t="s">
        <v>8247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1.0249999999999999</v>
      </c>
      <c r="R537" s="8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58" hidden="1">
      <c r="A538">
        <v>536</v>
      </c>
      <c r="B538" s="3" t="s">
        <v>537</v>
      </c>
      <c r="C538" s="3" t="s">
        <v>4646</v>
      </c>
      <c r="D538">
        <v>3300</v>
      </c>
      <c r="F538">
        <v>3902.5</v>
      </c>
      <c r="G538" t="s">
        <v>8219</v>
      </c>
      <c r="H538" t="s">
        <v>8225</v>
      </c>
      <c r="I538" t="str">
        <f>VLOOKUP(H538,ISO!$A$2:$D$249,4,0)</f>
        <v>United Kingdom of Great Britain and Northern Ireland (the)</v>
      </c>
      <c r="J538" t="s">
        <v>8247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1.1825757575757576</v>
      </c>
      <c r="R538" s="8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43.5" hidden="1">
      <c r="A539">
        <v>537</v>
      </c>
      <c r="B539" s="3" t="s">
        <v>538</v>
      </c>
      <c r="C539" s="3" t="s">
        <v>4647</v>
      </c>
      <c r="D539">
        <v>2000</v>
      </c>
      <c r="F539">
        <v>2410</v>
      </c>
      <c r="G539" t="s">
        <v>8219</v>
      </c>
      <c r="H539" t="s">
        <v>8224</v>
      </c>
      <c r="I539" t="str">
        <f>VLOOKUP(H539,ISO!$A$2:$D$249,4,0)</f>
        <v>United States of America (the)</v>
      </c>
      <c r="J539" t="s">
        <v>8246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1.2050000000000001</v>
      </c>
      <c r="R539" s="8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43.5" hidden="1">
      <c r="A540">
        <v>538</v>
      </c>
      <c r="B540" s="3" t="s">
        <v>539</v>
      </c>
      <c r="C540" s="3" t="s">
        <v>4648</v>
      </c>
      <c r="D540">
        <v>5000</v>
      </c>
      <c r="F540">
        <v>15121</v>
      </c>
      <c r="G540" t="s">
        <v>8219</v>
      </c>
      <c r="H540" t="s">
        <v>8224</v>
      </c>
      <c r="I540" t="str">
        <f>VLOOKUP(H540,ISO!$A$2:$D$249,4,0)</f>
        <v>United States of America (the)</v>
      </c>
      <c r="J540" t="s">
        <v>8246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3.0242</v>
      </c>
      <c r="R540" s="8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3.5" hidden="1">
      <c r="A541">
        <v>539</v>
      </c>
      <c r="B541" s="3" t="s">
        <v>540</v>
      </c>
      <c r="C541" s="3" t="s">
        <v>4649</v>
      </c>
      <c r="D541">
        <v>500</v>
      </c>
      <c r="F541">
        <v>503.22</v>
      </c>
      <c r="G541" t="s">
        <v>8219</v>
      </c>
      <c r="H541" t="s">
        <v>8225</v>
      </c>
      <c r="I541" t="str">
        <f>VLOOKUP(H541,ISO!$A$2:$D$249,4,0)</f>
        <v>United Kingdom of Great Britain and Northern Ireland (the)</v>
      </c>
      <c r="J541" t="s">
        <v>8247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1.00644</v>
      </c>
      <c r="R541" s="8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F542">
        <v>1</v>
      </c>
      <c r="G542" t="s">
        <v>8221</v>
      </c>
      <c r="H542" t="s">
        <v>8224</v>
      </c>
      <c r="I542" t="str">
        <f>VLOOKUP(H542,ISO!$A$2:$D$249,4,0)</f>
        <v>United States of America (the)</v>
      </c>
      <c r="J542" t="s">
        <v>8246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6.666666666666667E-5</v>
      </c>
      <c r="R542" s="8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F543">
        <v>25</v>
      </c>
      <c r="G543" t="s">
        <v>8221</v>
      </c>
      <c r="H543" t="s">
        <v>8224</v>
      </c>
      <c r="I543" t="str">
        <f>VLOOKUP(H543,ISO!$A$2:$D$249,4,0)</f>
        <v>United States of America (the)</v>
      </c>
      <c r="J543" t="s">
        <v>8246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5.5555555555555558E-3</v>
      </c>
      <c r="R543" s="8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F544">
        <v>1</v>
      </c>
      <c r="G544" t="s">
        <v>8221</v>
      </c>
      <c r="H544" t="s">
        <v>8224</v>
      </c>
      <c r="I544" t="str">
        <f>VLOOKUP(H544,ISO!$A$2:$D$249,4,0)</f>
        <v>United States of America (the)</v>
      </c>
      <c r="J544" t="s">
        <v>8246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3.9999999999999998E-6</v>
      </c>
      <c r="R544" s="8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F545">
        <v>70</v>
      </c>
      <c r="G545" t="s">
        <v>8221</v>
      </c>
      <c r="H545" t="s">
        <v>8226</v>
      </c>
      <c r="I545" t="str">
        <f>VLOOKUP(H545,ISO!$A$2:$D$249,4,0)</f>
        <v>Australia</v>
      </c>
      <c r="J545" t="s">
        <v>8248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3.1818181818181819E-3</v>
      </c>
      <c r="R545" s="8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F546">
        <v>6</v>
      </c>
      <c r="G546" t="s">
        <v>8221</v>
      </c>
      <c r="H546" t="s">
        <v>8224</v>
      </c>
      <c r="I546" t="str">
        <f>VLOOKUP(H546,ISO!$A$2:$D$249,4,0)</f>
        <v>United States of America (the)</v>
      </c>
      <c r="J546" t="s">
        <v>8246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1.2E-2</v>
      </c>
      <c r="R546" s="8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F547">
        <v>13692</v>
      </c>
      <c r="G547" t="s">
        <v>8221</v>
      </c>
      <c r="H547" t="s">
        <v>8230</v>
      </c>
      <c r="I547" t="str">
        <f>VLOOKUP(H547,ISO!$A$2:$D$249,4,0)</f>
        <v>France</v>
      </c>
      <c r="J547" t="s">
        <v>8249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0.27383999999999997</v>
      </c>
      <c r="R547" s="8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F548">
        <v>52</v>
      </c>
      <c r="G548" t="s">
        <v>8221</v>
      </c>
      <c r="H548" t="s">
        <v>8224</v>
      </c>
      <c r="I548" t="str">
        <f>VLOOKUP(H548,ISO!$A$2:$D$249,4,0)</f>
        <v>United States of America (the)</v>
      </c>
      <c r="J548" t="s">
        <v>8246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8.6666666666666663E-4</v>
      </c>
      <c r="R548" s="8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F549">
        <v>0</v>
      </c>
      <c r="G549" t="s">
        <v>8221</v>
      </c>
      <c r="H549" t="s">
        <v>8225</v>
      </c>
      <c r="I549" t="str">
        <f>VLOOKUP(H549,ISO!$A$2:$D$249,4,0)</f>
        <v>United Kingdom of Great Britain and Northern Ireland (the)</v>
      </c>
      <c r="J549" t="s">
        <v>8247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s="8" t="e">
        <f t="shared" si="33"/>
        <v>#DIV/0!</v>
      </c>
      <c r="S549" t="str">
        <f t="shared" si="34"/>
        <v>technology</v>
      </c>
      <c r="T549" t="str">
        <f t="shared" si="35"/>
        <v>web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F550">
        <v>9</v>
      </c>
      <c r="G550" t="s">
        <v>8221</v>
      </c>
      <c r="H550" t="s">
        <v>8225</v>
      </c>
      <c r="I550" t="str">
        <f>VLOOKUP(H550,ISO!$A$2:$D$249,4,0)</f>
        <v>United Kingdom of Great Britain and Northern Ireland (the)</v>
      </c>
      <c r="J550" t="s">
        <v>8247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8.9999999999999998E-4</v>
      </c>
      <c r="R550" s="8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F551">
        <v>68</v>
      </c>
      <c r="G551" t="s">
        <v>8221</v>
      </c>
      <c r="H551" t="s">
        <v>8225</v>
      </c>
      <c r="I551" t="str">
        <f>VLOOKUP(H551,ISO!$A$2:$D$249,4,0)</f>
        <v>United Kingdom of Great Britain and Northern Ireland (the)</v>
      </c>
      <c r="J551" t="s">
        <v>8247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2.7199999999999998E-2</v>
      </c>
      <c r="R551" s="8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F552">
        <v>35</v>
      </c>
      <c r="G552" t="s">
        <v>8221</v>
      </c>
      <c r="H552" t="s">
        <v>8229</v>
      </c>
      <c r="I552" t="str">
        <f>VLOOKUP(H552,ISO!$A$2:$D$249,4,0)</f>
        <v>Canada</v>
      </c>
      <c r="J552" t="s">
        <v>8251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7.0000000000000001E-3</v>
      </c>
      <c r="R552" s="8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F553">
        <v>3781</v>
      </c>
      <c r="G553" t="s">
        <v>8221</v>
      </c>
      <c r="H553" t="s">
        <v>8224</v>
      </c>
      <c r="I553" t="str">
        <f>VLOOKUP(H553,ISO!$A$2:$D$249,4,0)</f>
        <v>United States of America (the)</v>
      </c>
      <c r="J553" t="s">
        <v>8246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5.0413333333333331E-2</v>
      </c>
      <c r="R553" s="8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F554">
        <v>0</v>
      </c>
      <c r="G554" t="s">
        <v>8221</v>
      </c>
      <c r="H554" t="s">
        <v>8229</v>
      </c>
      <c r="I554" t="str">
        <f>VLOOKUP(H554,ISO!$A$2:$D$249,4,0)</f>
        <v>Canada</v>
      </c>
      <c r="J554" t="s">
        <v>8251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s="8" t="e">
        <f t="shared" si="33"/>
        <v>#DIV/0!</v>
      </c>
      <c r="S554" t="str">
        <f t="shared" si="34"/>
        <v>technology</v>
      </c>
      <c r="T554" t="str">
        <f t="shared" si="35"/>
        <v>web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F555">
        <v>123</v>
      </c>
      <c r="G555" t="s">
        <v>8221</v>
      </c>
      <c r="H555" t="s">
        <v>8224</v>
      </c>
      <c r="I555" t="str">
        <f>VLOOKUP(H555,ISO!$A$2:$D$249,4,0)</f>
        <v>United States of America (the)</v>
      </c>
      <c r="J555" t="s">
        <v>8246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4.9199999999999999E-3</v>
      </c>
      <c r="R555" s="8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F556">
        <v>1416</v>
      </c>
      <c r="G556" t="s">
        <v>8221</v>
      </c>
      <c r="H556" t="s">
        <v>8224</v>
      </c>
      <c r="I556" t="str">
        <f>VLOOKUP(H556,ISO!$A$2:$D$249,4,0)</f>
        <v>United States of America (the)</v>
      </c>
      <c r="J556" t="s">
        <v>8246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0.36589147286821705</v>
      </c>
      <c r="R556" s="8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F557">
        <v>0</v>
      </c>
      <c r="G557" t="s">
        <v>8221</v>
      </c>
      <c r="H557" t="s">
        <v>8225</v>
      </c>
      <c r="I557" t="str">
        <f>VLOOKUP(H557,ISO!$A$2:$D$249,4,0)</f>
        <v>United Kingdom of Great Britain and Northern Ireland (the)</v>
      </c>
      <c r="J557" t="s">
        <v>8247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s="8" t="e">
        <f t="shared" si="33"/>
        <v>#DIV/0!</v>
      </c>
      <c r="S557" t="str">
        <f t="shared" si="34"/>
        <v>technology</v>
      </c>
      <c r="T557" t="str">
        <f t="shared" si="35"/>
        <v>web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F558">
        <v>200</v>
      </c>
      <c r="G558" t="s">
        <v>8221</v>
      </c>
      <c r="H558" t="s">
        <v>8224</v>
      </c>
      <c r="I558" t="str">
        <f>VLOOKUP(H558,ISO!$A$2:$D$249,4,0)</f>
        <v>United States of America (the)</v>
      </c>
      <c r="J558" t="s">
        <v>8246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2.5000000000000001E-2</v>
      </c>
      <c r="R558" s="8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F559">
        <v>1366</v>
      </c>
      <c r="G559" t="s">
        <v>8221</v>
      </c>
      <c r="H559" t="s">
        <v>8236</v>
      </c>
      <c r="I559" t="str">
        <f>VLOOKUP(H559,ISO!$A$2:$D$249,4,0)</f>
        <v>Germany</v>
      </c>
      <c r="J559" t="s">
        <v>8249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9.1066666666666674E-3</v>
      </c>
      <c r="R559" s="8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F560">
        <v>0</v>
      </c>
      <c r="G560" t="s">
        <v>8221</v>
      </c>
      <c r="H560" t="s">
        <v>8224</v>
      </c>
      <c r="I560" t="str">
        <f>VLOOKUP(H560,ISO!$A$2:$D$249,4,0)</f>
        <v>United States of America (the)</v>
      </c>
      <c r="J560" t="s">
        <v>8246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s="8" t="e">
        <f t="shared" si="33"/>
        <v>#DIV/0!</v>
      </c>
      <c r="S560" t="str">
        <f t="shared" si="34"/>
        <v>technology</v>
      </c>
      <c r="T560" t="str">
        <f t="shared" si="35"/>
        <v>web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F561">
        <v>50</v>
      </c>
      <c r="G561" t="s">
        <v>8221</v>
      </c>
      <c r="H561" t="s">
        <v>8224</v>
      </c>
      <c r="I561" t="str">
        <f>VLOOKUP(H561,ISO!$A$2:$D$249,4,0)</f>
        <v>United States of America (the)</v>
      </c>
      <c r="J561" t="s">
        <v>8246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2.0833333333333335E-4</v>
      </c>
      <c r="R561" s="8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F562">
        <v>12</v>
      </c>
      <c r="G562" t="s">
        <v>8221</v>
      </c>
      <c r="H562" t="s">
        <v>8229</v>
      </c>
      <c r="I562" t="str">
        <f>VLOOKUP(H562,ISO!$A$2:$D$249,4,0)</f>
        <v>Canada</v>
      </c>
      <c r="J562" t="s">
        <v>8251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1.2E-4</v>
      </c>
      <c r="R562" s="8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F563">
        <v>55</v>
      </c>
      <c r="G563" t="s">
        <v>8221</v>
      </c>
      <c r="H563" t="s">
        <v>8224</v>
      </c>
      <c r="I563" t="str">
        <f>VLOOKUP(H563,ISO!$A$2:$D$249,4,0)</f>
        <v>United States of America (the)</v>
      </c>
      <c r="J563" t="s">
        <v>8246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3.6666666666666666E-3</v>
      </c>
      <c r="R563" s="8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F564">
        <v>0</v>
      </c>
      <c r="G564" t="s">
        <v>8221</v>
      </c>
      <c r="H564" t="s">
        <v>8233</v>
      </c>
      <c r="I564" t="str">
        <f>VLOOKUP(H564,ISO!$A$2:$D$249,4,0)</f>
        <v>Netherlands (the)</v>
      </c>
      <c r="J564" t="s">
        <v>8249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s="8" t="e">
        <f t="shared" si="33"/>
        <v>#DIV/0!</v>
      </c>
      <c r="S564" t="str">
        <f t="shared" si="34"/>
        <v>technology</v>
      </c>
      <c r="T564" t="str">
        <f t="shared" si="35"/>
        <v>web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F565">
        <v>68</v>
      </c>
      <c r="G565" t="s">
        <v>8221</v>
      </c>
      <c r="H565" t="s">
        <v>8226</v>
      </c>
      <c r="I565" t="str">
        <f>VLOOKUP(H565,ISO!$A$2:$D$249,4,0)</f>
        <v>Australia</v>
      </c>
      <c r="J565" t="s">
        <v>8248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9.0666666666666662E-4</v>
      </c>
      <c r="R565" s="8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F566">
        <v>1</v>
      </c>
      <c r="G566" t="s">
        <v>8221</v>
      </c>
      <c r="H566" t="s">
        <v>8230</v>
      </c>
      <c r="I566" t="str">
        <f>VLOOKUP(H566,ISO!$A$2:$D$249,4,0)</f>
        <v>France</v>
      </c>
      <c r="J566" t="s">
        <v>8249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5.5555555555555558E-5</v>
      </c>
      <c r="R566" s="8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F567">
        <v>0</v>
      </c>
      <c r="G567" t="s">
        <v>8221</v>
      </c>
      <c r="H567" t="s">
        <v>8225</v>
      </c>
      <c r="I567" t="str">
        <f>VLOOKUP(H567,ISO!$A$2:$D$249,4,0)</f>
        <v>United Kingdom of Great Britain and Northern Ireland (the)</v>
      </c>
      <c r="J567" t="s">
        <v>8247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s="8" t="e">
        <f t="shared" si="33"/>
        <v>#DIV/0!</v>
      </c>
      <c r="S567" t="str">
        <f t="shared" si="34"/>
        <v>technology</v>
      </c>
      <c r="T567" t="str">
        <f t="shared" si="35"/>
        <v>web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F568">
        <v>1</v>
      </c>
      <c r="G568" t="s">
        <v>8221</v>
      </c>
      <c r="H568" t="s">
        <v>8224</v>
      </c>
      <c r="I568" t="str">
        <f>VLOOKUP(H568,ISO!$A$2:$D$249,4,0)</f>
        <v>United States of America (the)</v>
      </c>
      <c r="J568" t="s">
        <v>8246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2.0000000000000001E-4</v>
      </c>
      <c r="R568" s="8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F569">
        <v>0</v>
      </c>
      <c r="G569" t="s">
        <v>8221</v>
      </c>
      <c r="H569" t="s">
        <v>8224</v>
      </c>
      <c r="I569" t="str">
        <f>VLOOKUP(H569,ISO!$A$2:$D$249,4,0)</f>
        <v>United States of America (the)</v>
      </c>
      <c r="J569" t="s">
        <v>8246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s="8" t="e">
        <f t="shared" si="33"/>
        <v>#DIV/0!</v>
      </c>
      <c r="S569" t="str">
        <f t="shared" si="34"/>
        <v>technology</v>
      </c>
      <c r="T569" t="str">
        <f t="shared" si="35"/>
        <v>web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F570">
        <v>245</v>
      </c>
      <c r="G570" t="s">
        <v>8221</v>
      </c>
      <c r="H570" t="s">
        <v>8228</v>
      </c>
      <c r="I570" t="str">
        <f>VLOOKUP(H570,ISO!$A$2:$D$249,4,0)</f>
        <v>New Zealand</v>
      </c>
      <c r="J570" t="s">
        <v>8250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0.01</v>
      </c>
      <c r="R570" s="8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F571">
        <v>20</v>
      </c>
      <c r="G571" t="s">
        <v>8221</v>
      </c>
      <c r="H571" t="s">
        <v>8229</v>
      </c>
      <c r="I571" t="str">
        <f>VLOOKUP(H571,ISO!$A$2:$D$249,4,0)</f>
        <v>Canada</v>
      </c>
      <c r="J571" t="s">
        <v>8251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8.0000000000000002E-3</v>
      </c>
      <c r="R571" s="8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F572">
        <v>142</v>
      </c>
      <c r="G572" t="s">
        <v>8221</v>
      </c>
      <c r="H572" t="s">
        <v>8224</v>
      </c>
      <c r="I572" t="str">
        <f>VLOOKUP(H572,ISO!$A$2:$D$249,4,0)</f>
        <v>United States of America (the)</v>
      </c>
      <c r="J572" t="s">
        <v>8246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1.6705882352941177E-3</v>
      </c>
      <c r="R572" s="8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F573">
        <v>106</v>
      </c>
      <c r="G573" t="s">
        <v>8221</v>
      </c>
      <c r="H573" t="s">
        <v>8224</v>
      </c>
      <c r="I573" t="str">
        <f>VLOOKUP(H573,ISO!$A$2:$D$249,4,0)</f>
        <v>United States of America (the)</v>
      </c>
      <c r="J573" t="s">
        <v>8246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4.2399999999999998E-3</v>
      </c>
      <c r="R573" s="8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F574">
        <v>0</v>
      </c>
      <c r="G574" t="s">
        <v>8221</v>
      </c>
      <c r="H574" t="s">
        <v>8224</v>
      </c>
      <c r="I574" t="str">
        <f>VLOOKUP(H574,ISO!$A$2:$D$249,4,0)</f>
        <v>United States of America (the)</v>
      </c>
      <c r="J574" t="s">
        <v>8246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s="8" t="e">
        <f t="shared" si="33"/>
        <v>#DIV/0!</v>
      </c>
      <c r="S574" t="str">
        <f t="shared" si="34"/>
        <v>technology</v>
      </c>
      <c r="T574" t="str">
        <f t="shared" si="35"/>
        <v>web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F575">
        <v>346</v>
      </c>
      <c r="G575" t="s">
        <v>8221</v>
      </c>
      <c r="H575" t="s">
        <v>8224</v>
      </c>
      <c r="I575" t="str">
        <f>VLOOKUP(H575,ISO!$A$2:$D$249,4,0)</f>
        <v>United States of America (the)</v>
      </c>
      <c r="J575" t="s">
        <v>8246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3.892538925389254E-3</v>
      </c>
      <c r="R575" s="8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F576">
        <v>80</v>
      </c>
      <c r="G576" t="s">
        <v>8221</v>
      </c>
      <c r="H576" t="s">
        <v>8225</v>
      </c>
      <c r="I576" t="str">
        <f>VLOOKUP(H576,ISO!$A$2:$D$249,4,0)</f>
        <v>United Kingdom of Great Britain and Northern Ireland (the)</v>
      </c>
      <c r="J576" t="s">
        <v>8247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7.1556350626118068E-3</v>
      </c>
      <c r="R576" s="8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F577">
        <v>259</v>
      </c>
      <c r="G577" t="s">
        <v>8221</v>
      </c>
      <c r="H577" t="s">
        <v>8236</v>
      </c>
      <c r="I577" t="str">
        <f>VLOOKUP(H577,ISO!$A$2:$D$249,4,0)</f>
        <v>Germany</v>
      </c>
      <c r="J577" t="s">
        <v>8249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4.3166666666666666E-3</v>
      </c>
      <c r="R577" s="8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F578">
        <v>1</v>
      </c>
      <c r="G578" t="s">
        <v>8221</v>
      </c>
      <c r="H578" t="s">
        <v>8224</v>
      </c>
      <c r="I578" t="str">
        <f>VLOOKUP(H578,ISO!$A$2:$D$249,4,0)</f>
        <v>United States of America (the)</v>
      </c>
      <c r="J578" t="s">
        <v>8246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7">
        <f t="shared" si="32"/>
        <v>1.2500000000000001E-5</v>
      </c>
      <c r="R578" s="8">
        <f t="shared" si="33"/>
        <v>1</v>
      </c>
      <c r="S578" t="str">
        <f t="shared" si="34"/>
        <v>technology</v>
      </c>
      <c r="T578" t="str">
        <f t="shared" si="35"/>
        <v>web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F579">
        <v>10</v>
      </c>
      <c r="G579" t="s">
        <v>8221</v>
      </c>
      <c r="H579" t="s">
        <v>8224</v>
      </c>
      <c r="I579" t="str">
        <f>VLOOKUP(H579,ISO!$A$2:$D$249,4,0)</f>
        <v>United States of America (the)</v>
      </c>
      <c r="J579" t="s">
        <v>8246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6">F579/D579</f>
        <v>2E-3</v>
      </c>
      <c r="R579" s="8">
        <f t="shared" ref="R579:R642" si="37">F579/N579</f>
        <v>10</v>
      </c>
      <c r="S579" t="str">
        <f t="shared" ref="S579:S642" si="38">LEFT(P579,(FIND("/",P579,1)-1))</f>
        <v>technology</v>
      </c>
      <c r="T579" t="str">
        <f t="shared" ref="T579:T642" si="39">MID(P579,FIND("/",P579)+1,256)</f>
        <v>web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F580">
        <v>14</v>
      </c>
      <c r="G580" t="s">
        <v>8221</v>
      </c>
      <c r="H580" t="s">
        <v>8225</v>
      </c>
      <c r="I580" t="str">
        <f>VLOOKUP(H580,ISO!$A$2:$D$249,4,0)</f>
        <v>United Kingdom of Great Britain and Northern Ireland (the)</v>
      </c>
      <c r="J580" t="s">
        <v>8247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1.12E-4</v>
      </c>
      <c r="R580" s="8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F581">
        <v>175</v>
      </c>
      <c r="G581" t="s">
        <v>8221</v>
      </c>
      <c r="H581" t="s">
        <v>8224</v>
      </c>
      <c r="I581" t="str">
        <f>VLOOKUP(H581,ISO!$A$2:$D$249,4,0)</f>
        <v>United States of America (the)</v>
      </c>
      <c r="J581" t="s">
        <v>8246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1.4583333333333334E-2</v>
      </c>
      <c r="R581" s="8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F582">
        <v>1</v>
      </c>
      <c r="G582" t="s">
        <v>8221</v>
      </c>
      <c r="H582" t="s">
        <v>8224</v>
      </c>
      <c r="I582" t="str">
        <f>VLOOKUP(H582,ISO!$A$2:$D$249,4,0)</f>
        <v>United States of America (the)</v>
      </c>
      <c r="J582" t="s">
        <v>8246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3.3333333333333332E-4</v>
      </c>
      <c r="R582" s="8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F583">
        <v>0</v>
      </c>
      <c r="G583" t="s">
        <v>8221</v>
      </c>
      <c r="H583" t="s">
        <v>8224</v>
      </c>
      <c r="I583" t="str">
        <f>VLOOKUP(H583,ISO!$A$2:$D$249,4,0)</f>
        <v>United States of America (the)</v>
      </c>
      <c r="J583" t="s">
        <v>8246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s="8" t="e">
        <f t="shared" si="37"/>
        <v>#DIV/0!</v>
      </c>
      <c r="S583" t="str">
        <f t="shared" si="38"/>
        <v>technology</v>
      </c>
      <c r="T583" t="str">
        <f t="shared" si="39"/>
        <v>web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F584">
        <v>0</v>
      </c>
      <c r="G584" t="s">
        <v>8221</v>
      </c>
      <c r="H584" t="s">
        <v>8224</v>
      </c>
      <c r="I584" t="str">
        <f>VLOOKUP(H584,ISO!$A$2:$D$249,4,0)</f>
        <v>United States of America (the)</v>
      </c>
      <c r="J584" t="s">
        <v>8246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s="8" t="e">
        <f t="shared" si="37"/>
        <v>#DIV/0!</v>
      </c>
      <c r="S584" t="str">
        <f t="shared" si="38"/>
        <v>technology</v>
      </c>
      <c r="T584" t="str">
        <f t="shared" si="39"/>
        <v>web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F585">
        <v>1</v>
      </c>
      <c r="G585" t="s">
        <v>8221</v>
      </c>
      <c r="H585" t="s">
        <v>8224</v>
      </c>
      <c r="I585" t="str">
        <f>VLOOKUP(H585,ISO!$A$2:$D$249,4,0)</f>
        <v>United States of America (the)</v>
      </c>
      <c r="J585" t="s">
        <v>8246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1.1111111111111112E-4</v>
      </c>
      <c r="R585" s="8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F586">
        <v>10</v>
      </c>
      <c r="G586" t="s">
        <v>8221</v>
      </c>
      <c r="H586" t="s">
        <v>8224</v>
      </c>
      <c r="I586" t="str">
        <f>VLOOKUP(H586,ISO!$A$2:$D$249,4,0)</f>
        <v>United States of America (the)</v>
      </c>
      <c r="J586" t="s">
        <v>8246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0.01</v>
      </c>
      <c r="R586" s="8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F587">
        <v>0</v>
      </c>
      <c r="G587" t="s">
        <v>8221</v>
      </c>
      <c r="H587" t="s">
        <v>8225</v>
      </c>
      <c r="I587" t="str">
        <f>VLOOKUP(H587,ISO!$A$2:$D$249,4,0)</f>
        <v>United Kingdom of Great Britain and Northern Ireland (the)</v>
      </c>
      <c r="J587" t="s">
        <v>8247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s="8" t="e">
        <f t="shared" si="37"/>
        <v>#DIV/0!</v>
      </c>
      <c r="S587" t="str">
        <f t="shared" si="38"/>
        <v>technology</v>
      </c>
      <c r="T587" t="str">
        <f t="shared" si="39"/>
        <v>web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F588">
        <v>56</v>
      </c>
      <c r="G588" t="s">
        <v>8221</v>
      </c>
      <c r="H588" t="s">
        <v>8224</v>
      </c>
      <c r="I588" t="str">
        <f>VLOOKUP(H588,ISO!$A$2:$D$249,4,0)</f>
        <v>United States of America (the)</v>
      </c>
      <c r="J588" t="s">
        <v>8246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5.5999999999999999E-3</v>
      </c>
      <c r="R588" s="8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F589">
        <v>2725</v>
      </c>
      <c r="G589" t="s">
        <v>8221</v>
      </c>
      <c r="H589" t="s">
        <v>8229</v>
      </c>
      <c r="I589" t="str">
        <f>VLOOKUP(H589,ISO!$A$2:$D$249,4,0)</f>
        <v>Canada</v>
      </c>
      <c r="J589" t="s">
        <v>8251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9.0833333333333335E-2</v>
      </c>
      <c r="R589" s="8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F590">
        <v>301</v>
      </c>
      <c r="G590" t="s">
        <v>8221</v>
      </c>
      <c r="H590" t="s">
        <v>8237</v>
      </c>
      <c r="I590" t="str">
        <f>VLOOKUP(H590,ISO!$A$2:$D$249,4,0)</f>
        <v>Italy</v>
      </c>
      <c r="J590" t="s">
        <v>8249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3.3444444444444443E-2</v>
      </c>
      <c r="R590" s="8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F591">
        <v>1</v>
      </c>
      <c r="G591" t="s">
        <v>8221</v>
      </c>
      <c r="H591" t="s">
        <v>8224</v>
      </c>
      <c r="I591" t="str">
        <f>VLOOKUP(H591,ISO!$A$2:$D$249,4,0)</f>
        <v>United States of America (the)</v>
      </c>
      <c r="J591" t="s">
        <v>8246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1.3333333333333334E-4</v>
      </c>
      <c r="R591" s="8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F592">
        <v>223</v>
      </c>
      <c r="G592" t="s">
        <v>8221</v>
      </c>
      <c r="H592" t="s">
        <v>8225</v>
      </c>
      <c r="I592" t="str">
        <f>VLOOKUP(H592,ISO!$A$2:$D$249,4,0)</f>
        <v>United Kingdom of Great Britain and Northern Ireland (the)</v>
      </c>
      <c r="J592" t="s">
        <v>8247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4.4600000000000001E-2</v>
      </c>
      <c r="R592" s="8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F593">
        <v>61</v>
      </c>
      <c r="G593" t="s">
        <v>8221</v>
      </c>
      <c r="H593" t="s">
        <v>8224</v>
      </c>
      <c r="I593" t="str">
        <f>VLOOKUP(H593,ISO!$A$2:$D$249,4,0)</f>
        <v>United States of America (the)</v>
      </c>
      <c r="J593" t="s">
        <v>8246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6.0999999999999997E-4</v>
      </c>
      <c r="R593" s="8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F594">
        <v>250</v>
      </c>
      <c r="G594" t="s">
        <v>8221</v>
      </c>
      <c r="H594" t="s">
        <v>8224</v>
      </c>
      <c r="I594" t="str">
        <f>VLOOKUP(H594,ISO!$A$2:$D$249,4,0)</f>
        <v>United States of America (the)</v>
      </c>
      <c r="J594" t="s">
        <v>8246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3.3333333333333333E-2</v>
      </c>
      <c r="R594" s="8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F595">
        <v>115</v>
      </c>
      <c r="G595" t="s">
        <v>8221</v>
      </c>
      <c r="H595" t="s">
        <v>8225</v>
      </c>
      <c r="I595" t="str">
        <f>VLOOKUP(H595,ISO!$A$2:$D$249,4,0)</f>
        <v>United Kingdom of Great Britain and Northern Ireland (the)</v>
      </c>
      <c r="J595" t="s">
        <v>8247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0.23</v>
      </c>
      <c r="R595" s="8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F596">
        <v>26</v>
      </c>
      <c r="G596" t="s">
        <v>8221</v>
      </c>
      <c r="H596" t="s">
        <v>8224</v>
      </c>
      <c r="I596" t="str">
        <f>VLOOKUP(H596,ISO!$A$2:$D$249,4,0)</f>
        <v>United States of America (the)</v>
      </c>
      <c r="J596" t="s">
        <v>8246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1.0399999999999999E-3</v>
      </c>
      <c r="R596" s="8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F597">
        <v>426</v>
      </c>
      <c r="G597" t="s">
        <v>8221</v>
      </c>
      <c r="H597" t="s">
        <v>8224</v>
      </c>
      <c r="I597" t="str">
        <f>VLOOKUP(H597,ISO!$A$2:$D$249,4,0)</f>
        <v>United States of America (the)</v>
      </c>
      <c r="J597" t="s">
        <v>8246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4.2599999999999999E-3</v>
      </c>
      <c r="R597" s="8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F598">
        <v>6</v>
      </c>
      <c r="G598" t="s">
        <v>8221</v>
      </c>
      <c r="H598" t="s">
        <v>8224</v>
      </c>
      <c r="I598" t="str">
        <f>VLOOKUP(H598,ISO!$A$2:$D$249,4,0)</f>
        <v>United States of America (the)</v>
      </c>
      <c r="J598" t="s">
        <v>8246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2.9999999999999997E-4</v>
      </c>
      <c r="R598" s="8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F599">
        <v>20</v>
      </c>
      <c r="G599" t="s">
        <v>8221</v>
      </c>
      <c r="H599" t="s">
        <v>8224</v>
      </c>
      <c r="I599" t="str">
        <f>VLOOKUP(H599,ISO!$A$2:$D$249,4,0)</f>
        <v>United States of America (the)</v>
      </c>
      <c r="J599" t="s">
        <v>8246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2.6666666666666666E-3</v>
      </c>
      <c r="R599" s="8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F600">
        <v>850</v>
      </c>
      <c r="G600" t="s">
        <v>8221</v>
      </c>
      <c r="H600" t="s">
        <v>8224</v>
      </c>
      <c r="I600" t="str">
        <f>VLOOKUP(H600,ISO!$A$2:$D$249,4,0)</f>
        <v>United States of America (the)</v>
      </c>
      <c r="J600" t="s">
        <v>8246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0.34</v>
      </c>
      <c r="R600" s="8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F601">
        <v>31</v>
      </c>
      <c r="G601" t="s">
        <v>8221</v>
      </c>
      <c r="H601" t="s">
        <v>8224</v>
      </c>
      <c r="I601" t="str">
        <f>VLOOKUP(H601,ISO!$A$2:$D$249,4,0)</f>
        <v>United States of America (the)</v>
      </c>
      <c r="J601" t="s">
        <v>8246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6.2E-4</v>
      </c>
      <c r="R601" s="8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29" hidden="1">
      <c r="A602">
        <v>600</v>
      </c>
      <c r="B602" s="3" t="s">
        <v>601</v>
      </c>
      <c r="C602" s="3" t="s">
        <v>4710</v>
      </c>
      <c r="D602">
        <v>5000</v>
      </c>
      <c r="F602">
        <v>100</v>
      </c>
      <c r="G602" t="s">
        <v>8220</v>
      </c>
      <c r="H602" t="s">
        <v>8224</v>
      </c>
      <c r="I602" t="str">
        <f>VLOOKUP(H602,ISO!$A$2:$D$249,4,0)</f>
        <v>United States of America (the)</v>
      </c>
      <c r="J602" t="s">
        <v>8246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0.02</v>
      </c>
      <c r="R602" s="8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43.5" hidden="1">
      <c r="A603">
        <v>601</v>
      </c>
      <c r="B603" s="3" t="s">
        <v>602</v>
      </c>
      <c r="C603" s="3" t="s">
        <v>4711</v>
      </c>
      <c r="D603">
        <v>10000</v>
      </c>
      <c r="F603">
        <v>140</v>
      </c>
      <c r="G603" t="s">
        <v>8220</v>
      </c>
      <c r="H603" t="s">
        <v>8229</v>
      </c>
      <c r="I603" t="str">
        <f>VLOOKUP(H603,ISO!$A$2:$D$249,4,0)</f>
        <v>Canada</v>
      </c>
      <c r="J603" t="s">
        <v>8251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1.4E-2</v>
      </c>
      <c r="R603" s="8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5" hidden="1">
      <c r="A604">
        <v>602</v>
      </c>
      <c r="B604" s="3" t="s">
        <v>603</v>
      </c>
      <c r="C604" s="3" t="s">
        <v>4712</v>
      </c>
      <c r="D604">
        <v>70000</v>
      </c>
      <c r="F604">
        <v>0</v>
      </c>
      <c r="G604" t="s">
        <v>8220</v>
      </c>
      <c r="H604" t="s">
        <v>8224</v>
      </c>
      <c r="I604" t="str">
        <f>VLOOKUP(H604,ISO!$A$2:$D$249,4,0)</f>
        <v>United States of America (the)</v>
      </c>
      <c r="J604" t="s">
        <v>8246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s="8" t="e">
        <f t="shared" si="37"/>
        <v>#DIV/0!</v>
      </c>
      <c r="S604" t="str">
        <f t="shared" si="38"/>
        <v>technology</v>
      </c>
      <c r="T604" t="str">
        <f t="shared" si="39"/>
        <v>web</v>
      </c>
    </row>
    <row r="605" spans="1:20" ht="43.5" hidden="1">
      <c r="A605">
        <v>603</v>
      </c>
      <c r="B605" s="3" t="s">
        <v>604</v>
      </c>
      <c r="C605" s="3" t="s">
        <v>4713</v>
      </c>
      <c r="D605">
        <v>15000</v>
      </c>
      <c r="F605">
        <v>590.02</v>
      </c>
      <c r="G605" t="s">
        <v>8220</v>
      </c>
      <c r="H605" t="s">
        <v>8224</v>
      </c>
      <c r="I605" t="str">
        <f>VLOOKUP(H605,ISO!$A$2:$D$249,4,0)</f>
        <v>United States of America (the)</v>
      </c>
      <c r="J605" t="s">
        <v>8246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3.9334666666666664E-2</v>
      </c>
      <c r="R605" s="8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5" hidden="1">
      <c r="A606">
        <v>604</v>
      </c>
      <c r="B606" s="3" t="s">
        <v>605</v>
      </c>
      <c r="C606" s="3" t="s">
        <v>4714</v>
      </c>
      <c r="D606">
        <v>1500</v>
      </c>
      <c r="F606">
        <v>0</v>
      </c>
      <c r="G606" t="s">
        <v>8220</v>
      </c>
      <c r="H606" t="s">
        <v>8224</v>
      </c>
      <c r="I606" t="str">
        <f>VLOOKUP(H606,ISO!$A$2:$D$249,4,0)</f>
        <v>United States of America (the)</v>
      </c>
      <c r="J606" t="s">
        <v>8246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s="8" t="e">
        <f t="shared" si="37"/>
        <v>#DIV/0!</v>
      </c>
      <c r="S606" t="str">
        <f t="shared" si="38"/>
        <v>technology</v>
      </c>
      <c r="T606" t="str">
        <f t="shared" si="39"/>
        <v>web</v>
      </c>
    </row>
    <row r="607" spans="1:20" ht="29" hidden="1">
      <c r="A607">
        <v>605</v>
      </c>
      <c r="B607" s="3" t="s">
        <v>606</v>
      </c>
      <c r="C607" s="3" t="s">
        <v>4715</v>
      </c>
      <c r="D607">
        <v>5000</v>
      </c>
      <c r="F607">
        <v>131</v>
      </c>
      <c r="G607" t="s">
        <v>8220</v>
      </c>
      <c r="H607" t="s">
        <v>8224</v>
      </c>
      <c r="I607" t="str">
        <f>VLOOKUP(H607,ISO!$A$2:$D$249,4,0)</f>
        <v>United States of America (the)</v>
      </c>
      <c r="J607" t="s">
        <v>8246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2.6200000000000001E-2</v>
      </c>
      <c r="R607" s="8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58" hidden="1">
      <c r="A608">
        <v>606</v>
      </c>
      <c r="B608" s="3" t="s">
        <v>607</v>
      </c>
      <c r="C608" s="3" t="s">
        <v>4716</v>
      </c>
      <c r="D608">
        <v>5000</v>
      </c>
      <c r="F608">
        <v>10</v>
      </c>
      <c r="G608" t="s">
        <v>8220</v>
      </c>
      <c r="H608" t="s">
        <v>8233</v>
      </c>
      <c r="I608" t="str">
        <f>VLOOKUP(H608,ISO!$A$2:$D$249,4,0)</f>
        <v>Netherlands (the)</v>
      </c>
      <c r="J608" t="s">
        <v>8249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2E-3</v>
      </c>
      <c r="R608" s="8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43.5" hidden="1">
      <c r="A609">
        <v>607</v>
      </c>
      <c r="B609" s="3" t="s">
        <v>608</v>
      </c>
      <c r="C609" s="3" t="s">
        <v>4717</v>
      </c>
      <c r="D609">
        <v>250</v>
      </c>
      <c r="F609">
        <v>0</v>
      </c>
      <c r="G609" t="s">
        <v>8220</v>
      </c>
      <c r="H609" t="s">
        <v>8224</v>
      </c>
      <c r="I609" t="str">
        <f>VLOOKUP(H609,ISO!$A$2:$D$249,4,0)</f>
        <v>United States of America (the)</v>
      </c>
      <c r="J609" t="s">
        <v>8246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s="8" t="e">
        <f t="shared" si="37"/>
        <v>#DIV/0!</v>
      </c>
      <c r="S609" t="str">
        <f t="shared" si="38"/>
        <v>technology</v>
      </c>
      <c r="T609" t="str">
        <f t="shared" si="39"/>
        <v>web</v>
      </c>
    </row>
    <row r="610" spans="1:20" ht="43.5" hidden="1">
      <c r="A610">
        <v>608</v>
      </c>
      <c r="B610" s="3" t="s">
        <v>609</v>
      </c>
      <c r="C610" s="3" t="s">
        <v>4718</v>
      </c>
      <c r="D610">
        <v>150000</v>
      </c>
      <c r="F610">
        <v>1461</v>
      </c>
      <c r="G610" t="s">
        <v>8220</v>
      </c>
      <c r="H610" t="s">
        <v>8224</v>
      </c>
      <c r="I610" t="str">
        <f>VLOOKUP(H610,ISO!$A$2:$D$249,4,0)</f>
        <v>United States of America (the)</v>
      </c>
      <c r="J610" t="s">
        <v>8246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9.7400000000000004E-3</v>
      </c>
      <c r="R610" s="8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43.5" hidden="1">
      <c r="A611">
        <v>609</v>
      </c>
      <c r="B611" s="3" t="s">
        <v>610</v>
      </c>
      <c r="C611" s="3" t="s">
        <v>4719</v>
      </c>
      <c r="D611">
        <v>780</v>
      </c>
      <c r="F611">
        <v>5</v>
      </c>
      <c r="G611" t="s">
        <v>8220</v>
      </c>
      <c r="H611" t="s">
        <v>8225</v>
      </c>
      <c r="I611" t="str">
        <f>VLOOKUP(H611,ISO!$A$2:$D$249,4,0)</f>
        <v>United Kingdom of Great Britain and Northern Ireland (the)</v>
      </c>
      <c r="J611" t="s">
        <v>8247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6.41025641025641E-3</v>
      </c>
      <c r="R611" s="8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3.5" hidden="1">
      <c r="A612">
        <v>610</v>
      </c>
      <c r="B612" s="3" t="s">
        <v>611</v>
      </c>
      <c r="C612" s="3" t="s">
        <v>4720</v>
      </c>
      <c r="D612">
        <v>13803</v>
      </c>
      <c r="F612">
        <v>0</v>
      </c>
      <c r="G612" t="s">
        <v>8220</v>
      </c>
      <c r="H612" t="s">
        <v>8224</v>
      </c>
      <c r="I612" t="str">
        <f>VLOOKUP(H612,ISO!$A$2:$D$249,4,0)</f>
        <v>United States of America (the)</v>
      </c>
      <c r="J612" t="s">
        <v>8246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s="8" t="e">
        <f t="shared" si="37"/>
        <v>#DIV/0!</v>
      </c>
      <c r="S612" t="str">
        <f t="shared" si="38"/>
        <v>technology</v>
      </c>
      <c r="T612" t="str">
        <f t="shared" si="39"/>
        <v>web</v>
      </c>
    </row>
    <row r="613" spans="1:20" ht="43.5" hidden="1">
      <c r="A613">
        <v>611</v>
      </c>
      <c r="B613" s="3" t="s">
        <v>612</v>
      </c>
      <c r="C613" s="3" t="s">
        <v>4721</v>
      </c>
      <c r="D613">
        <v>80000</v>
      </c>
      <c r="F613">
        <v>0</v>
      </c>
      <c r="G613" t="s">
        <v>8220</v>
      </c>
      <c r="H613" t="s">
        <v>8230</v>
      </c>
      <c r="I613" t="str">
        <f>VLOOKUP(H613,ISO!$A$2:$D$249,4,0)</f>
        <v>France</v>
      </c>
      <c r="J613" t="s">
        <v>8249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s="8" t="e">
        <f t="shared" si="37"/>
        <v>#DIV/0!</v>
      </c>
      <c r="S613" t="str">
        <f t="shared" si="38"/>
        <v>technology</v>
      </c>
      <c r="T613" t="str">
        <f t="shared" si="39"/>
        <v>web</v>
      </c>
    </row>
    <row r="614" spans="1:20" ht="29" hidden="1">
      <c r="A614">
        <v>612</v>
      </c>
      <c r="B614" s="3" t="s">
        <v>613</v>
      </c>
      <c r="C614" s="3" t="s">
        <v>4722</v>
      </c>
      <c r="D614">
        <v>10000</v>
      </c>
      <c r="F614">
        <v>0</v>
      </c>
      <c r="G614" t="s">
        <v>8220</v>
      </c>
      <c r="H614" t="s">
        <v>8237</v>
      </c>
      <c r="I614" t="str">
        <f>VLOOKUP(H614,ISO!$A$2:$D$249,4,0)</f>
        <v>Italy</v>
      </c>
      <c r="J614" t="s">
        <v>8249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s="8" t="e">
        <f t="shared" si="37"/>
        <v>#DIV/0!</v>
      </c>
      <c r="S614" t="str">
        <f t="shared" si="38"/>
        <v>technology</v>
      </c>
      <c r="T614" t="str">
        <f t="shared" si="39"/>
        <v>web</v>
      </c>
    </row>
    <row r="615" spans="1:20" ht="43.5" hidden="1">
      <c r="A615">
        <v>613</v>
      </c>
      <c r="B615" s="3" t="s">
        <v>614</v>
      </c>
      <c r="C615" s="3" t="s">
        <v>4723</v>
      </c>
      <c r="D615">
        <v>60000</v>
      </c>
      <c r="F615">
        <v>12818</v>
      </c>
      <c r="G615" t="s">
        <v>8220</v>
      </c>
      <c r="H615" t="s">
        <v>8224</v>
      </c>
      <c r="I615" t="str">
        <f>VLOOKUP(H615,ISO!$A$2:$D$249,4,0)</f>
        <v>United States of America (the)</v>
      </c>
      <c r="J615" t="s">
        <v>8246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0.21363333333333334</v>
      </c>
      <c r="R615" s="8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5" hidden="1">
      <c r="A616">
        <v>614</v>
      </c>
      <c r="B616" s="3" t="s">
        <v>615</v>
      </c>
      <c r="C616" s="3" t="s">
        <v>4724</v>
      </c>
      <c r="D616">
        <v>10000</v>
      </c>
      <c r="F616">
        <v>0</v>
      </c>
      <c r="G616" t="s">
        <v>8220</v>
      </c>
      <c r="H616" t="s">
        <v>8224</v>
      </c>
      <c r="I616" t="str">
        <f>VLOOKUP(H616,ISO!$A$2:$D$249,4,0)</f>
        <v>United States of America (the)</v>
      </c>
      <c r="J616" t="s">
        <v>8246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s="8" t="e">
        <f t="shared" si="37"/>
        <v>#DIV/0!</v>
      </c>
      <c r="S616" t="str">
        <f t="shared" si="38"/>
        <v>technology</v>
      </c>
      <c r="T616" t="str">
        <f t="shared" si="39"/>
        <v>web</v>
      </c>
    </row>
    <row r="617" spans="1:20" ht="43.5" hidden="1">
      <c r="A617">
        <v>615</v>
      </c>
      <c r="B617" s="3" t="s">
        <v>616</v>
      </c>
      <c r="C617" s="3" t="s">
        <v>4725</v>
      </c>
      <c r="D617">
        <v>515</v>
      </c>
      <c r="F617">
        <v>0</v>
      </c>
      <c r="G617" t="s">
        <v>8220</v>
      </c>
      <c r="H617" t="s">
        <v>8228</v>
      </c>
      <c r="I617" t="str">
        <f>VLOOKUP(H617,ISO!$A$2:$D$249,4,0)</f>
        <v>New Zealand</v>
      </c>
      <c r="J617" t="s">
        <v>8250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s="8" t="e">
        <f t="shared" si="37"/>
        <v>#DIV/0!</v>
      </c>
      <c r="S617" t="str">
        <f t="shared" si="38"/>
        <v>technology</v>
      </c>
      <c r="T617" t="str">
        <f t="shared" si="39"/>
        <v>web</v>
      </c>
    </row>
    <row r="618" spans="1:20" ht="43.5" hidden="1">
      <c r="A618">
        <v>616</v>
      </c>
      <c r="B618" s="3" t="s">
        <v>617</v>
      </c>
      <c r="C618" s="3" t="s">
        <v>4726</v>
      </c>
      <c r="D618">
        <v>5000</v>
      </c>
      <c r="F618">
        <v>0</v>
      </c>
      <c r="G618" t="s">
        <v>8220</v>
      </c>
      <c r="H618" t="s">
        <v>8230</v>
      </c>
      <c r="I618" t="str">
        <f>VLOOKUP(H618,ISO!$A$2:$D$249,4,0)</f>
        <v>France</v>
      </c>
      <c r="J618" t="s">
        <v>8249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s="8" t="e">
        <f t="shared" si="37"/>
        <v>#DIV/0!</v>
      </c>
      <c r="S618" t="str">
        <f t="shared" si="38"/>
        <v>technology</v>
      </c>
      <c r="T618" t="str">
        <f t="shared" si="39"/>
        <v>web</v>
      </c>
    </row>
    <row r="619" spans="1:20" ht="58" hidden="1">
      <c r="A619">
        <v>617</v>
      </c>
      <c r="B619" s="3" t="s">
        <v>618</v>
      </c>
      <c r="C619" s="3" t="s">
        <v>4727</v>
      </c>
      <c r="D619">
        <v>2000</v>
      </c>
      <c r="F619">
        <v>60</v>
      </c>
      <c r="G619" t="s">
        <v>8220</v>
      </c>
      <c r="H619" t="s">
        <v>8225</v>
      </c>
      <c r="I619" t="str">
        <f>VLOOKUP(H619,ISO!$A$2:$D$249,4,0)</f>
        <v>United Kingdom of Great Britain and Northern Ireland (the)</v>
      </c>
      <c r="J619" t="s">
        <v>8247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0.03</v>
      </c>
      <c r="R619" s="8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43.5" hidden="1">
      <c r="A620">
        <v>618</v>
      </c>
      <c r="B620" s="3" t="s">
        <v>619</v>
      </c>
      <c r="C620" s="3" t="s">
        <v>4728</v>
      </c>
      <c r="D620">
        <v>400</v>
      </c>
      <c r="F620">
        <v>0</v>
      </c>
      <c r="G620" t="s">
        <v>8220</v>
      </c>
      <c r="H620" t="s">
        <v>8224</v>
      </c>
      <c r="I620" t="str">
        <f>VLOOKUP(H620,ISO!$A$2:$D$249,4,0)</f>
        <v>United States of America (the)</v>
      </c>
      <c r="J620" t="s">
        <v>8246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s="8" t="e">
        <f t="shared" si="37"/>
        <v>#DIV/0!</v>
      </c>
      <c r="S620" t="str">
        <f t="shared" si="38"/>
        <v>technology</v>
      </c>
      <c r="T620" t="str">
        <f t="shared" si="39"/>
        <v>web</v>
      </c>
    </row>
    <row r="621" spans="1:20" ht="29" hidden="1">
      <c r="A621">
        <v>619</v>
      </c>
      <c r="B621" s="3" t="s">
        <v>620</v>
      </c>
      <c r="C621" s="3" t="s">
        <v>4729</v>
      </c>
      <c r="D621">
        <v>2500000</v>
      </c>
      <c r="F621">
        <v>1</v>
      </c>
      <c r="G621" t="s">
        <v>8220</v>
      </c>
      <c r="H621" t="s">
        <v>8224</v>
      </c>
      <c r="I621" t="str">
        <f>VLOOKUP(H621,ISO!$A$2:$D$249,4,0)</f>
        <v>United States of America (the)</v>
      </c>
      <c r="J621" t="s">
        <v>8246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3.9999999999999998E-7</v>
      </c>
      <c r="R621" s="8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3.5" hidden="1">
      <c r="A622">
        <v>620</v>
      </c>
      <c r="B622" s="3" t="s">
        <v>621</v>
      </c>
      <c r="C622" s="3" t="s">
        <v>4730</v>
      </c>
      <c r="D622">
        <v>30000</v>
      </c>
      <c r="F622">
        <v>300</v>
      </c>
      <c r="G622" t="s">
        <v>8220</v>
      </c>
      <c r="H622" t="s">
        <v>8229</v>
      </c>
      <c r="I622" t="str">
        <f>VLOOKUP(H622,ISO!$A$2:$D$249,4,0)</f>
        <v>Canada</v>
      </c>
      <c r="J622" t="s">
        <v>8251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0.01</v>
      </c>
      <c r="R622" s="8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58" hidden="1">
      <c r="A623">
        <v>621</v>
      </c>
      <c r="B623" s="3" t="s">
        <v>622</v>
      </c>
      <c r="C623" s="3" t="s">
        <v>4731</v>
      </c>
      <c r="D623">
        <v>25000</v>
      </c>
      <c r="F623">
        <v>261</v>
      </c>
      <c r="G623" t="s">
        <v>8220</v>
      </c>
      <c r="H623" t="s">
        <v>8224</v>
      </c>
      <c r="I623" t="str">
        <f>VLOOKUP(H623,ISO!$A$2:$D$249,4,0)</f>
        <v>United States of America (the)</v>
      </c>
      <c r="J623" t="s">
        <v>8246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1.044E-2</v>
      </c>
      <c r="R623" s="8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58" hidden="1">
      <c r="A624">
        <v>622</v>
      </c>
      <c r="B624" s="3" t="s">
        <v>623</v>
      </c>
      <c r="C624" s="3" t="s">
        <v>4732</v>
      </c>
      <c r="D624">
        <v>6000</v>
      </c>
      <c r="F624">
        <v>341</v>
      </c>
      <c r="G624" t="s">
        <v>8220</v>
      </c>
      <c r="H624" t="s">
        <v>8224</v>
      </c>
      <c r="I624" t="str">
        <f>VLOOKUP(H624,ISO!$A$2:$D$249,4,0)</f>
        <v>United States of America (the)</v>
      </c>
      <c r="J624" t="s">
        <v>8246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5.6833333333333333E-2</v>
      </c>
      <c r="R624" s="8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58" hidden="1">
      <c r="A625">
        <v>623</v>
      </c>
      <c r="B625" s="3" t="s">
        <v>624</v>
      </c>
      <c r="C625" s="3" t="s">
        <v>4733</v>
      </c>
      <c r="D625">
        <v>75000</v>
      </c>
      <c r="F625">
        <v>0</v>
      </c>
      <c r="G625" t="s">
        <v>8220</v>
      </c>
      <c r="H625" t="s">
        <v>8226</v>
      </c>
      <c r="I625" t="str">
        <f>VLOOKUP(H625,ISO!$A$2:$D$249,4,0)</f>
        <v>Australia</v>
      </c>
      <c r="J625" t="s">
        <v>8248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s="8" t="e">
        <f t="shared" si="37"/>
        <v>#DIV/0!</v>
      </c>
      <c r="S625" t="str">
        <f t="shared" si="38"/>
        <v>technology</v>
      </c>
      <c r="T625" t="str">
        <f t="shared" si="39"/>
        <v>web</v>
      </c>
    </row>
    <row r="626" spans="1:20" ht="43.5" hidden="1">
      <c r="A626">
        <v>624</v>
      </c>
      <c r="B626" s="3" t="s">
        <v>625</v>
      </c>
      <c r="C626" s="3" t="s">
        <v>4734</v>
      </c>
      <c r="D626">
        <v>5000</v>
      </c>
      <c r="F626">
        <v>0</v>
      </c>
      <c r="G626" t="s">
        <v>8220</v>
      </c>
      <c r="H626" t="s">
        <v>8224</v>
      </c>
      <c r="I626" t="str">
        <f>VLOOKUP(H626,ISO!$A$2:$D$249,4,0)</f>
        <v>United States of America (the)</v>
      </c>
      <c r="J626" t="s">
        <v>8246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s="8" t="e">
        <f t="shared" si="37"/>
        <v>#DIV/0!</v>
      </c>
      <c r="S626" t="str">
        <f t="shared" si="38"/>
        <v>technology</v>
      </c>
      <c r="T626" t="str">
        <f t="shared" si="39"/>
        <v>web</v>
      </c>
    </row>
    <row r="627" spans="1:20" ht="43.5" hidden="1">
      <c r="A627">
        <v>625</v>
      </c>
      <c r="B627" s="3" t="s">
        <v>626</v>
      </c>
      <c r="C627" s="3" t="s">
        <v>4735</v>
      </c>
      <c r="D627">
        <v>25000</v>
      </c>
      <c r="F627">
        <v>0</v>
      </c>
      <c r="G627" t="s">
        <v>8220</v>
      </c>
      <c r="H627" t="s">
        <v>8229</v>
      </c>
      <c r="I627" t="str">
        <f>VLOOKUP(H627,ISO!$A$2:$D$249,4,0)</f>
        <v>Canada</v>
      </c>
      <c r="J627" t="s">
        <v>8251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s="8" t="e">
        <f t="shared" si="37"/>
        <v>#DIV/0!</v>
      </c>
      <c r="S627" t="str">
        <f t="shared" si="38"/>
        <v>technology</v>
      </c>
      <c r="T627" t="str">
        <f t="shared" si="39"/>
        <v>web</v>
      </c>
    </row>
    <row r="628" spans="1:20" ht="43.5" hidden="1">
      <c r="A628">
        <v>626</v>
      </c>
      <c r="B628" s="3" t="s">
        <v>627</v>
      </c>
      <c r="C628" s="3" t="s">
        <v>4736</v>
      </c>
      <c r="D628">
        <v>25000</v>
      </c>
      <c r="F628">
        <v>4345</v>
      </c>
      <c r="G628" t="s">
        <v>8220</v>
      </c>
      <c r="H628" t="s">
        <v>8224</v>
      </c>
      <c r="I628" t="str">
        <f>VLOOKUP(H628,ISO!$A$2:$D$249,4,0)</f>
        <v>United States of America (the)</v>
      </c>
      <c r="J628" t="s">
        <v>8246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0.17380000000000001</v>
      </c>
      <c r="R628" s="8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5" hidden="1">
      <c r="A629">
        <v>627</v>
      </c>
      <c r="B629" s="3" t="s">
        <v>628</v>
      </c>
      <c r="C629" s="3" t="s">
        <v>4737</v>
      </c>
      <c r="D629">
        <v>450000</v>
      </c>
      <c r="F629">
        <v>90</v>
      </c>
      <c r="G629" t="s">
        <v>8220</v>
      </c>
      <c r="H629" t="s">
        <v>8235</v>
      </c>
      <c r="I629" t="str">
        <f>VLOOKUP(H629,ISO!$A$2:$D$249,4,0)</f>
        <v>Sweden</v>
      </c>
      <c r="J629" t="s">
        <v>8255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2.0000000000000001E-4</v>
      </c>
      <c r="R629" s="8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3.5" hidden="1">
      <c r="A630">
        <v>628</v>
      </c>
      <c r="B630" s="3" t="s">
        <v>629</v>
      </c>
      <c r="C630" s="3" t="s">
        <v>4738</v>
      </c>
      <c r="D630">
        <v>5000</v>
      </c>
      <c r="F630">
        <v>0</v>
      </c>
      <c r="G630" t="s">
        <v>8220</v>
      </c>
      <c r="H630" t="s">
        <v>8224</v>
      </c>
      <c r="I630" t="str">
        <f>VLOOKUP(H630,ISO!$A$2:$D$249,4,0)</f>
        <v>United States of America (the)</v>
      </c>
      <c r="J630" t="s">
        <v>8246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s="8" t="e">
        <f t="shared" si="37"/>
        <v>#DIV/0!</v>
      </c>
      <c r="S630" t="str">
        <f t="shared" si="38"/>
        <v>technology</v>
      </c>
      <c r="T630" t="str">
        <f t="shared" si="39"/>
        <v>web</v>
      </c>
    </row>
    <row r="631" spans="1:20" ht="43.5" hidden="1">
      <c r="A631">
        <v>629</v>
      </c>
      <c r="B631" s="3" t="s">
        <v>630</v>
      </c>
      <c r="C631" s="3" t="s">
        <v>4739</v>
      </c>
      <c r="D631">
        <v>200000</v>
      </c>
      <c r="F631">
        <v>350</v>
      </c>
      <c r="G631" t="s">
        <v>8220</v>
      </c>
      <c r="H631" t="s">
        <v>8226</v>
      </c>
      <c r="I631" t="str">
        <f>VLOOKUP(H631,ISO!$A$2:$D$249,4,0)</f>
        <v>Australia</v>
      </c>
      <c r="J631" t="s">
        <v>8248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1.75E-3</v>
      </c>
      <c r="R631" s="8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58" hidden="1">
      <c r="A632">
        <v>630</v>
      </c>
      <c r="B632" s="3" t="s">
        <v>631</v>
      </c>
      <c r="C632" s="3" t="s">
        <v>4740</v>
      </c>
      <c r="D632">
        <v>11999</v>
      </c>
      <c r="F632">
        <v>10</v>
      </c>
      <c r="G632" t="s">
        <v>8220</v>
      </c>
      <c r="H632" t="s">
        <v>8224</v>
      </c>
      <c r="I632" t="str">
        <f>VLOOKUP(H632,ISO!$A$2:$D$249,4,0)</f>
        <v>United States of America (the)</v>
      </c>
      <c r="J632" t="s">
        <v>8246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8.3340278356529708E-4</v>
      </c>
      <c r="R632" s="8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29" hidden="1">
      <c r="A633">
        <v>631</v>
      </c>
      <c r="B633" s="3" t="s">
        <v>632</v>
      </c>
      <c r="C633" s="3" t="s">
        <v>4741</v>
      </c>
      <c r="D633">
        <v>50000</v>
      </c>
      <c r="F633">
        <v>690</v>
      </c>
      <c r="G633" t="s">
        <v>8220</v>
      </c>
      <c r="H633" t="s">
        <v>8229</v>
      </c>
      <c r="I633" t="str">
        <f>VLOOKUP(H633,ISO!$A$2:$D$249,4,0)</f>
        <v>Canada</v>
      </c>
      <c r="J633" t="s">
        <v>8251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1.38E-2</v>
      </c>
      <c r="R633" s="8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43.5" hidden="1">
      <c r="A634">
        <v>632</v>
      </c>
      <c r="B634" s="3" t="s">
        <v>633</v>
      </c>
      <c r="C634" s="3" t="s">
        <v>4742</v>
      </c>
      <c r="D634">
        <v>20000</v>
      </c>
      <c r="F634">
        <v>0</v>
      </c>
      <c r="G634" t="s">
        <v>8220</v>
      </c>
      <c r="H634" t="s">
        <v>8233</v>
      </c>
      <c r="I634" t="str">
        <f>VLOOKUP(H634,ISO!$A$2:$D$249,4,0)</f>
        <v>Netherlands (the)</v>
      </c>
      <c r="J634" t="s">
        <v>8249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s="8" t="e">
        <f t="shared" si="37"/>
        <v>#DIV/0!</v>
      </c>
      <c r="S634" t="str">
        <f t="shared" si="38"/>
        <v>technology</v>
      </c>
      <c r="T634" t="str">
        <f t="shared" si="39"/>
        <v>web</v>
      </c>
    </row>
    <row r="635" spans="1:20" ht="43.5" hidden="1">
      <c r="A635">
        <v>633</v>
      </c>
      <c r="B635" s="3" t="s">
        <v>634</v>
      </c>
      <c r="C635" s="3" t="s">
        <v>4743</v>
      </c>
      <c r="D635">
        <v>10000</v>
      </c>
      <c r="F635">
        <v>1245</v>
      </c>
      <c r="G635" t="s">
        <v>8220</v>
      </c>
      <c r="H635" t="s">
        <v>8224</v>
      </c>
      <c r="I635" t="str">
        <f>VLOOKUP(H635,ISO!$A$2:$D$249,4,0)</f>
        <v>United States of America (the)</v>
      </c>
      <c r="J635" t="s">
        <v>8246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0.1245</v>
      </c>
      <c r="R635" s="8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29" hidden="1">
      <c r="A636">
        <v>634</v>
      </c>
      <c r="B636" s="3" t="s">
        <v>635</v>
      </c>
      <c r="C636" s="3" t="s">
        <v>4744</v>
      </c>
      <c r="D636">
        <v>5000</v>
      </c>
      <c r="F636">
        <v>1</v>
      </c>
      <c r="G636" t="s">
        <v>8220</v>
      </c>
      <c r="H636" t="s">
        <v>8224</v>
      </c>
      <c r="I636" t="str">
        <f>VLOOKUP(H636,ISO!$A$2:$D$249,4,0)</f>
        <v>United States of America (the)</v>
      </c>
      <c r="J636" t="s">
        <v>8246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2.0000000000000001E-4</v>
      </c>
      <c r="R636" s="8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29" hidden="1">
      <c r="A637">
        <v>635</v>
      </c>
      <c r="B637" s="3" t="s">
        <v>636</v>
      </c>
      <c r="C637" s="3" t="s">
        <v>4745</v>
      </c>
      <c r="D637">
        <v>25000</v>
      </c>
      <c r="F637">
        <v>2</v>
      </c>
      <c r="G637" t="s">
        <v>8220</v>
      </c>
      <c r="H637" t="s">
        <v>8224</v>
      </c>
      <c r="I637" t="str">
        <f>VLOOKUP(H637,ISO!$A$2:$D$249,4,0)</f>
        <v>United States of America (the)</v>
      </c>
      <c r="J637" t="s">
        <v>8246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8.0000000000000007E-5</v>
      </c>
      <c r="R637" s="8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43.5" hidden="1">
      <c r="A638">
        <v>636</v>
      </c>
      <c r="B638" s="3" t="s">
        <v>637</v>
      </c>
      <c r="C638" s="3" t="s">
        <v>4746</v>
      </c>
      <c r="D638">
        <v>2000</v>
      </c>
      <c r="F638">
        <v>4</v>
      </c>
      <c r="G638" t="s">
        <v>8220</v>
      </c>
      <c r="H638" t="s">
        <v>8225</v>
      </c>
      <c r="I638" t="str">
        <f>VLOOKUP(H638,ISO!$A$2:$D$249,4,0)</f>
        <v>United Kingdom of Great Britain and Northern Ireland (the)</v>
      </c>
      <c r="J638" t="s">
        <v>8247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2E-3</v>
      </c>
      <c r="R638" s="8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43.5" hidden="1">
      <c r="A639">
        <v>637</v>
      </c>
      <c r="B639" s="3" t="s">
        <v>638</v>
      </c>
      <c r="C639" s="3" t="s">
        <v>4747</v>
      </c>
      <c r="D639">
        <v>100000</v>
      </c>
      <c r="F639">
        <v>0</v>
      </c>
      <c r="G639" t="s">
        <v>8220</v>
      </c>
      <c r="H639" t="s">
        <v>8225</v>
      </c>
      <c r="I639" t="str">
        <f>VLOOKUP(H639,ISO!$A$2:$D$249,4,0)</f>
        <v>United Kingdom of Great Britain and Northern Ireland (the)</v>
      </c>
      <c r="J639" t="s">
        <v>8247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s="8" t="e">
        <f t="shared" si="37"/>
        <v>#DIV/0!</v>
      </c>
      <c r="S639" t="str">
        <f t="shared" si="38"/>
        <v>technology</v>
      </c>
      <c r="T639" t="str">
        <f t="shared" si="39"/>
        <v>web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F640">
        <v>18</v>
      </c>
      <c r="G640" t="s">
        <v>8220</v>
      </c>
      <c r="H640" t="s">
        <v>8236</v>
      </c>
      <c r="I640" t="str">
        <f>VLOOKUP(H640,ISO!$A$2:$D$249,4,0)</f>
        <v>Germany</v>
      </c>
      <c r="J640" t="s">
        <v>8249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9.0000000000000006E-5</v>
      </c>
      <c r="R640" s="8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29" hidden="1">
      <c r="A641">
        <v>639</v>
      </c>
      <c r="B641" s="3" t="s">
        <v>640</v>
      </c>
      <c r="C641" s="3" t="s">
        <v>4749</v>
      </c>
      <c r="D641">
        <v>1000000</v>
      </c>
      <c r="F641">
        <v>1</v>
      </c>
      <c r="G641" t="s">
        <v>8220</v>
      </c>
      <c r="H641" t="s">
        <v>8224</v>
      </c>
      <c r="I641" t="str">
        <f>VLOOKUP(H641,ISO!$A$2:$D$249,4,0)</f>
        <v>United States of America (the)</v>
      </c>
      <c r="J641" t="s">
        <v>8246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9.9999999999999995E-7</v>
      </c>
      <c r="R641" s="8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43.5" hidden="1">
      <c r="A642">
        <v>640</v>
      </c>
      <c r="B642" s="3" t="s">
        <v>641</v>
      </c>
      <c r="C642" s="3" t="s">
        <v>4750</v>
      </c>
      <c r="D642">
        <v>70</v>
      </c>
      <c r="F642">
        <v>101</v>
      </c>
      <c r="G642" t="s">
        <v>8219</v>
      </c>
      <c r="H642" t="s">
        <v>8230</v>
      </c>
      <c r="I642" t="str">
        <f>VLOOKUP(H642,ISO!$A$2:$D$249,4,0)</f>
        <v>France</v>
      </c>
      <c r="J642" t="s">
        <v>8249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7">
        <f t="shared" si="36"/>
        <v>1.4428571428571428</v>
      </c>
      <c r="R642" s="8">
        <f t="shared" si="37"/>
        <v>50.5</v>
      </c>
      <c r="S642" t="str">
        <f t="shared" si="38"/>
        <v>technology</v>
      </c>
      <c r="T642" t="str">
        <f t="shared" si="39"/>
        <v>wearables</v>
      </c>
    </row>
    <row r="643" spans="1:20" ht="43.5" hidden="1">
      <c r="A643">
        <v>641</v>
      </c>
      <c r="B643" s="3" t="s">
        <v>642</v>
      </c>
      <c r="C643" s="3" t="s">
        <v>4751</v>
      </c>
      <c r="D643">
        <v>40000</v>
      </c>
      <c r="F643">
        <v>47665</v>
      </c>
      <c r="G643" t="s">
        <v>8219</v>
      </c>
      <c r="H643" t="s">
        <v>8224</v>
      </c>
      <c r="I643" t="str">
        <f>VLOOKUP(H643,ISO!$A$2:$D$249,4,0)</f>
        <v>United States of America (the)</v>
      </c>
      <c r="J643" t="s">
        <v>8246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40">F643/D643</f>
        <v>1.1916249999999999</v>
      </c>
      <c r="R643" s="8">
        <f t="shared" ref="R643:R706" si="41">F643/N643</f>
        <v>151.31746031746033</v>
      </c>
      <c r="S643" t="str">
        <f t="shared" ref="S643:S706" si="42">LEFT(P643,(FIND("/",P643,1)-1))</f>
        <v>technology</v>
      </c>
      <c r="T643" t="str">
        <f t="shared" ref="T643:T706" si="43">MID(P643,FIND("/",P643)+1,256)</f>
        <v>wearables</v>
      </c>
    </row>
    <row r="644" spans="1:20" ht="43.5" hidden="1">
      <c r="A644">
        <v>642</v>
      </c>
      <c r="B644" s="3" t="s">
        <v>643</v>
      </c>
      <c r="C644" s="3" t="s">
        <v>4752</v>
      </c>
      <c r="D644">
        <v>20000</v>
      </c>
      <c r="F644">
        <v>292097</v>
      </c>
      <c r="G644" t="s">
        <v>8219</v>
      </c>
      <c r="H644" t="s">
        <v>8236</v>
      </c>
      <c r="I644" t="str">
        <f>VLOOKUP(H644,ISO!$A$2:$D$249,4,0)</f>
        <v>Germany</v>
      </c>
      <c r="J644" t="s">
        <v>8249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14.604850000000001</v>
      </c>
      <c r="R644" s="8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3.5" hidden="1">
      <c r="A645">
        <v>643</v>
      </c>
      <c r="B645" s="3" t="s">
        <v>644</v>
      </c>
      <c r="C645" s="3" t="s">
        <v>4753</v>
      </c>
      <c r="D645">
        <v>25000</v>
      </c>
      <c r="F645">
        <v>26452</v>
      </c>
      <c r="G645" t="s">
        <v>8219</v>
      </c>
      <c r="H645" t="s">
        <v>8224</v>
      </c>
      <c r="I645" t="str">
        <f>VLOOKUP(H645,ISO!$A$2:$D$249,4,0)</f>
        <v>United States of America (the)</v>
      </c>
      <c r="J645" t="s">
        <v>8246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1.0580799999999999</v>
      </c>
      <c r="R645" s="8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5" hidden="1">
      <c r="A646">
        <v>644</v>
      </c>
      <c r="B646" s="3" t="s">
        <v>645</v>
      </c>
      <c r="C646" s="3" t="s">
        <v>4754</v>
      </c>
      <c r="D646">
        <v>25000</v>
      </c>
      <c r="F646">
        <v>75029.48</v>
      </c>
      <c r="G646" t="s">
        <v>8219</v>
      </c>
      <c r="H646" t="s">
        <v>8224</v>
      </c>
      <c r="I646" t="str">
        <f>VLOOKUP(H646,ISO!$A$2:$D$249,4,0)</f>
        <v>United States of America (the)</v>
      </c>
      <c r="J646" t="s">
        <v>8246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3.0011791999999997</v>
      </c>
      <c r="R646" s="8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9" hidden="1">
      <c r="A647">
        <v>645</v>
      </c>
      <c r="B647" s="3" t="s">
        <v>646</v>
      </c>
      <c r="C647" s="3" t="s">
        <v>4755</v>
      </c>
      <c r="D647">
        <v>2000</v>
      </c>
      <c r="F647">
        <v>5574</v>
      </c>
      <c r="G647" t="s">
        <v>8219</v>
      </c>
      <c r="H647" t="s">
        <v>8224</v>
      </c>
      <c r="I647" t="str">
        <f>VLOOKUP(H647,ISO!$A$2:$D$249,4,0)</f>
        <v>United States of America (the)</v>
      </c>
      <c r="J647" t="s">
        <v>8246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2.7869999999999999</v>
      </c>
      <c r="R647" s="8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5" hidden="1">
      <c r="A648">
        <v>646</v>
      </c>
      <c r="B648" s="3" t="s">
        <v>647</v>
      </c>
      <c r="C648" s="3" t="s">
        <v>4756</v>
      </c>
      <c r="D648">
        <v>800</v>
      </c>
      <c r="F648">
        <v>1055.01</v>
      </c>
      <c r="G648" t="s">
        <v>8219</v>
      </c>
      <c r="H648" t="s">
        <v>8224</v>
      </c>
      <c r="I648" t="str">
        <f>VLOOKUP(H648,ISO!$A$2:$D$249,4,0)</f>
        <v>United States of America (the)</v>
      </c>
      <c r="J648" t="s">
        <v>8246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1.3187625000000001</v>
      </c>
      <c r="R648" s="8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58" hidden="1">
      <c r="A649">
        <v>647</v>
      </c>
      <c r="B649" s="3" t="s">
        <v>648</v>
      </c>
      <c r="C649" s="3" t="s">
        <v>4757</v>
      </c>
      <c r="D649">
        <v>2000</v>
      </c>
      <c r="F649">
        <v>2141</v>
      </c>
      <c r="G649" t="s">
        <v>8219</v>
      </c>
      <c r="H649" t="s">
        <v>8229</v>
      </c>
      <c r="I649" t="str">
        <f>VLOOKUP(H649,ISO!$A$2:$D$249,4,0)</f>
        <v>Canada</v>
      </c>
      <c r="J649" t="s">
        <v>8251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1.0705</v>
      </c>
      <c r="R649" s="8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9" hidden="1">
      <c r="A650">
        <v>648</v>
      </c>
      <c r="B650" s="3" t="s">
        <v>649</v>
      </c>
      <c r="C650" s="3" t="s">
        <v>4758</v>
      </c>
      <c r="D650">
        <v>35000</v>
      </c>
      <c r="F650">
        <v>44388</v>
      </c>
      <c r="G650" t="s">
        <v>8219</v>
      </c>
      <c r="H650" t="s">
        <v>8224</v>
      </c>
      <c r="I650" t="str">
        <f>VLOOKUP(H650,ISO!$A$2:$D$249,4,0)</f>
        <v>United States of America (the)</v>
      </c>
      <c r="J650" t="s">
        <v>8246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1.2682285714285715</v>
      </c>
      <c r="R650" s="8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43.5" hidden="1">
      <c r="A651">
        <v>649</v>
      </c>
      <c r="B651" s="3" t="s">
        <v>650</v>
      </c>
      <c r="C651" s="3" t="s">
        <v>4759</v>
      </c>
      <c r="D651">
        <v>2500</v>
      </c>
      <c r="F651">
        <v>3499</v>
      </c>
      <c r="G651" t="s">
        <v>8219</v>
      </c>
      <c r="H651" t="s">
        <v>8224</v>
      </c>
      <c r="I651" t="str">
        <f>VLOOKUP(H651,ISO!$A$2:$D$249,4,0)</f>
        <v>United States of America (the)</v>
      </c>
      <c r="J651" t="s">
        <v>8246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1.3996</v>
      </c>
      <c r="R651" s="8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5" hidden="1">
      <c r="A652">
        <v>650</v>
      </c>
      <c r="B652" s="3" t="s">
        <v>651</v>
      </c>
      <c r="C652" s="3" t="s">
        <v>4760</v>
      </c>
      <c r="D652">
        <v>1500</v>
      </c>
      <c r="F652">
        <v>1686</v>
      </c>
      <c r="G652" t="s">
        <v>8219</v>
      </c>
      <c r="H652" t="s">
        <v>8224</v>
      </c>
      <c r="I652" t="str">
        <f>VLOOKUP(H652,ISO!$A$2:$D$249,4,0)</f>
        <v>United States of America (the)</v>
      </c>
      <c r="J652" t="s">
        <v>8246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1.1240000000000001</v>
      </c>
      <c r="R652" s="8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43.5" hidden="1">
      <c r="A653">
        <v>651</v>
      </c>
      <c r="B653" s="3" t="s">
        <v>652</v>
      </c>
      <c r="C653" s="3" t="s">
        <v>4761</v>
      </c>
      <c r="D653">
        <v>25000</v>
      </c>
      <c r="F653">
        <v>25132</v>
      </c>
      <c r="G653" t="s">
        <v>8219</v>
      </c>
      <c r="H653" t="s">
        <v>8224</v>
      </c>
      <c r="I653" t="str">
        <f>VLOOKUP(H653,ISO!$A$2:$D$249,4,0)</f>
        <v>United States of America (the)</v>
      </c>
      <c r="J653" t="s">
        <v>8246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1.00528</v>
      </c>
      <c r="R653" s="8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58" hidden="1">
      <c r="A654">
        <v>652</v>
      </c>
      <c r="B654" s="3" t="s">
        <v>653</v>
      </c>
      <c r="C654" s="3" t="s">
        <v>4762</v>
      </c>
      <c r="D654">
        <v>3000</v>
      </c>
      <c r="F654">
        <v>3014</v>
      </c>
      <c r="G654" t="s">
        <v>8219</v>
      </c>
      <c r="H654" t="s">
        <v>8224</v>
      </c>
      <c r="I654" t="str">
        <f>VLOOKUP(H654,ISO!$A$2:$D$249,4,0)</f>
        <v>United States of America (the)</v>
      </c>
      <c r="J654" t="s">
        <v>8246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1.0046666666666666</v>
      </c>
      <c r="R654" s="8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58" hidden="1">
      <c r="A655">
        <v>653</v>
      </c>
      <c r="B655" s="3" t="s">
        <v>654</v>
      </c>
      <c r="C655" s="3" t="s">
        <v>4763</v>
      </c>
      <c r="D655">
        <v>75000</v>
      </c>
      <c r="F655">
        <v>106084.5</v>
      </c>
      <c r="G655" t="s">
        <v>8219</v>
      </c>
      <c r="H655" t="s">
        <v>8224</v>
      </c>
      <c r="I655" t="str">
        <f>VLOOKUP(H655,ISO!$A$2:$D$249,4,0)</f>
        <v>United States of America (the)</v>
      </c>
      <c r="J655" t="s">
        <v>8246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1.4144600000000001</v>
      </c>
      <c r="R655" s="8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5" hidden="1">
      <c r="A656">
        <v>654</v>
      </c>
      <c r="B656" s="3" t="s">
        <v>655</v>
      </c>
      <c r="C656" s="3" t="s">
        <v>4764</v>
      </c>
      <c r="D656">
        <v>12000</v>
      </c>
      <c r="F656">
        <v>32075</v>
      </c>
      <c r="G656" t="s">
        <v>8219</v>
      </c>
      <c r="H656" t="s">
        <v>8224</v>
      </c>
      <c r="I656" t="str">
        <f>VLOOKUP(H656,ISO!$A$2:$D$249,4,0)</f>
        <v>United States of America (the)</v>
      </c>
      <c r="J656" t="s">
        <v>8246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2.6729166666666666</v>
      </c>
      <c r="R656" s="8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5" hidden="1">
      <c r="A657">
        <v>655</v>
      </c>
      <c r="B657" s="3" t="s">
        <v>656</v>
      </c>
      <c r="C657" s="3" t="s">
        <v>4765</v>
      </c>
      <c r="D657">
        <v>8000</v>
      </c>
      <c r="F657">
        <v>11751</v>
      </c>
      <c r="G657" t="s">
        <v>8219</v>
      </c>
      <c r="H657" t="s">
        <v>8224</v>
      </c>
      <c r="I657" t="str">
        <f>VLOOKUP(H657,ISO!$A$2:$D$249,4,0)</f>
        <v>United States of America (the)</v>
      </c>
      <c r="J657" t="s">
        <v>8246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1.4688749999999999</v>
      </c>
      <c r="R657" s="8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5" hidden="1">
      <c r="A658">
        <v>656</v>
      </c>
      <c r="B658" s="3" t="s">
        <v>657</v>
      </c>
      <c r="C658" s="3" t="s">
        <v>4766</v>
      </c>
      <c r="D658">
        <v>5000</v>
      </c>
      <c r="F658">
        <v>10678</v>
      </c>
      <c r="G658" t="s">
        <v>8219</v>
      </c>
      <c r="H658" t="s">
        <v>8224</v>
      </c>
      <c r="I658" t="str">
        <f>VLOOKUP(H658,ISO!$A$2:$D$249,4,0)</f>
        <v>United States of America (the)</v>
      </c>
      <c r="J658" t="s">
        <v>8246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2.1356000000000002</v>
      </c>
      <c r="R658" s="8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5" hidden="1">
      <c r="A659">
        <v>657</v>
      </c>
      <c r="B659" s="3" t="s">
        <v>658</v>
      </c>
      <c r="C659" s="3" t="s">
        <v>4767</v>
      </c>
      <c r="D659">
        <v>15000</v>
      </c>
      <c r="F659">
        <v>18855</v>
      </c>
      <c r="G659" t="s">
        <v>8219</v>
      </c>
      <c r="H659" t="s">
        <v>8224</v>
      </c>
      <c r="I659" t="str">
        <f>VLOOKUP(H659,ISO!$A$2:$D$249,4,0)</f>
        <v>United States of America (the)</v>
      </c>
      <c r="J659" t="s">
        <v>8246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1.2569999999999999</v>
      </c>
      <c r="R659" s="8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58" hidden="1">
      <c r="A660">
        <v>658</v>
      </c>
      <c r="B660" s="3" t="s">
        <v>659</v>
      </c>
      <c r="C660" s="3" t="s">
        <v>4768</v>
      </c>
      <c r="D660">
        <v>28888</v>
      </c>
      <c r="F660">
        <v>30177</v>
      </c>
      <c r="G660" t="s">
        <v>8219</v>
      </c>
      <c r="H660" t="s">
        <v>8224</v>
      </c>
      <c r="I660" t="str">
        <f>VLOOKUP(H660,ISO!$A$2:$D$249,4,0)</f>
        <v>United States of America (the)</v>
      </c>
      <c r="J660" t="s">
        <v>8246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1.0446206037108834</v>
      </c>
      <c r="R660" s="8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F661">
        <v>3017</v>
      </c>
      <c r="G661" t="s">
        <v>8219</v>
      </c>
      <c r="H661" t="s">
        <v>8224</v>
      </c>
      <c r="I661" t="str">
        <f>VLOOKUP(H661,ISO!$A$2:$D$249,4,0)</f>
        <v>United States of America (the)</v>
      </c>
      <c r="J661" t="s">
        <v>8246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1.0056666666666667</v>
      </c>
      <c r="R661" s="8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F662">
        <v>1529</v>
      </c>
      <c r="G662" t="s">
        <v>8221</v>
      </c>
      <c r="H662" t="s">
        <v>8224</v>
      </c>
      <c r="I662" t="str">
        <f>VLOOKUP(H662,ISO!$A$2:$D$249,4,0)</f>
        <v>United States of America (the)</v>
      </c>
      <c r="J662" t="s">
        <v>8246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3.058E-2</v>
      </c>
      <c r="R662" s="8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F663">
        <v>95</v>
      </c>
      <c r="G663" t="s">
        <v>8221</v>
      </c>
      <c r="H663" t="s">
        <v>8224</v>
      </c>
      <c r="I663" t="str">
        <f>VLOOKUP(H663,ISO!$A$2:$D$249,4,0)</f>
        <v>United States of America (the)</v>
      </c>
      <c r="J663" t="s">
        <v>8246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9.4999999999999998E-3</v>
      </c>
      <c r="R663" s="8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F664">
        <v>156</v>
      </c>
      <c r="G664" t="s">
        <v>8221</v>
      </c>
      <c r="H664" t="s">
        <v>8224</v>
      </c>
      <c r="I664" t="str">
        <f>VLOOKUP(H664,ISO!$A$2:$D$249,4,0)</f>
        <v>United States of America (the)</v>
      </c>
      <c r="J664" t="s">
        <v>8246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4.0000000000000001E-3</v>
      </c>
      <c r="R664" s="8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F665">
        <v>700</v>
      </c>
      <c r="G665" t="s">
        <v>8221</v>
      </c>
      <c r="H665" t="s">
        <v>8232</v>
      </c>
      <c r="I665" t="str">
        <f>VLOOKUP(H665,ISO!$A$2:$D$249,4,0)</f>
        <v>Denmark</v>
      </c>
      <c r="J665" t="s">
        <v>8253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3.5000000000000001E-3</v>
      </c>
      <c r="R665" s="8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F666">
        <v>904</v>
      </c>
      <c r="G666" t="s">
        <v>8221</v>
      </c>
      <c r="H666" t="s">
        <v>8224</v>
      </c>
      <c r="I666" t="str">
        <f>VLOOKUP(H666,ISO!$A$2:$D$249,4,0)</f>
        <v>United States of America (the)</v>
      </c>
      <c r="J666" t="s">
        <v>8246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7.5333333333333335E-2</v>
      </c>
      <c r="R666" s="8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F667">
        <v>1864</v>
      </c>
      <c r="G667" t="s">
        <v>8221</v>
      </c>
      <c r="H667" t="s">
        <v>8224</v>
      </c>
      <c r="I667" t="str">
        <f>VLOOKUP(H667,ISO!$A$2:$D$249,4,0)</f>
        <v>United States of America (the)</v>
      </c>
      <c r="J667" t="s">
        <v>8246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0.18640000000000001</v>
      </c>
      <c r="R667" s="8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F668">
        <v>8</v>
      </c>
      <c r="G668" t="s">
        <v>8221</v>
      </c>
      <c r="H668" t="s">
        <v>8224</v>
      </c>
      <c r="I668" t="str">
        <f>VLOOKUP(H668,ISO!$A$2:$D$249,4,0)</f>
        <v>United States of America (the)</v>
      </c>
      <c r="J668" t="s">
        <v>8246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4.0000000000000003E-5</v>
      </c>
      <c r="R668" s="8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F669">
        <v>5010</v>
      </c>
      <c r="G669" t="s">
        <v>8221</v>
      </c>
      <c r="H669" t="s">
        <v>8237</v>
      </c>
      <c r="I669" t="str">
        <f>VLOOKUP(H669,ISO!$A$2:$D$249,4,0)</f>
        <v>Italy</v>
      </c>
      <c r="J669" t="s">
        <v>8249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0.1002</v>
      </c>
      <c r="R669" s="8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F670">
        <v>684</v>
      </c>
      <c r="G670" t="s">
        <v>8221</v>
      </c>
      <c r="H670" t="s">
        <v>8224</v>
      </c>
      <c r="I670" t="str">
        <f>VLOOKUP(H670,ISO!$A$2:$D$249,4,0)</f>
        <v>United States of America (the)</v>
      </c>
      <c r="J670" t="s">
        <v>8246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4.5600000000000002E-2</v>
      </c>
      <c r="R670" s="8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F671">
        <v>43015</v>
      </c>
      <c r="G671" t="s">
        <v>8221</v>
      </c>
      <c r="H671" t="s">
        <v>8235</v>
      </c>
      <c r="I671" t="str">
        <f>VLOOKUP(H671,ISO!$A$2:$D$249,4,0)</f>
        <v>Sweden</v>
      </c>
      <c r="J671" t="s">
        <v>8255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0.21507499999999999</v>
      </c>
      <c r="R671" s="8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F672">
        <v>26349</v>
      </c>
      <c r="G672" t="s">
        <v>8221</v>
      </c>
      <c r="H672" t="s">
        <v>8237</v>
      </c>
      <c r="I672" t="str">
        <f>VLOOKUP(H672,ISO!$A$2:$D$249,4,0)</f>
        <v>Italy</v>
      </c>
      <c r="J672" t="s">
        <v>8249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0.29276666666666668</v>
      </c>
      <c r="R672" s="8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F673">
        <v>11828</v>
      </c>
      <c r="G673" t="s">
        <v>8221</v>
      </c>
      <c r="H673" t="s">
        <v>8224</v>
      </c>
      <c r="I673" t="str">
        <f>VLOOKUP(H673,ISO!$A$2:$D$249,4,0)</f>
        <v>United States of America (the)</v>
      </c>
      <c r="J673" t="s">
        <v>8246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0.39426666666666665</v>
      </c>
      <c r="R673" s="8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F674">
        <v>10814</v>
      </c>
      <c r="G674" t="s">
        <v>8221</v>
      </c>
      <c r="H674" t="s">
        <v>8224</v>
      </c>
      <c r="I674" t="str">
        <f>VLOOKUP(H674,ISO!$A$2:$D$249,4,0)</f>
        <v>United States of America (the)</v>
      </c>
      <c r="J674" t="s">
        <v>8246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0.21628</v>
      </c>
      <c r="R674" s="8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F675">
        <v>205</v>
      </c>
      <c r="G675" t="s">
        <v>8221</v>
      </c>
      <c r="H675" t="s">
        <v>8224</v>
      </c>
      <c r="I675" t="str">
        <f>VLOOKUP(H675,ISO!$A$2:$D$249,4,0)</f>
        <v>United States of America (the)</v>
      </c>
      <c r="J675" t="s">
        <v>8246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2.0500000000000002E-3</v>
      </c>
      <c r="R675" s="8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F676">
        <v>15</v>
      </c>
      <c r="G676" t="s">
        <v>8221</v>
      </c>
      <c r="H676" t="s">
        <v>8224</v>
      </c>
      <c r="I676" t="str">
        <f>VLOOKUP(H676,ISO!$A$2:$D$249,4,0)</f>
        <v>United States of America (the)</v>
      </c>
      <c r="J676" t="s">
        <v>8246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2.9999999999999997E-4</v>
      </c>
      <c r="R676" s="8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F677">
        <v>891</v>
      </c>
      <c r="G677" t="s">
        <v>8221</v>
      </c>
      <c r="H677" t="s">
        <v>8224</v>
      </c>
      <c r="I677" t="str">
        <f>VLOOKUP(H677,ISO!$A$2:$D$249,4,0)</f>
        <v>United States of America (the)</v>
      </c>
      <c r="J677" t="s">
        <v>8246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0.14849999999999999</v>
      </c>
      <c r="R677" s="8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F678">
        <v>1471</v>
      </c>
      <c r="G678" t="s">
        <v>8221</v>
      </c>
      <c r="H678" t="s">
        <v>8229</v>
      </c>
      <c r="I678" t="str">
        <f>VLOOKUP(H678,ISO!$A$2:$D$249,4,0)</f>
        <v>Canada</v>
      </c>
      <c r="J678" t="s">
        <v>8251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1.4710000000000001E-2</v>
      </c>
      <c r="R678" s="8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F679">
        <v>12792</v>
      </c>
      <c r="G679" t="s">
        <v>8221</v>
      </c>
      <c r="H679" t="s">
        <v>8237</v>
      </c>
      <c r="I679" t="str">
        <f>VLOOKUP(H679,ISO!$A$2:$D$249,4,0)</f>
        <v>Italy</v>
      </c>
      <c r="J679" t="s">
        <v>8249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0.25584000000000001</v>
      </c>
      <c r="R679" s="8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F680">
        <v>1108</v>
      </c>
      <c r="G680" t="s">
        <v>8221</v>
      </c>
      <c r="H680" t="s">
        <v>8224</v>
      </c>
      <c r="I680" t="str">
        <f>VLOOKUP(H680,ISO!$A$2:$D$249,4,0)</f>
        <v>United States of America (the)</v>
      </c>
      <c r="J680" t="s">
        <v>8246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3.8206896551724136E-2</v>
      </c>
      <c r="R680" s="8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F681">
        <v>8827</v>
      </c>
      <c r="G681" t="s">
        <v>8221</v>
      </c>
      <c r="H681" t="s">
        <v>8224</v>
      </c>
      <c r="I681" t="str">
        <f>VLOOKUP(H681,ISO!$A$2:$D$249,4,0)</f>
        <v>United States of America (the)</v>
      </c>
      <c r="J681" t="s">
        <v>8246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0.15485964912280703</v>
      </c>
      <c r="R681" s="8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F682">
        <v>19434</v>
      </c>
      <c r="G682" t="s">
        <v>8221</v>
      </c>
      <c r="H682" t="s">
        <v>8224</v>
      </c>
      <c r="I682" t="str">
        <f>VLOOKUP(H682,ISO!$A$2:$D$249,4,0)</f>
        <v>United States of America (the)</v>
      </c>
      <c r="J682" t="s">
        <v>8246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0.25912000000000002</v>
      </c>
      <c r="R682" s="8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F683">
        <v>1</v>
      </c>
      <c r="G683" t="s">
        <v>8221</v>
      </c>
      <c r="H683" t="s">
        <v>8224</v>
      </c>
      <c r="I683" t="str">
        <f>VLOOKUP(H683,ISO!$A$2:$D$249,4,0)</f>
        <v>United States of America (the)</v>
      </c>
      <c r="J683" t="s">
        <v>8246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4.0000000000000002E-4</v>
      </c>
      <c r="R683" s="8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F684">
        <v>53</v>
      </c>
      <c r="G684" t="s">
        <v>8221</v>
      </c>
      <c r="H684" t="s">
        <v>8224</v>
      </c>
      <c r="I684" t="str">
        <f>VLOOKUP(H684,ISO!$A$2:$D$249,4,0)</f>
        <v>United States of America (the)</v>
      </c>
      <c r="J684" t="s">
        <v>8246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1.06E-3</v>
      </c>
      <c r="R684" s="8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F685">
        <v>298</v>
      </c>
      <c r="G685" t="s">
        <v>8221</v>
      </c>
      <c r="H685" t="s">
        <v>8224</v>
      </c>
      <c r="I685" t="str">
        <f>VLOOKUP(H685,ISO!$A$2:$D$249,4,0)</f>
        <v>United States of America (the)</v>
      </c>
      <c r="J685" t="s">
        <v>8246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8.5142857142857138E-3</v>
      </c>
      <c r="R685" s="8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F686">
        <v>23948</v>
      </c>
      <c r="G686" t="s">
        <v>8221</v>
      </c>
      <c r="H686" t="s">
        <v>8224</v>
      </c>
      <c r="I686" t="str">
        <f>VLOOKUP(H686,ISO!$A$2:$D$249,4,0)</f>
        <v>United States of America (the)</v>
      </c>
      <c r="J686" t="s">
        <v>8246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7.4837500000000001E-2</v>
      </c>
      <c r="R686" s="8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F687">
        <v>553</v>
      </c>
      <c r="G687" t="s">
        <v>8221</v>
      </c>
      <c r="H687" t="s">
        <v>8224</v>
      </c>
      <c r="I687" t="str">
        <f>VLOOKUP(H687,ISO!$A$2:$D$249,4,0)</f>
        <v>United States of America (the)</v>
      </c>
      <c r="J687" t="s">
        <v>8246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0.27650000000000002</v>
      </c>
      <c r="R687" s="8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F688">
        <v>0</v>
      </c>
      <c r="G688" t="s">
        <v>8221</v>
      </c>
      <c r="H688" t="s">
        <v>8237</v>
      </c>
      <c r="I688" t="str">
        <f>VLOOKUP(H688,ISO!$A$2:$D$249,4,0)</f>
        <v>Italy</v>
      </c>
      <c r="J688" t="s">
        <v>8249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s="8" t="e">
        <f t="shared" si="41"/>
        <v>#DIV/0!</v>
      </c>
      <c r="S688" t="str">
        <f t="shared" si="42"/>
        <v>technology</v>
      </c>
      <c r="T688" t="str">
        <f t="shared" si="43"/>
        <v>wearables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F689">
        <v>3550</v>
      </c>
      <c r="G689" t="s">
        <v>8221</v>
      </c>
      <c r="H689" t="s">
        <v>8238</v>
      </c>
      <c r="I689" t="str">
        <f>VLOOKUP(H689,ISO!$A$2:$D$249,4,0)</f>
        <v>Mexico</v>
      </c>
      <c r="J689" t="s">
        <v>8256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3.5499999999999997E-2</v>
      </c>
      <c r="R689" s="8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F690">
        <v>14598</v>
      </c>
      <c r="G690" t="s">
        <v>8221</v>
      </c>
      <c r="H690" t="s">
        <v>8224</v>
      </c>
      <c r="I690" t="str">
        <f>VLOOKUP(H690,ISO!$A$2:$D$249,4,0)</f>
        <v>United States of America (the)</v>
      </c>
      <c r="J690" t="s">
        <v>8246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0.72989999999999999</v>
      </c>
      <c r="R690" s="8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F691">
        <v>115297.5</v>
      </c>
      <c r="G691" t="s">
        <v>8221</v>
      </c>
      <c r="H691" t="s">
        <v>8224</v>
      </c>
      <c r="I691" t="str">
        <f>VLOOKUP(H691,ISO!$A$2:$D$249,4,0)</f>
        <v>United States of America (the)</v>
      </c>
      <c r="J691" t="s">
        <v>8246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0.57648750000000004</v>
      </c>
      <c r="R691" s="8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F692">
        <v>2468</v>
      </c>
      <c r="G692" t="s">
        <v>8221</v>
      </c>
      <c r="H692" t="s">
        <v>8224</v>
      </c>
      <c r="I692" t="str">
        <f>VLOOKUP(H692,ISO!$A$2:$D$249,4,0)</f>
        <v>United States of America (the)</v>
      </c>
      <c r="J692" t="s">
        <v>8246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0.1234</v>
      </c>
      <c r="R692" s="8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F693">
        <v>260</v>
      </c>
      <c r="G693" t="s">
        <v>8221</v>
      </c>
      <c r="H693" t="s">
        <v>8224</v>
      </c>
      <c r="I693" t="str">
        <f>VLOOKUP(H693,ISO!$A$2:$D$249,4,0)</f>
        <v>United States of America (the)</v>
      </c>
      <c r="J693" t="s">
        <v>8246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5.1999999999999998E-3</v>
      </c>
      <c r="R693" s="8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F694">
        <v>1306</v>
      </c>
      <c r="G694" t="s">
        <v>8221</v>
      </c>
      <c r="H694" t="s">
        <v>8225</v>
      </c>
      <c r="I694" t="str">
        <f>VLOOKUP(H694,ISO!$A$2:$D$249,4,0)</f>
        <v>United Kingdom of Great Britain and Northern Ireland (the)</v>
      </c>
      <c r="J694" t="s">
        <v>8247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6.5299999999999997E-2</v>
      </c>
      <c r="R694" s="8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F695">
        <v>35338</v>
      </c>
      <c r="G695" t="s">
        <v>8221</v>
      </c>
      <c r="H695" t="s">
        <v>8224</v>
      </c>
      <c r="I695" t="str">
        <f>VLOOKUP(H695,ISO!$A$2:$D$249,4,0)</f>
        <v>United States of America (the)</v>
      </c>
      <c r="J695" t="s">
        <v>8246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0.35338000000000003</v>
      </c>
      <c r="R695" s="8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F696">
        <v>590</v>
      </c>
      <c r="G696" t="s">
        <v>8221</v>
      </c>
      <c r="H696" t="s">
        <v>8224</v>
      </c>
      <c r="I696" t="str">
        <f>VLOOKUP(H696,ISO!$A$2:$D$249,4,0)</f>
        <v>United States of America (the)</v>
      </c>
      <c r="J696" t="s">
        <v>8246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3.933333333333333E-3</v>
      </c>
      <c r="R696" s="8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F697">
        <v>636</v>
      </c>
      <c r="G697" t="s">
        <v>8221</v>
      </c>
      <c r="H697" t="s">
        <v>8224</v>
      </c>
      <c r="I697" t="str">
        <f>VLOOKUP(H697,ISO!$A$2:$D$249,4,0)</f>
        <v>United States of America (the)</v>
      </c>
      <c r="J697" t="s">
        <v>8246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1.06E-2</v>
      </c>
      <c r="R697" s="8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F698">
        <v>1</v>
      </c>
      <c r="G698" t="s">
        <v>8221</v>
      </c>
      <c r="H698" t="s">
        <v>8233</v>
      </c>
      <c r="I698" t="str">
        <f>VLOOKUP(H698,ISO!$A$2:$D$249,4,0)</f>
        <v>Netherlands (the)</v>
      </c>
      <c r="J698" t="s">
        <v>8249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5.7142857142857145E-6</v>
      </c>
      <c r="R698" s="8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F699">
        <v>2319</v>
      </c>
      <c r="G699" t="s">
        <v>8221</v>
      </c>
      <c r="H699" t="s">
        <v>8236</v>
      </c>
      <c r="I699" t="str">
        <f>VLOOKUP(H699,ISO!$A$2:$D$249,4,0)</f>
        <v>Germany</v>
      </c>
      <c r="J699" t="s">
        <v>8249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0.46379999999999999</v>
      </c>
      <c r="R699" s="8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F700">
        <v>15390</v>
      </c>
      <c r="G700" t="s">
        <v>8221</v>
      </c>
      <c r="H700" t="s">
        <v>8224</v>
      </c>
      <c r="I700" t="str">
        <f>VLOOKUP(H700,ISO!$A$2:$D$249,4,0)</f>
        <v>United States of America (the)</v>
      </c>
      <c r="J700" t="s">
        <v>8246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0.15390000000000001</v>
      </c>
      <c r="R700" s="8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F701">
        <v>107148.74</v>
      </c>
      <c r="G701" t="s">
        <v>8221</v>
      </c>
      <c r="H701" t="s">
        <v>8224</v>
      </c>
      <c r="I701" t="str">
        <f>VLOOKUP(H701,ISO!$A$2:$D$249,4,0)</f>
        <v>United States of America (the)</v>
      </c>
      <c r="J701" t="s">
        <v>8246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0.824221076923077</v>
      </c>
      <c r="R701" s="8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F702">
        <v>403</v>
      </c>
      <c r="G702" t="s">
        <v>8221</v>
      </c>
      <c r="H702" t="s">
        <v>8227</v>
      </c>
      <c r="I702" t="str">
        <f>VLOOKUP(H702,ISO!$A$2:$D$249,4,0)</f>
        <v>Spain</v>
      </c>
      <c r="J702" t="s">
        <v>8249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2.6866666666666667E-2</v>
      </c>
      <c r="R702" s="8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F703">
        <v>6118</v>
      </c>
      <c r="G703" t="s">
        <v>8221</v>
      </c>
      <c r="H703" t="s">
        <v>8225</v>
      </c>
      <c r="I703" t="str">
        <f>VLOOKUP(H703,ISO!$A$2:$D$249,4,0)</f>
        <v>United Kingdom of Great Britain and Northern Ireland (the)</v>
      </c>
      <c r="J703" t="s">
        <v>8247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0.26600000000000001</v>
      </c>
      <c r="R703" s="8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F704">
        <v>4622.01</v>
      </c>
      <c r="G704" t="s">
        <v>8221</v>
      </c>
      <c r="H704" t="s">
        <v>8224</v>
      </c>
      <c r="I704" t="str">
        <f>VLOOKUP(H704,ISO!$A$2:$D$249,4,0)</f>
        <v>United States of America (the)</v>
      </c>
      <c r="J704" t="s">
        <v>8246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0.30813400000000002</v>
      </c>
      <c r="R704" s="8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F705">
        <v>837</v>
      </c>
      <c r="G705" t="s">
        <v>8221</v>
      </c>
      <c r="H705" t="s">
        <v>8224</v>
      </c>
      <c r="I705" t="str">
        <f>VLOOKUP(H705,ISO!$A$2:$D$249,4,0)</f>
        <v>United States of America (the)</v>
      </c>
      <c r="J705" t="s">
        <v>8246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5.5800000000000002E-2</v>
      </c>
      <c r="R705" s="8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F706">
        <v>481</v>
      </c>
      <c r="G706" t="s">
        <v>8221</v>
      </c>
      <c r="H706" t="s">
        <v>8229</v>
      </c>
      <c r="I706" t="str">
        <f>VLOOKUP(H706,ISO!$A$2:$D$249,4,0)</f>
        <v>Canada</v>
      </c>
      <c r="J706" t="s">
        <v>8251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7">
        <f t="shared" si="40"/>
        <v>8.7454545454545458E-3</v>
      </c>
      <c r="R706" s="8">
        <f t="shared" si="41"/>
        <v>120.25</v>
      </c>
      <c r="S706" t="str">
        <f t="shared" si="42"/>
        <v>technology</v>
      </c>
      <c r="T706" t="str">
        <f t="shared" si="43"/>
        <v>wearables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F707">
        <v>977</v>
      </c>
      <c r="G707" t="s">
        <v>8221</v>
      </c>
      <c r="H707" t="s">
        <v>8233</v>
      </c>
      <c r="I707" t="str">
        <f>VLOOKUP(H707,ISO!$A$2:$D$249,4,0)</f>
        <v>Netherlands (the)</v>
      </c>
      <c r="J707" t="s">
        <v>8249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44">F707/D707</f>
        <v>9.7699999999999992E-3</v>
      </c>
      <c r="R707" s="8">
        <f t="shared" ref="R707:R770" si="45">F707/N707</f>
        <v>195.4</v>
      </c>
      <c r="S707" t="str">
        <f t="shared" ref="S707:S770" si="46">LEFT(P707,(FIND("/",P707,1)-1))</f>
        <v>technology</v>
      </c>
      <c r="T707" t="str">
        <f t="shared" ref="T707:T770" si="47">MID(P707,FIND("/",P707)+1,256)</f>
        <v>wearables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F708">
        <v>0</v>
      </c>
      <c r="G708" t="s">
        <v>8221</v>
      </c>
      <c r="H708" t="s">
        <v>8227</v>
      </c>
      <c r="I708" t="str">
        <f>VLOOKUP(H708,ISO!$A$2:$D$249,4,0)</f>
        <v>Spain</v>
      </c>
      <c r="J708" t="s">
        <v>8249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s="8" t="e">
        <f t="shared" si="45"/>
        <v>#DIV/0!</v>
      </c>
      <c r="S708" t="str">
        <f t="shared" si="46"/>
        <v>technology</v>
      </c>
      <c r="T708" t="str">
        <f t="shared" si="47"/>
        <v>wearables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F709">
        <v>53670.6</v>
      </c>
      <c r="G709" t="s">
        <v>8221</v>
      </c>
      <c r="H709" t="s">
        <v>8225</v>
      </c>
      <c r="I709" t="str">
        <f>VLOOKUP(H709,ISO!$A$2:$D$249,4,0)</f>
        <v>United Kingdom of Great Britain and Northern Ireland (the)</v>
      </c>
      <c r="J709" t="s">
        <v>8247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0.78927352941176465</v>
      </c>
      <c r="R709" s="8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F710">
        <v>8837</v>
      </c>
      <c r="G710" t="s">
        <v>8221</v>
      </c>
      <c r="H710" t="s">
        <v>8225</v>
      </c>
      <c r="I710" t="str">
        <f>VLOOKUP(H710,ISO!$A$2:$D$249,4,0)</f>
        <v>United Kingdom of Great Britain and Northern Ireland (the)</v>
      </c>
      <c r="J710" t="s">
        <v>8247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0.22092500000000001</v>
      </c>
      <c r="R710" s="8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F711">
        <v>61</v>
      </c>
      <c r="G711" t="s">
        <v>8221</v>
      </c>
      <c r="H711" t="s">
        <v>8224</v>
      </c>
      <c r="I711" t="str">
        <f>VLOOKUP(H711,ISO!$A$2:$D$249,4,0)</f>
        <v>United States of America (the)</v>
      </c>
      <c r="J711" t="s">
        <v>8246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4.0666666666666663E-3</v>
      </c>
      <c r="R711" s="8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F712">
        <v>0</v>
      </c>
      <c r="G712" t="s">
        <v>8221</v>
      </c>
      <c r="H712" t="s">
        <v>8229</v>
      </c>
      <c r="I712" t="str">
        <f>VLOOKUP(H712,ISO!$A$2:$D$249,4,0)</f>
        <v>Canada</v>
      </c>
      <c r="J712" t="s">
        <v>8251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s="8" t="e">
        <f t="shared" si="45"/>
        <v>#DIV/0!</v>
      </c>
      <c r="S712" t="str">
        <f t="shared" si="46"/>
        <v>technology</v>
      </c>
      <c r="T712" t="str">
        <f t="shared" si="47"/>
        <v>wearables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F713">
        <v>33791</v>
      </c>
      <c r="G713" t="s">
        <v>8221</v>
      </c>
      <c r="H713" t="s">
        <v>8233</v>
      </c>
      <c r="I713" t="str">
        <f>VLOOKUP(H713,ISO!$A$2:$D$249,4,0)</f>
        <v>Netherlands (the)</v>
      </c>
      <c r="J713" t="s">
        <v>8249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0.33790999999999999</v>
      </c>
      <c r="R713" s="8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F714">
        <v>105</v>
      </c>
      <c r="G714" t="s">
        <v>8221</v>
      </c>
      <c r="H714" t="s">
        <v>8224</v>
      </c>
      <c r="I714" t="str">
        <f>VLOOKUP(H714,ISO!$A$2:$D$249,4,0)</f>
        <v>United States of America (the)</v>
      </c>
      <c r="J714" t="s">
        <v>8246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2.1649484536082476E-3</v>
      </c>
      <c r="R714" s="8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F715">
        <v>199</v>
      </c>
      <c r="G715" t="s">
        <v>8221</v>
      </c>
      <c r="H715" t="s">
        <v>8237</v>
      </c>
      <c r="I715" t="str">
        <f>VLOOKUP(H715,ISO!$A$2:$D$249,4,0)</f>
        <v>Italy</v>
      </c>
      <c r="J715" t="s">
        <v>8249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7.9600000000000001E-3</v>
      </c>
      <c r="R715" s="8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F716">
        <v>2249</v>
      </c>
      <c r="G716" t="s">
        <v>8221</v>
      </c>
      <c r="H716" t="s">
        <v>8224</v>
      </c>
      <c r="I716" t="str">
        <f>VLOOKUP(H716,ISO!$A$2:$D$249,4,0)</f>
        <v>United States of America (the)</v>
      </c>
      <c r="J716" t="s">
        <v>8246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0.14993333333333334</v>
      </c>
      <c r="R716" s="8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F717">
        <v>1389</v>
      </c>
      <c r="G717" t="s">
        <v>8221</v>
      </c>
      <c r="H717" t="s">
        <v>8224</v>
      </c>
      <c r="I717" t="str">
        <f>VLOOKUP(H717,ISO!$A$2:$D$249,4,0)</f>
        <v>United States of America (the)</v>
      </c>
      <c r="J717" t="s">
        <v>8246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5.0509090909090906E-2</v>
      </c>
      <c r="R717" s="8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F718">
        <v>715</v>
      </c>
      <c r="G718" t="s">
        <v>8221</v>
      </c>
      <c r="H718" t="s">
        <v>8224</v>
      </c>
      <c r="I718" t="str">
        <f>VLOOKUP(H718,ISO!$A$2:$D$249,4,0)</f>
        <v>United States of America (the)</v>
      </c>
      <c r="J718" t="s">
        <v>8246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0.10214285714285715</v>
      </c>
      <c r="R718" s="8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F719">
        <v>305</v>
      </c>
      <c r="G719" t="s">
        <v>8221</v>
      </c>
      <c r="H719" t="s">
        <v>8224</v>
      </c>
      <c r="I719" t="str">
        <f>VLOOKUP(H719,ISO!$A$2:$D$249,4,0)</f>
        <v>United States of America (the)</v>
      </c>
      <c r="J719" t="s">
        <v>8246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3.0500000000000002E-3</v>
      </c>
      <c r="R719" s="8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F720">
        <v>90</v>
      </c>
      <c r="G720" t="s">
        <v>8221</v>
      </c>
      <c r="H720" t="s">
        <v>8224</v>
      </c>
      <c r="I720" t="str">
        <f>VLOOKUP(H720,ISO!$A$2:$D$249,4,0)</f>
        <v>United States of America (the)</v>
      </c>
      <c r="J720" t="s">
        <v>8246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7.4999999999999997E-3</v>
      </c>
      <c r="R720" s="8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F721">
        <v>194</v>
      </c>
      <c r="G721" t="s">
        <v>8221</v>
      </c>
      <c r="H721" t="s">
        <v>8224</v>
      </c>
      <c r="I721" t="str">
        <f>VLOOKUP(H721,ISO!$A$2:$D$249,4,0)</f>
        <v>United States of America (the)</v>
      </c>
      <c r="J721" t="s">
        <v>8246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1.2933333333333333E-2</v>
      </c>
      <c r="R721" s="8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5" hidden="1">
      <c r="A722">
        <v>720</v>
      </c>
      <c r="B722" s="3" t="s">
        <v>721</v>
      </c>
      <c r="C722" s="3" t="s">
        <v>4830</v>
      </c>
      <c r="D722">
        <v>1900</v>
      </c>
      <c r="F722">
        <v>2735</v>
      </c>
      <c r="G722" t="s">
        <v>8219</v>
      </c>
      <c r="H722" t="s">
        <v>8224</v>
      </c>
      <c r="I722" t="str">
        <f>VLOOKUP(H722,ISO!$A$2:$D$249,4,0)</f>
        <v>United States of America (the)</v>
      </c>
      <c r="J722" t="s">
        <v>8246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1.4394736842105262</v>
      </c>
      <c r="R722" s="8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58" hidden="1">
      <c r="A723">
        <v>721</v>
      </c>
      <c r="B723" s="3" t="s">
        <v>722</v>
      </c>
      <c r="C723" s="3" t="s">
        <v>4831</v>
      </c>
      <c r="D723">
        <v>8200</v>
      </c>
      <c r="F723">
        <v>10013</v>
      </c>
      <c r="G723" t="s">
        <v>8219</v>
      </c>
      <c r="H723" t="s">
        <v>8224</v>
      </c>
      <c r="I723" t="str">
        <f>VLOOKUP(H723,ISO!$A$2:$D$249,4,0)</f>
        <v>United States of America (the)</v>
      </c>
      <c r="J723" t="s">
        <v>8246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1.2210975609756098</v>
      </c>
      <c r="R723" s="8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5" hidden="1">
      <c r="A724">
        <v>722</v>
      </c>
      <c r="B724" s="3" t="s">
        <v>723</v>
      </c>
      <c r="C724" s="3" t="s">
        <v>4832</v>
      </c>
      <c r="D724">
        <v>25000</v>
      </c>
      <c r="F724">
        <v>33006</v>
      </c>
      <c r="G724" t="s">
        <v>8219</v>
      </c>
      <c r="H724" t="s">
        <v>8224</v>
      </c>
      <c r="I724" t="str">
        <f>VLOOKUP(H724,ISO!$A$2:$D$249,4,0)</f>
        <v>United States of America (the)</v>
      </c>
      <c r="J724" t="s">
        <v>8246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1.3202400000000001</v>
      </c>
      <c r="R724" s="8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9" hidden="1">
      <c r="A725">
        <v>723</v>
      </c>
      <c r="B725" s="3" t="s">
        <v>724</v>
      </c>
      <c r="C725" s="3" t="s">
        <v>4833</v>
      </c>
      <c r="D725">
        <v>5000</v>
      </c>
      <c r="F725">
        <v>5469</v>
      </c>
      <c r="G725" t="s">
        <v>8219</v>
      </c>
      <c r="H725" t="s">
        <v>8224</v>
      </c>
      <c r="I725" t="str">
        <f>VLOOKUP(H725,ISO!$A$2:$D$249,4,0)</f>
        <v>United States of America (the)</v>
      </c>
      <c r="J725" t="s">
        <v>8246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1.0938000000000001</v>
      </c>
      <c r="R725" s="8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58" hidden="1">
      <c r="A726">
        <v>724</v>
      </c>
      <c r="B726" s="3" t="s">
        <v>725</v>
      </c>
      <c r="C726" s="3" t="s">
        <v>4834</v>
      </c>
      <c r="D726">
        <v>7000</v>
      </c>
      <c r="F726">
        <v>7383.01</v>
      </c>
      <c r="G726" t="s">
        <v>8219</v>
      </c>
      <c r="H726" t="s">
        <v>8224</v>
      </c>
      <c r="I726" t="str">
        <f>VLOOKUP(H726,ISO!$A$2:$D$249,4,0)</f>
        <v>United States of America (the)</v>
      </c>
      <c r="J726" t="s">
        <v>8246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1.0547157142857144</v>
      </c>
      <c r="R726" s="8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5" hidden="1">
      <c r="A727">
        <v>725</v>
      </c>
      <c r="B727" s="3" t="s">
        <v>726</v>
      </c>
      <c r="C727" s="3" t="s">
        <v>4835</v>
      </c>
      <c r="D727">
        <v>20000</v>
      </c>
      <c r="F727">
        <v>20070</v>
      </c>
      <c r="G727" t="s">
        <v>8219</v>
      </c>
      <c r="H727" t="s">
        <v>8224</v>
      </c>
      <c r="I727" t="str">
        <f>VLOOKUP(H727,ISO!$A$2:$D$249,4,0)</f>
        <v>United States of America (the)</v>
      </c>
      <c r="J727" t="s">
        <v>8246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1.0035000000000001</v>
      </c>
      <c r="R727" s="8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5" hidden="1">
      <c r="A728">
        <v>726</v>
      </c>
      <c r="B728" s="3" t="s">
        <v>727</v>
      </c>
      <c r="C728" s="3" t="s">
        <v>4836</v>
      </c>
      <c r="D728">
        <v>2500</v>
      </c>
      <c r="F728">
        <v>2535</v>
      </c>
      <c r="G728" t="s">
        <v>8219</v>
      </c>
      <c r="H728" t="s">
        <v>8224</v>
      </c>
      <c r="I728" t="str">
        <f>VLOOKUP(H728,ISO!$A$2:$D$249,4,0)</f>
        <v>United States of America (the)</v>
      </c>
      <c r="J728" t="s">
        <v>8246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1.014</v>
      </c>
      <c r="R728" s="8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58" hidden="1">
      <c r="A729">
        <v>727</v>
      </c>
      <c r="B729" s="3" t="s">
        <v>728</v>
      </c>
      <c r="C729" s="3" t="s">
        <v>4837</v>
      </c>
      <c r="D729">
        <v>3500</v>
      </c>
      <c r="F729">
        <v>5443</v>
      </c>
      <c r="G729" t="s">
        <v>8219</v>
      </c>
      <c r="H729" t="s">
        <v>8224</v>
      </c>
      <c r="I729" t="str">
        <f>VLOOKUP(H729,ISO!$A$2:$D$249,4,0)</f>
        <v>United States of America (the)</v>
      </c>
      <c r="J729" t="s">
        <v>8246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1.5551428571428572</v>
      </c>
      <c r="R729" s="8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5" hidden="1">
      <c r="A730">
        <v>728</v>
      </c>
      <c r="B730" s="3" t="s">
        <v>729</v>
      </c>
      <c r="C730" s="3" t="s">
        <v>4838</v>
      </c>
      <c r="D730">
        <v>7500</v>
      </c>
      <c r="F730">
        <v>7917.45</v>
      </c>
      <c r="G730" t="s">
        <v>8219</v>
      </c>
      <c r="H730" t="s">
        <v>8224</v>
      </c>
      <c r="I730" t="str">
        <f>VLOOKUP(H730,ISO!$A$2:$D$249,4,0)</f>
        <v>United States of America (the)</v>
      </c>
      <c r="J730" t="s">
        <v>8246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1.05566</v>
      </c>
      <c r="R730" s="8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5" hidden="1">
      <c r="A731">
        <v>729</v>
      </c>
      <c r="B731" s="3" t="s">
        <v>730</v>
      </c>
      <c r="C731" s="3" t="s">
        <v>4839</v>
      </c>
      <c r="D731">
        <v>4000</v>
      </c>
      <c r="F731">
        <v>5226</v>
      </c>
      <c r="G731" t="s">
        <v>8219</v>
      </c>
      <c r="H731" t="s">
        <v>8224</v>
      </c>
      <c r="I731" t="str">
        <f>VLOOKUP(H731,ISO!$A$2:$D$249,4,0)</f>
        <v>United States of America (the)</v>
      </c>
      <c r="J731" t="s">
        <v>8246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1.3065</v>
      </c>
      <c r="R731" s="8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29" hidden="1">
      <c r="A732">
        <v>730</v>
      </c>
      <c r="B732" s="3" t="s">
        <v>731</v>
      </c>
      <c r="C732" s="3" t="s">
        <v>4840</v>
      </c>
      <c r="D732">
        <v>20000</v>
      </c>
      <c r="F732">
        <v>26438</v>
      </c>
      <c r="G732" t="s">
        <v>8219</v>
      </c>
      <c r="H732" t="s">
        <v>8224</v>
      </c>
      <c r="I732" t="str">
        <f>VLOOKUP(H732,ISO!$A$2:$D$249,4,0)</f>
        <v>United States of America (the)</v>
      </c>
      <c r="J732" t="s">
        <v>8246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1.3219000000000001</v>
      </c>
      <c r="R732" s="8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5" hidden="1">
      <c r="A733">
        <v>731</v>
      </c>
      <c r="B733" s="3" t="s">
        <v>732</v>
      </c>
      <c r="C733" s="3" t="s">
        <v>4841</v>
      </c>
      <c r="D733">
        <v>5000</v>
      </c>
      <c r="F733">
        <v>6300</v>
      </c>
      <c r="G733" t="s">
        <v>8219</v>
      </c>
      <c r="H733" t="s">
        <v>8224</v>
      </c>
      <c r="I733" t="str">
        <f>VLOOKUP(H733,ISO!$A$2:$D$249,4,0)</f>
        <v>United States of America (the)</v>
      </c>
      <c r="J733" t="s">
        <v>8246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1.26</v>
      </c>
      <c r="R733" s="8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5" hidden="1">
      <c r="A734">
        <v>732</v>
      </c>
      <c r="B734" s="3" t="s">
        <v>733</v>
      </c>
      <c r="C734" s="3" t="s">
        <v>4842</v>
      </c>
      <c r="D734">
        <v>40</v>
      </c>
      <c r="F734">
        <v>64</v>
      </c>
      <c r="G734" t="s">
        <v>8219</v>
      </c>
      <c r="H734" t="s">
        <v>8225</v>
      </c>
      <c r="I734" t="str">
        <f>VLOOKUP(H734,ISO!$A$2:$D$249,4,0)</f>
        <v>United Kingdom of Great Britain and Northern Ireland (the)</v>
      </c>
      <c r="J734" t="s">
        <v>8247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1.6</v>
      </c>
      <c r="R734" s="8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58" hidden="1">
      <c r="A735">
        <v>733</v>
      </c>
      <c r="B735" s="3" t="s">
        <v>734</v>
      </c>
      <c r="C735" s="3" t="s">
        <v>4843</v>
      </c>
      <c r="D735">
        <v>2500</v>
      </c>
      <c r="F735">
        <v>3012</v>
      </c>
      <c r="G735" t="s">
        <v>8219</v>
      </c>
      <c r="H735" t="s">
        <v>8225</v>
      </c>
      <c r="I735" t="str">
        <f>VLOOKUP(H735,ISO!$A$2:$D$249,4,0)</f>
        <v>United Kingdom of Great Britain and Northern Ireland (the)</v>
      </c>
      <c r="J735" t="s">
        <v>8247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1.2048000000000001</v>
      </c>
      <c r="R735" s="8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3.5" hidden="1">
      <c r="A736">
        <v>734</v>
      </c>
      <c r="B736" s="3" t="s">
        <v>735</v>
      </c>
      <c r="C736" s="3" t="s">
        <v>4844</v>
      </c>
      <c r="D736">
        <v>8500</v>
      </c>
      <c r="F736">
        <v>10670</v>
      </c>
      <c r="G736" t="s">
        <v>8219</v>
      </c>
      <c r="H736" t="s">
        <v>8229</v>
      </c>
      <c r="I736" t="str">
        <f>VLOOKUP(H736,ISO!$A$2:$D$249,4,0)</f>
        <v>Canada</v>
      </c>
      <c r="J736" t="s">
        <v>8251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1.2552941176470589</v>
      </c>
      <c r="R736" s="8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5" hidden="1">
      <c r="A737">
        <v>735</v>
      </c>
      <c r="B737" s="3" t="s">
        <v>736</v>
      </c>
      <c r="C737" s="3" t="s">
        <v>4845</v>
      </c>
      <c r="D737">
        <v>47000</v>
      </c>
      <c r="F737">
        <v>53771</v>
      </c>
      <c r="G737" t="s">
        <v>8219</v>
      </c>
      <c r="H737" t="s">
        <v>8224</v>
      </c>
      <c r="I737" t="str">
        <f>VLOOKUP(H737,ISO!$A$2:$D$249,4,0)</f>
        <v>United States of America (the)</v>
      </c>
      <c r="J737" t="s">
        <v>8246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1.1440638297872341</v>
      </c>
      <c r="R737" s="8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5" hidden="1">
      <c r="A738">
        <v>736</v>
      </c>
      <c r="B738" s="3" t="s">
        <v>737</v>
      </c>
      <c r="C738" s="3" t="s">
        <v>4846</v>
      </c>
      <c r="D738">
        <v>3600</v>
      </c>
      <c r="F738">
        <v>11345</v>
      </c>
      <c r="G738" t="s">
        <v>8219</v>
      </c>
      <c r="H738" t="s">
        <v>8224</v>
      </c>
      <c r="I738" t="str">
        <f>VLOOKUP(H738,ISO!$A$2:$D$249,4,0)</f>
        <v>United States of America (the)</v>
      </c>
      <c r="J738" t="s">
        <v>8246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3.151388888888889</v>
      </c>
      <c r="R738" s="8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5" hidden="1">
      <c r="A739">
        <v>737</v>
      </c>
      <c r="B739" s="3" t="s">
        <v>738</v>
      </c>
      <c r="C739" s="3" t="s">
        <v>4847</v>
      </c>
      <c r="D739">
        <v>5000</v>
      </c>
      <c r="F739">
        <v>6120</v>
      </c>
      <c r="G739" t="s">
        <v>8219</v>
      </c>
      <c r="H739" t="s">
        <v>8224</v>
      </c>
      <c r="I739" t="str">
        <f>VLOOKUP(H739,ISO!$A$2:$D$249,4,0)</f>
        <v>United States of America (the)</v>
      </c>
      <c r="J739" t="s">
        <v>8246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1.224</v>
      </c>
      <c r="R739" s="8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9" hidden="1">
      <c r="A740">
        <v>738</v>
      </c>
      <c r="B740" s="3" t="s">
        <v>739</v>
      </c>
      <c r="C740" s="3" t="s">
        <v>4848</v>
      </c>
      <c r="D740">
        <v>1500</v>
      </c>
      <c r="F740">
        <v>1601</v>
      </c>
      <c r="G740" t="s">
        <v>8219</v>
      </c>
      <c r="H740" t="s">
        <v>8224</v>
      </c>
      <c r="I740" t="str">
        <f>VLOOKUP(H740,ISO!$A$2:$D$249,4,0)</f>
        <v>United States of America (the)</v>
      </c>
      <c r="J740" t="s">
        <v>8246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1.0673333333333332</v>
      </c>
      <c r="R740" s="8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5" hidden="1">
      <c r="A741">
        <v>739</v>
      </c>
      <c r="B741" s="3" t="s">
        <v>740</v>
      </c>
      <c r="C741" s="3" t="s">
        <v>4849</v>
      </c>
      <c r="D741">
        <v>6000</v>
      </c>
      <c r="F741">
        <v>9500</v>
      </c>
      <c r="G741" t="s">
        <v>8219</v>
      </c>
      <c r="H741" t="s">
        <v>8224</v>
      </c>
      <c r="I741" t="str">
        <f>VLOOKUP(H741,ISO!$A$2:$D$249,4,0)</f>
        <v>United States of America (the)</v>
      </c>
      <c r="J741" t="s">
        <v>8246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1.5833333333333333</v>
      </c>
      <c r="R741" s="8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58" hidden="1">
      <c r="A742">
        <v>740</v>
      </c>
      <c r="B742" s="3" t="s">
        <v>741</v>
      </c>
      <c r="C742" s="3" t="s">
        <v>4850</v>
      </c>
      <c r="D742">
        <v>3000</v>
      </c>
      <c r="F742">
        <v>3222</v>
      </c>
      <c r="G742" t="s">
        <v>8219</v>
      </c>
      <c r="H742" t="s">
        <v>8224</v>
      </c>
      <c r="I742" t="str">
        <f>VLOOKUP(H742,ISO!$A$2:$D$249,4,0)</f>
        <v>United States of America (the)</v>
      </c>
      <c r="J742" t="s">
        <v>8246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1.0740000000000001</v>
      </c>
      <c r="R742" s="8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9" hidden="1">
      <c r="A743">
        <v>741</v>
      </c>
      <c r="B743" s="3" t="s">
        <v>742</v>
      </c>
      <c r="C743" s="3" t="s">
        <v>4851</v>
      </c>
      <c r="D743">
        <v>13000</v>
      </c>
      <c r="F743">
        <v>13293.8</v>
      </c>
      <c r="G743" t="s">
        <v>8219</v>
      </c>
      <c r="H743" t="s">
        <v>8224</v>
      </c>
      <c r="I743" t="str">
        <f>VLOOKUP(H743,ISO!$A$2:$D$249,4,0)</f>
        <v>United States of America (the)</v>
      </c>
      <c r="J743" t="s">
        <v>8246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1.0226</v>
      </c>
      <c r="R743" s="8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58" hidden="1">
      <c r="A744">
        <v>742</v>
      </c>
      <c r="B744" s="3" t="s">
        <v>743</v>
      </c>
      <c r="C744" s="3" t="s">
        <v>4852</v>
      </c>
      <c r="D744">
        <v>1400</v>
      </c>
      <c r="F744">
        <v>1550</v>
      </c>
      <c r="G744" t="s">
        <v>8219</v>
      </c>
      <c r="H744" t="s">
        <v>8224</v>
      </c>
      <c r="I744" t="str">
        <f>VLOOKUP(H744,ISO!$A$2:$D$249,4,0)</f>
        <v>United States of America (the)</v>
      </c>
      <c r="J744" t="s">
        <v>8246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1.1071428571428572</v>
      </c>
      <c r="R744" s="8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5" hidden="1">
      <c r="A745">
        <v>743</v>
      </c>
      <c r="B745" s="3" t="s">
        <v>744</v>
      </c>
      <c r="C745" s="3" t="s">
        <v>4853</v>
      </c>
      <c r="D745">
        <v>550</v>
      </c>
      <c r="F745">
        <v>814</v>
      </c>
      <c r="G745" t="s">
        <v>8219</v>
      </c>
      <c r="H745" t="s">
        <v>8224</v>
      </c>
      <c r="I745" t="str">
        <f>VLOOKUP(H745,ISO!$A$2:$D$249,4,0)</f>
        <v>United States of America (the)</v>
      </c>
      <c r="J745" t="s">
        <v>8246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1.48</v>
      </c>
      <c r="R745" s="8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3.5" hidden="1">
      <c r="A746">
        <v>744</v>
      </c>
      <c r="B746" s="3" t="s">
        <v>745</v>
      </c>
      <c r="C746" s="3" t="s">
        <v>4854</v>
      </c>
      <c r="D746">
        <v>5000</v>
      </c>
      <c r="F746">
        <v>5116</v>
      </c>
      <c r="G746" t="s">
        <v>8219</v>
      </c>
      <c r="H746" t="s">
        <v>8224</v>
      </c>
      <c r="I746" t="str">
        <f>VLOOKUP(H746,ISO!$A$2:$D$249,4,0)</f>
        <v>United States of America (the)</v>
      </c>
      <c r="J746" t="s">
        <v>8246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1.0232000000000001</v>
      </c>
      <c r="R746" s="8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58" hidden="1">
      <c r="A747">
        <v>745</v>
      </c>
      <c r="B747" s="3" t="s">
        <v>746</v>
      </c>
      <c r="C747" s="3" t="s">
        <v>4855</v>
      </c>
      <c r="D747">
        <v>2220</v>
      </c>
      <c r="F747">
        <v>3976</v>
      </c>
      <c r="G747" t="s">
        <v>8219</v>
      </c>
      <c r="H747" t="s">
        <v>8224</v>
      </c>
      <c r="I747" t="str">
        <f>VLOOKUP(H747,ISO!$A$2:$D$249,4,0)</f>
        <v>United States of America (the)</v>
      </c>
      <c r="J747" t="s">
        <v>8246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1.7909909909909909</v>
      </c>
      <c r="R747" s="8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29" hidden="1">
      <c r="A748">
        <v>746</v>
      </c>
      <c r="B748" s="3" t="s">
        <v>747</v>
      </c>
      <c r="C748" s="3" t="s">
        <v>4856</v>
      </c>
      <c r="D748">
        <v>2987</v>
      </c>
      <c r="F748">
        <v>3318</v>
      </c>
      <c r="G748" t="s">
        <v>8219</v>
      </c>
      <c r="H748" t="s">
        <v>8224</v>
      </c>
      <c r="I748" t="str">
        <f>VLOOKUP(H748,ISO!$A$2:$D$249,4,0)</f>
        <v>United States of America (the)</v>
      </c>
      <c r="J748" t="s">
        <v>8246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1.1108135252761968</v>
      </c>
      <c r="R748" s="8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5" hidden="1">
      <c r="A749">
        <v>747</v>
      </c>
      <c r="B749" s="3" t="s">
        <v>748</v>
      </c>
      <c r="C749" s="3" t="s">
        <v>4857</v>
      </c>
      <c r="D749">
        <v>7000</v>
      </c>
      <c r="F749">
        <v>7003</v>
      </c>
      <c r="G749" t="s">
        <v>8219</v>
      </c>
      <c r="H749" t="s">
        <v>8233</v>
      </c>
      <c r="I749" t="str">
        <f>VLOOKUP(H749,ISO!$A$2:$D$249,4,0)</f>
        <v>Netherlands (the)</v>
      </c>
      <c r="J749" t="s">
        <v>8249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1.0004285714285714</v>
      </c>
      <c r="R749" s="8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5" hidden="1">
      <c r="A750">
        <v>748</v>
      </c>
      <c r="B750" s="3" t="s">
        <v>749</v>
      </c>
      <c r="C750" s="3" t="s">
        <v>4858</v>
      </c>
      <c r="D750">
        <v>2000</v>
      </c>
      <c r="F750">
        <v>2005</v>
      </c>
      <c r="G750" t="s">
        <v>8219</v>
      </c>
      <c r="H750" t="s">
        <v>8224</v>
      </c>
      <c r="I750" t="str">
        <f>VLOOKUP(H750,ISO!$A$2:$D$249,4,0)</f>
        <v>United States of America (the)</v>
      </c>
      <c r="J750" t="s">
        <v>8246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1.0024999999999999</v>
      </c>
      <c r="R750" s="8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5" hidden="1">
      <c r="A751">
        <v>749</v>
      </c>
      <c r="B751" s="3" t="s">
        <v>750</v>
      </c>
      <c r="C751" s="3" t="s">
        <v>4859</v>
      </c>
      <c r="D751">
        <v>10000</v>
      </c>
      <c r="F751">
        <v>10556</v>
      </c>
      <c r="G751" t="s">
        <v>8219</v>
      </c>
      <c r="H751" t="s">
        <v>8224</v>
      </c>
      <c r="I751" t="str">
        <f>VLOOKUP(H751,ISO!$A$2:$D$249,4,0)</f>
        <v>United States of America (the)</v>
      </c>
      <c r="J751" t="s">
        <v>8246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1.0556000000000001</v>
      </c>
      <c r="R751" s="8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5" hidden="1">
      <c r="A752">
        <v>750</v>
      </c>
      <c r="B752" s="3" t="s">
        <v>751</v>
      </c>
      <c r="C752" s="3" t="s">
        <v>4860</v>
      </c>
      <c r="D752">
        <v>4444</v>
      </c>
      <c r="F752">
        <v>4559</v>
      </c>
      <c r="G752" t="s">
        <v>8219</v>
      </c>
      <c r="H752" t="s">
        <v>8224</v>
      </c>
      <c r="I752" t="str">
        <f>VLOOKUP(H752,ISO!$A$2:$D$249,4,0)</f>
        <v>United States of America (the)</v>
      </c>
      <c r="J752" t="s">
        <v>8246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1.0258775877587758</v>
      </c>
      <c r="R752" s="8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5" hidden="1">
      <c r="A753">
        <v>751</v>
      </c>
      <c r="B753" s="3" t="s">
        <v>752</v>
      </c>
      <c r="C753" s="3" t="s">
        <v>4861</v>
      </c>
      <c r="D753">
        <v>3000</v>
      </c>
      <c r="F753">
        <v>3555</v>
      </c>
      <c r="G753" t="s">
        <v>8219</v>
      </c>
      <c r="H753" t="s">
        <v>8224</v>
      </c>
      <c r="I753" t="str">
        <f>VLOOKUP(H753,ISO!$A$2:$D$249,4,0)</f>
        <v>United States of America (the)</v>
      </c>
      <c r="J753" t="s">
        <v>8246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1.1850000000000001</v>
      </c>
      <c r="R753" s="8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58" hidden="1">
      <c r="A754">
        <v>752</v>
      </c>
      <c r="B754" s="3" t="s">
        <v>753</v>
      </c>
      <c r="C754" s="3" t="s">
        <v>4862</v>
      </c>
      <c r="D754">
        <v>5000</v>
      </c>
      <c r="F754">
        <v>5585</v>
      </c>
      <c r="G754" t="s">
        <v>8219</v>
      </c>
      <c r="H754" t="s">
        <v>8226</v>
      </c>
      <c r="I754" t="str">
        <f>VLOOKUP(H754,ISO!$A$2:$D$249,4,0)</f>
        <v>Australia</v>
      </c>
      <c r="J754" t="s">
        <v>8248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1.117</v>
      </c>
      <c r="R754" s="8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5" hidden="1">
      <c r="A755">
        <v>753</v>
      </c>
      <c r="B755" s="3" t="s">
        <v>754</v>
      </c>
      <c r="C755" s="3" t="s">
        <v>4863</v>
      </c>
      <c r="D755">
        <v>10000</v>
      </c>
      <c r="F755">
        <v>12800</v>
      </c>
      <c r="G755" t="s">
        <v>8219</v>
      </c>
      <c r="H755" t="s">
        <v>8224</v>
      </c>
      <c r="I755" t="str">
        <f>VLOOKUP(H755,ISO!$A$2:$D$249,4,0)</f>
        <v>United States of America (the)</v>
      </c>
      <c r="J755" t="s">
        <v>8246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1.28</v>
      </c>
      <c r="R755" s="8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58" hidden="1">
      <c r="A756">
        <v>754</v>
      </c>
      <c r="B756" s="3" t="s">
        <v>755</v>
      </c>
      <c r="C756" s="3" t="s">
        <v>4864</v>
      </c>
      <c r="D756">
        <v>2000</v>
      </c>
      <c r="F756">
        <v>2075</v>
      </c>
      <c r="G756" t="s">
        <v>8219</v>
      </c>
      <c r="H756" t="s">
        <v>8224</v>
      </c>
      <c r="I756" t="str">
        <f>VLOOKUP(H756,ISO!$A$2:$D$249,4,0)</f>
        <v>United States of America (the)</v>
      </c>
      <c r="J756" t="s">
        <v>8246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1.0375000000000001</v>
      </c>
      <c r="R756" s="8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5" hidden="1">
      <c r="A757">
        <v>755</v>
      </c>
      <c r="B757" s="3" t="s">
        <v>756</v>
      </c>
      <c r="C757" s="3" t="s">
        <v>4865</v>
      </c>
      <c r="D757">
        <v>2500</v>
      </c>
      <c r="F757">
        <v>2547.69</v>
      </c>
      <c r="G757" t="s">
        <v>8219</v>
      </c>
      <c r="H757" t="s">
        <v>8224</v>
      </c>
      <c r="I757" t="str">
        <f>VLOOKUP(H757,ISO!$A$2:$D$249,4,0)</f>
        <v>United States of America (the)</v>
      </c>
      <c r="J757" t="s">
        <v>8246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1.0190760000000001</v>
      </c>
      <c r="R757" s="8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5" hidden="1">
      <c r="A758">
        <v>756</v>
      </c>
      <c r="B758" s="3" t="s">
        <v>757</v>
      </c>
      <c r="C758" s="3" t="s">
        <v>4866</v>
      </c>
      <c r="D758">
        <v>700</v>
      </c>
      <c r="F758">
        <v>824</v>
      </c>
      <c r="G758" t="s">
        <v>8219</v>
      </c>
      <c r="H758" t="s">
        <v>8224</v>
      </c>
      <c r="I758" t="str">
        <f>VLOOKUP(H758,ISO!$A$2:$D$249,4,0)</f>
        <v>United States of America (the)</v>
      </c>
      <c r="J758" t="s">
        <v>8246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1.177142857142857</v>
      </c>
      <c r="R758" s="8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5" hidden="1">
      <c r="A759">
        <v>757</v>
      </c>
      <c r="B759" s="3" t="s">
        <v>758</v>
      </c>
      <c r="C759" s="3" t="s">
        <v>4867</v>
      </c>
      <c r="D759">
        <v>250</v>
      </c>
      <c r="F759">
        <v>595</v>
      </c>
      <c r="G759" t="s">
        <v>8219</v>
      </c>
      <c r="H759" t="s">
        <v>8224</v>
      </c>
      <c r="I759" t="str">
        <f>VLOOKUP(H759,ISO!$A$2:$D$249,4,0)</f>
        <v>United States of America (the)</v>
      </c>
      <c r="J759" t="s">
        <v>8246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2.38</v>
      </c>
      <c r="R759" s="8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9" hidden="1">
      <c r="A760">
        <v>758</v>
      </c>
      <c r="B760" s="3" t="s">
        <v>759</v>
      </c>
      <c r="C760" s="3" t="s">
        <v>4868</v>
      </c>
      <c r="D760">
        <v>2500</v>
      </c>
      <c r="F760">
        <v>2550</v>
      </c>
      <c r="G760" t="s">
        <v>8219</v>
      </c>
      <c r="H760" t="s">
        <v>8224</v>
      </c>
      <c r="I760" t="str">
        <f>VLOOKUP(H760,ISO!$A$2:$D$249,4,0)</f>
        <v>United States of America (the)</v>
      </c>
      <c r="J760" t="s">
        <v>8246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1.02</v>
      </c>
      <c r="R760" s="8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5" hidden="1">
      <c r="A761">
        <v>759</v>
      </c>
      <c r="B761" s="3" t="s">
        <v>760</v>
      </c>
      <c r="C761" s="3" t="s">
        <v>4869</v>
      </c>
      <c r="D761">
        <v>5000</v>
      </c>
      <c r="F761">
        <v>5096</v>
      </c>
      <c r="G761" t="s">
        <v>8219</v>
      </c>
      <c r="H761" t="s">
        <v>8225</v>
      </c>
      <c r="I761" t="str">
        <f>VLOOKUP(H761,ISO!$A$2:$D$249,4,0)</f>
        <v>United Kingdom of Great Britain and Northern Ireland (the)</v>
      </c>
      <c r="J761" t="s">
        <v>8247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1.0192000000000001</v>
      </c>
      <c r="R761" s="8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F762">
        <v>0</v>
      </c>
      <c r="G762" t="s">
        <v>8221</v>
      </c>
      <c r="H762" t="s">
        <v>8224</v>
      </c>
      <c r="I762" t="str">
        <f>VLOOKUP(H762,ISO!$A$2:$D$249,4,0)</f>
        <v>United States of America (the)</v>
      </c>
      <c r="J762" t="s">
        <v>8246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s="8" t="e">
        <f t="shared" si="45"/>
        <v>#DIV/0!</v>
      </c>
      <c r="S762" t="str">
        <f t="shared" si="46"/>
        <v>publishing</v>
      </c>
      <c r="T762" t="str">
        <f t="shared" si="47"/>
        <v>fiction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F763">
        <v>235</v>
      </c>
      <c r="G763" t="s">
        <v>8221</v>
      </c>
      <c r="H763" t="s">
        <v>8224</v>
      </c>
      <c r="I763" t="str">
        <f>VLOOKUP(H763,ISO!$A$2:$D$249,4,0)</f>
        <v>United States of America (the)</v>
      </c>
      <c r="J763" t="s">
        <v>8246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4.7E-2</v>
      </c>
      <c r="R763" s="8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F764">
        <v>0</v>
      </c>
      <c r="G764" t="s">
        <v>8221</v>
      </c>
      <c r="H764" t="s">
        <v>8238</v>
      </c>
      <c r="I764" t="str">
        <f>VLOOKUP(H764,ISO!$A$2:$D$249,4,0)</f>
        <v>Mexico</v>
      </c>
      <c r="J764" t="s">
        <v>8256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s="8" t="e">
        <f t="shared" si="45"/>
        <v>#DIV/0!</v>
      </c>
      <c r="S764" t="str">
        <f t="shared" si="46"/>
        <v>publishing</v>
      </c>
      <c r="T764" t="str">
        <f t="shared" si="47"/>
        <v>fiction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F765">
        <v>5</v>
      </c>
      <c r="G765" t="s">
        <v>8221</v>
      </c>
      <c r="H765" t="s">
        <v>8225</v>
      </c>
      <c r="I765" t="str">
        <f>VLOOKUP(H765,ISO!$A$2:$D$249,4,0)</f>
        <v>United Kingdom of Great Britain and Northern Ireland (the)</v>
      </c>
      <c r="J765" t="s">
        <v>8247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1.1655011655011655E-3</v>
      </c>
      <c r="R765" s="8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F766">
        <v>0</v>
      </c>
      <c r="G766" t="s">
        <v>8221</v>
      </c>
      <c r="H766" t="s">
        <v>8224</v>
      </c>
      <c r="I766" t="str">
        <f>VLOOKUP(H766,ISO!$A$2:$D$249,4,0)</f>
        <v>United States of America (the)</v>
      </c>
      <c r="J766" t="s">
        <v>8246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s="8" t="e">
        <f t="shared" si="45"/>
        <v>#DIV/0!</v>
      </c>
      <c r="S766" t="str">
        <f t="shared" si="46"/>
        <v>publishing</v>
      </c>
      <c r="T766" t="str">
        <f t="shared" si="47"/>
        <v>fiction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F767">
        <v>2521</v>
      </c>
      <c r="G767" t="s">
        <v>8221</v>
      </c>
      <c r="H767" t="s">
        <v>8224</v>
      </c>
      <c r="I767" t="str">
        <f>VLOOKUP(H767,ISO!$A$2:$D$249,4,0)</f>
        <v>United States of America (the)</v>
      </c>
      <c r="J767" t="s">
        <v>8246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0.36014285714285715</v>
      </c>
      <c r="R767" s="8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F768">
        <v>0</v>
      </c>
      <c r="G768" t="s">
        <v>8221</v>
      </c>
      <c r="H768" t="s">
        <v>8229</v>
      </c>
      <c r="I768" t="str">
        <f>VLOOKUP(H768,ISO!$A$2:$D$249,4,0)</f>
        <v>Canada</v>
      </c>
      <c r="J768" t="s">
        <v>8251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s="8" t="e">
        <f t="shared" si="45"/>
        <v>#DIV/0!</v>
      </c>
      <c r="S768" t="str">
        <f t="shared" si="46"/>
        <v>publishing</v>
      </c>
      <c r="T768" t="str">
        <f t="shared" si="47"/>
        <v>fiction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F769">
        <v>177</v>
      </c>
      <c r="G769" t="s">
        <v>8221</v>
      </c>
      <c r="H769" t="s">
        <v>8224</v>
      </c>
      <c r="I769" t="str">
        <f>VLOOKUP(H769,ISO!$A$2:$D$249,4,0)</f>
        <v>United States of America (the)</v>
      </c>
      <c r="J769" t="s">
        <v>8246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3.5400000000000001E-2</v>
      </c>
      <c r="R769" s="8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F770">
        <v>0</v>
      </c>
      <c r="G770" t="s">
        <v>8221</v>
      </c>
      <c r="H770" t="s">
        <v>8224</v>
      </c>
      <c r="I770" t="str">
        <f>VLOOKUP(H770,ISO!$A$2:$D$249,4,0)</f>
        <v>United States of America (the)</v>
      </c>
      <c r="J770" t="s">
        <v>8246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7">
        <f t="shared" si="44"/>
        <v>0</v>
      </c>
      <c r="R770" s="8" t="e">
        <f t="shared" si="45"/>
        <v>#DIV/0!</v>
      </c>
      <c r="S770" t="str">
        <f t="shared" si="46"/>
        <v>publishing</v>
      </c>
      <c r="T770" t="str">
        <f t="shared" si="47"/>
        <v>fiction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F771">
        <v>1656</v>
      </c>
      <c r="G771" t="s">
        <v>8221</v>
      </c>
      <c r="H771" t="s">
        <v>8224</v>
      </c>
      <c r="I771" t="str">
        <f>VLOOKUP(H771,ISO!$A$2:$D$249,4,0)</f>
        <v>United States of America (the)</v>
      </c>
      <c r="J771" t="s">
        <v>8246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48">F771/D771</f>
        <v>0.41399999999999998</v>
      </c>
      <c r="R771" s="8">
        <f t="shared" ref="R771:R834" si="49">F771/N771</f>
        <v>31.846153846153847</v>
      </c>
      <c r="S771" t="str">
        <f t="shared" ref="S771:S834" si="50">LEFT(P771,(FIND("/",P771,1)-1))</f>
        <v>publishing</v>
      </c>
      <c r="T771" t="str">
        <f t="shared" ref="T771:T834" si="51">MID(P771,FIND("/",P771)+1,256)</f>
        <v>fiction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F772">
        <v>0</v>
      </c>
      <c r="G772" t="s">
        <v>8221</v>
      </c>
      <c r="H772" t="s">
        <v>8224</v>
      </c>
      <c r="I772" t="str">
        <f>VLOOKUP(H772,ISO!$A$2:$D$249,4,0)</f>
        <v>United States of America (the)</v>
      </c>
      <c r="J772" t="s">
        <v>8246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s="8" t="e">
        <f t="shared" si="49"/>
        <v>#DIV/0!</v>
      </c>
      <c r="S772" t="str">
        <f t="shared" si="50"/>
        <v>publishing</v>
      </c>
      <c r="T772" t="str">
        <f t="shared" si="51"/>
        <v>fiction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F773">
        <v>10</v>
      </c>
      <c r="G773" t="s">
        <v>8221</v>
      </c>
      <c r="H773" t="s">
        <v>8224</v>
      </c>
      <c r="I773" t="str">
        <f>VLOOKUP(H773,ISO!$A$2:$D$249,4,0)</f>
        <v>United States of America (the)</v>
      </c>
      <c r="J773" t="s">
        <v>8246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2.631578947368421E-4</v>
      </c>
      <c r="R773" s="8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F774">
        <v>50</v>
      </c>
      <c r="G774" t="s">
        <v>8221</v>
      </c>
      <c r="H774" t="s">
        <v>8224</v>
      </c>
      <c r="I774" t="str">
        <f>VLOOKUP(H774,ISO!$A$2:$D$249,4,0)</f>
        <v>United States of America (the)</v>
      </c>
      <c r="J774" t="s">
        <v>8246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3.3333333333333333E-2</v>
      </c>
      <c r="R774" s="8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F775">
        <v>32</v>
      </c>
      <c r="G775" t="s">
        <v>8221</v>
      </c>
      <c r="H775" t="s">
        <v>8225</v>
      </c>
      <c r="I775" t="str">
        <f>VLOOKUP(H775,ISO!$A$2:$D$249,4,0)</f>
        <v>United Kingdom of Great Britain and Northern Ireland (the)</v>
      </c>
      <c r="J775" t="s">
        <v>8247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8.5129023676509714E-3</v>
      </c>
      <c r="R775" s="8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F776">
        <v>351</v>
      </c>
      <c r="G776" t="s">
        <v>8221</v>
      </c>
      <c r="H776" t="s">
        <v>8224</v>
      </c>
      <c r="I776" t="str">
        <f>VLOOKUP(H776,ISO!$A$2:$D$249,4,0)</f>
        <v>United States of America (the)</v>
      </c>
      <c r="J776" t="s">
        <v>8246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0.70199999999999996</v>
      </c>
      <c r="R776" s="8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F777">
        <v>170</v>
      </c>
      <c r="G777" t="s">
        <v>8221</v>
      </c>
      <c r="H777" t="s">
        <v>8224</v>
      </c>
      <c r="I777" t="str">
        <f>VLOOKUP(H777,ISO!$A$2:$D$249,4,0)</f>
        <v>United States of America (the)</v>
      </c>
      <c r="J777" t="s">
        <v>8246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1.7000000000000001E-2</v>
      </c>
      <c r="R777" s="8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F778">
        <v>3598</v>
      </c>
      <c r="G778" t="s">
        <v>8221</v>
      </c>
      <c r="H778" t="s">
        <v>8224</v>
      </c>
      <c r="I778" t="str">
        <f>VLOOKUP(H778,ISO!$A$2:$D$249,4,0)</f>
        <v>United States of America (the)</v>
      </c>
      <c r="J778" t="s">
        <v>8246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0.51400000000000001</v>
      </c>
      <c r="R778" s="8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F779">
        <v>21</v>
      </c>
      <c r="G779" t="s">
        <v>8221</v>
      </c>
      <c r="H779" t="s">
        <v>8224</v>
      </c>
      <c r="I779" t="str">
        <f>VLOOKUP(H779,ISO!$A$2:$D$249,4,0)</f>
        <v>United States of America (the)</v>
      </c>
      <c r="J779" t="s">
        <v>8246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7.0000000000000001E-3</v>
      </c>
      <c r="R779" s="8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F780">
        <v>2</v>
      </c>
      <c r="G780" t="s">
        <v>8221</v>
      </c>
      <c r="H780" t="s">
        <v>8224</v>
      </c>
      <c r="I780" t="str">
        <f>VLOOKUP(H780,ISO!$A$2:$D$249,4,0)</f>
        <v>United States of America (the)</v>
      </c>
      <c r="J780" t="s">
        <v>8246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4.0000000000000001E-3</v>
      </c>
      <c r="R780" s="8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F781">
        <v>400</v>
      </c>
      <c r="G781" t="s">
        <v>8221</v>
      </c>
      <c r="H781" t="s">
        <v>8224</v>
      </c>
      <c r="I781" t="str">
        <f>VLOOKUP(H781,ISO!$A$2:$D$249,4,0)</f>
        <v>United States of America (the)</v>
      </c>
      <c r="J781" t="s">
        <v>8246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2.6666666666666668E-2</v>
      </c>
      <c r="R781" s="8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3.5" hidden="1">
      <c r="A782">
        <v>780</v>
      </c>
      <c r="B782" s="3" t="s">
        <v>781</v>
      </c>
      <c r="C782" s="3" t="s">
        <v>4890</v>
      </c>
      <c r="D782">
        <v>1000</v>
      </c>
      <c r="F782">
        <v>1040</v>
      </c>
      <c r="G782" t="s">
        <v>8219</v>
      </c>
      <c r="H782" t="s">
        <v>8224</v>
      </c>
      <c r="I782" t="str">
        <f>VLOOKUP(H782,ISO!$A$2:$D$249,4,0)</f>
        <v>United States of America (the)</v>
      </c>
      <c r="J782" t="s">
        <v>8246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1.04</v>
      </c>
      <c r="R782" s="8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3.5" hidden="1">
      <c r="A783">
        <v>781</v>
      </c>
      <c r="B783" s="3" t="s">
        <v>782</v>
      </c>
      <c r="C783" s="3" t="s">
        <v>4891</v>
      </c>
      <c r="D783">
        <v>800</v>
      </c>
      <c r="F783">
        <v>1065.23</v>
      </c>
      <c r="G783" t="s">
        <v>8219</v>
      </c>
      <c r="H783" t="s">
        <v>8224</v>
      </c>
      <c r="I783" t="str">
        <f>VLOOKUP(H783,ISO!$A$2:$D$249,4,0)</f>
        <v>United States of America (the)</v>
      </c>
      <c r="J783" t="s">
        <v>8246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1.3315375</v>
      </c>
      <c r="R783" s="8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3.5" hidden="1">
      <c r="A784">
        <v>782</v>
      </c>
      <c r="B784" s="3" t="s">
        <v>783</v>
      </c>
      <c r="C784" s="3" t="s">
        <v>4892</v>
      </c>
      <c r="D784">
        <v>700</v>
      </c>
      <c r="F784">
        <v>700</v>
      </c>
      <c r="G784" t="s">
        <v>8219</v>
      </c>
      <c r="H784" t="s">
        <v>8224</v>
      </c>
      <c r="I784" t="str">
        <f>VLOOKUP(H784,ISO!$A$2:$D$249,4,0)</f>
        <v>United States of America (the)</v>
      </c>
      <c r="J784" t="s">
        <v>8246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</v>
      </c>
      <c r="R784" s="8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43.5" hidden="1">
      <c r="A785">
        <v>783</v>
      </c>
      <c r="B785" s="3" t="s">
        <v>784</v>
      </c>
      <c r="C785" s="3" t="s">
        <v>4893</v>
      </c>
      <c r="D785">
        <v>1500</v>
      </c>
      <c r="F785">
        <v>2222</v>
      </c>
      <c r="G785" t="s">
        <v>8219</v>
      </c>
      <c r="H785" t="s">
        <v>8224</v>
      </c>
      <c r="I785" t="str">
        <f>VLOOKUP(H785,ISO!$A$2:$D$249,4,0)</f>
        <v>United States of America (the)</v>
      </c>
      <c r="J785" t="s">
        <v>8246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1.4813333333333334</v>
      </c>
      <c r="R785" s="8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43.5" hidden="1">
      <c r="A786">
        <v>784</v>
      </c>
      <c r="B786" s="3" t="s">
        <v>785</v>
      </c>
      <c r="C786" s="3" t="s">
        <v>4894</v>
      </c>
      <c r="D786">
        <v>1000</v>
      </c>
      <c r="F786">
        <v>1025</v>
      </c>
      <c r="G786" t="s">
        <v>8219</v>
      </c>
      <c r="H786" t="s">
        <v>8224</v>
      </c>
      <c r="I786" t="str">
        <f>VLOOKUP(H786,ISO!$A$2:$D$249,4,0)</f>
        <v>United States of America (the)</v>
      </c>
      <c r="J786" t="s">
        <v>8246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1.0249999999999999</v>
      </c>
      <c r="R786" s="8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58" hidden="1">
      <c r="A787">
        <v>785</v>
      </c>
      <c r="B787" s="3" t="s">
        <v>786</v>
      </c>
      <c r="C787" s="3" t="s">
        <v>4895</v>
      </c>
      <c r="D787">
        <v>500</v>
      </c>
      <c r="F787">
        <v>903.14</v>
      </c>
      <c r="G787" t="s">
        <v>8219</v>
      </c>
      <c r="H787" t="s">
        <v>8224</v>
      </c>
      <c r="I787" t="str">
        <f>VLOOKUP(H787,ISO!$A$2:$D$249,4,0)</f>
        <v>United States of America (the)</v>
      </c>
      <c r="J787" t="s">
        <v>8246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1.8062799999999999</v>
      </c>
      <c r="R787" s="8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3.5" hidden="1">
      <c r="A788">
        <v>786</v>
      </c>
      <c r="B788" s="3" t="s">
        <v>787</v>
      </c>
      <c r="C788" s="3" t="s">
        <v>4896</v>
      </c>
      <c r="D788">
        <v>5000</v>
      </c>
      <c r="F788">
        <v>7140</v>
      </c>
      <c r="G788" t="s">
        <v>8219</v>
      </c>
      <c r="H788" t="s">
        <v>8224</v>
      </c>
      <c r="I788" t="str">
        <f>VLOOKUP(H788,ISO!$A$2:$D$249,4,0)</f>
        <v>United States of America (the)</v>
      </c>
      <c r="J788" t="s">
        <v>8246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1.4279999999999999</v>
      </c>
      <c r="R788" s="8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43.5" hidden="1">
      <c r="A789">
        <v>787</v>
      </c>
      <c r="B789" s="3" t="s">
        <v>788</v>
      </c>
      <c r="C789" s="3" t="s">
        <v>4897</v>
      </c>
      <c r="D789">
        <v>1200</v>
      </c>
      <c r="F789">
        <v>1370</v>
      </c>
      <c r="G789" t="s">
        <v>8219</v>
      </c>
      <c r="H789" t="s">
        <v>8224</v>
      </c>
      <c r="I789" t="str">
        <f>VLOOKUP(H789,ISO!$A$2:$D$249,4,0)</f>
        <v>United States of America (the)</v>
      </c>
      <c r="J789" t="s">
        <v>8246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1.1416666666666666</v>
      </c>
      <c r="R789" s="8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43.5" hidden="1">
      <c r="A790">
        <v>788</v>
      </c>
      <c r="B790" s="3" t="s">
        <v>789</v>
      </c>
      <c r="C790" s="3" t="s">
        <v>4898</v>
      </c>
      <c r="D790">
        <v>1000</v>
      </c>
      <c r="F790">
        <v>2035.05</v>
      </c>
      <c r="G790" t="s">
        <v>8219</v>
      </c>
      <c r="H790" t="s">
        <v>8224</v>
      </c>
      <c r="I790" t="str">
        <f>VLOOKUP(H790,ISO!$A$2:$D$249,4,0)</f>
        <v>United States of America (the)</v>
      </c>
      <c r="J790" t="s">
        <v>8246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2.03505</v>
      </c>
      <c r="R790" s="8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3.5" hidden="1">
      <c r="A791">
        <v>789</v>
      </c>
      <c r="B791" s="3" t="s">
        <v>790</v>
      </c>
      <c r="C791" s="3" t="s">
        <v>4899</v>
      </c>
      <c r="D791">
        <v>1700</v>
      </c>
      <c r="F791">
        <v>1860</v>
      </c>
      <c r="G791" t="s">
        <v>8219</v>
      </c>
      <c r="H791" t="s">
        <v>8224</v>
      </c>
      <c r="I791" t="str">
        <f>VLOOKUP(H791,ISO!$A$2:$D$249,4,0)</f>
        <v>United States of America (the)</v>
      </c>
      <c r="J791" t="s">
        <v>8246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1.0941176470588236</v>
      </c>
      <c r="R791" s="8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43.5" hidden="1">
      <c r="A792">
        <v>790</v>
      </c>
      <c r="B792" s="3" t="s">
        <v>791</v>
      </c>
      <c r="C792" s="3" t="s">
        <v>4900</v>
      </c>
      <c r="D792">
        <v>10000</v>
      </c>
      <c r="F792">
        <v>14437.46</v>
      </c>
      <c r="G792" t="s">
        <v>8219</v>
      </c>
      <c r="H792" t="s">
        <v>8224</v>
      </c>
      <c r="I792" t="str">
        <f>VLOOKUP(H792,ISO!$A$2:$D$249,4,0)</f>
        <v>United States of America (the)</v>
      </c>
      <c r="J792" t="s">
        <v>8246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1.443746</v>
      </c>
      <c r="R792" s="8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43.5" hidden="1">
      <c r="A793">
        <v>791</v>
      </c>
      <c r="B793" s="3" t="s">
        <v>792</v>
      </c>
      <c r="C793" s="3" t="s">
        <v>4901</v>
      </c>
      <c r="D793">
        <v>7500</v>
      </c>
      <c r="F793">
        <v>7790</v>
      </c>
      <c r="G793" t="s">
        <v>8219</v>
      </c>
      <c r="H793" t="s">
        <v>8224</v>
      </c>
      <c r="I793" t="str">
        <f>VLOOKUP(H793,ISO!$A$2:$D$249,4,0)</f>
        <v>United States of America (the)</v>
      </c>
      <c r="J793" t="s">
        <v>8246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1.0386666666666666</v>
      </c>
      <c r="R793" s="8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29" hidden="1">
      <c r="A794">
        <v>792</v>
      </c>
      <c r="B794" s="3" t="s">
        <v>793</v>
      </c>
      <c r="C794" s="3" t="s">
        <v>4902</v>
      </c>
      <c r="D794">
        <v>2500</v>
      </c>
      <c r="F794">
        <v>2511.11</v>
      </c>
      <c r="G794" t="s">
        <v>8219</v>
      </c>
      <c r="H794" t="s">
        <v>8224</v>
      </c>
      <c r="I794" t="str">
        <f>VLOOKUP(H794,ISO!$A$2:$D$249,4,0)</f>
        <v>United States of America (the)</v>
      </c>
      <c r="J794" t="s">
        <v>8246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1.0044440000000001</v>
      </c>
      <c r="R794" s="8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43.5" hidden="1">
      <c r="A795">
        <v>793</v>
      </c>
      <c r="B795" s="3" t="s">
        <v>794</v>
      </c>
      <c r="C795" s="3" t="s">
        <v>4903</v>
      </c>
      <c r="D795">
        <v>2750</v>
      </c>
      <c r="F795">
        <v>2826.43</v>
      </c>
      <c r="G795" t="s">
        <v>8219</v>
      </c>
      <c r="H795" t="s">
        <v>8224</v>
      </c>
      <c r="I795" t="str">
        <f>VLOOKUP(H795,ISO!$A$2:$D$249,4,0)</f>
        <v>United States of America (the)</v>
      </c>
      <c r="J795" t="s">
        <v>8246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1.0277927272727272</v>
      </c>
      <c r="R795" s="8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43.5" hidden="1">
      <c r="A796">
        <v>794</v>
      </c>
      <c r="B796" s="3" t="s">
        <v>795</v>
      </c>
      <c r="C796" s="3" t="s">
        <v>4904</v>
      </c>
      <c r="D796">
        <v>8000</v>
      </c>
      <c r="F796">
        <v>8425</v>
      </c>
      <c r="G796" t="s">
        <v>8219</v>
      </c>
      <c r="H796" t="s">
        <v>8224</v>
      </c>
      <c r="I796" t="str">
        <f>VLOOKUP(H796,ISO!$A$2:$D$249,4,0)</f>
        <v>United States of America (the)</v>
      </c>
      <c r="J796" t="s">
        <v>8246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1.0531250000000001</v>
      </c>
      <c r="R796" s="8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43.5" hidden="1">
      <c r="A797">
        <v>795</v>
      </c>
      <c r="B797" s="3" t="s">
        <v>796</v>
      </c>
      <c r="C797" s="3" t="s">
        <v>4905</v>
      </c>
      <c r="D797">
        <v>14000</v>
      </c>
      <c r="F797">
        <v>15650</v>
      </c>
      <c r="G797" t="s">
        <v>8219</v>
      </c>
      <c r="H797" t="s">
        <v>8224</v>
      </c>
      <c r="I797" t="str">
        <f>VLOOKUP(H797,ISO!$A$2:$D$249,4,0)</f>
        <v>United States of America (the)</v>
      </c>
      <c r="J797" t="s">
        <v>8246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1.1178571428571429</v>
      </c>
      <c r="R797" s="8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58" hidden="1">
      <c r="A798">
        <v>796</v>
      </c>
      <c r="B798" s="3" t="s">
        <v>797</v>
      </c>
      <c r="C798" s="3" t="s">
        <v>4906</v>
      </c>
      <c r="D798">
        <v>10000</v>
      </c>
      <c r="F798">
        <v>10135</v>
      </c>
      <c r="G798" t="s">
        <v>8219</v>
      </c>
      <c r="H798" t="s">
        <v>8224</v>
      </c>
      <c r="I798" t="str">
        <f>VLOOKUP(H798,ISO!$A$2:$D$249,4,0)</f>
        <v>United States of America (the)</v>
      </c>
      <c r="J798" t="s">
        <v>8246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1.0135000000000001</v>
      </c>
      <c r="R798" s="8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43.5" hidden="1">
      <c r="A799">
        <v>797</v>
      </c>
      <c r="B799" s="3" t="s">
        <v>798</v>
      </c>
      <c r="C799" s="3" t="s">
        <v>4907</v>
      </c>
      <c r="D799">
        <v>3000</v>
      </c>
      <c r="F799">
        <v>3226</v>
      </c>
      <c r="G799" t="s">
        <v>8219</v>
      </c>
      <c r="H799" t="s">
        <v>8224</v>
      </c>
      <c r="I799" t="str">
        <f>VLOOKUP(H799,ISO!$A$2:$D$249,4,0)</f>
        <v>United States of America (the)</v>
      </c>
      <c r="J799" t="s">
        <v>8246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1.0753333333333333</v>
      </c>
      <c r="R799" s="8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3.5" hidden="1">
      <c r="A800">
        <v>798</v>
      </c>
      <c r="B800" s="3" t="s">
        <v>799</v>
      </c>
      <c r="C800" s="3" t="s">
        <v>4908</v>
      </c>
      <c r="D800">
        <v>3500</v>
      </c>
      <c r="F800">
        <v>4021</v>
      </c>
      <c r="G800" t="s">
        <v>8219</v>
      </c>
      <c r="H800" t="s">
        <v>8224</v>
      </c>
      <c r="I800" t="str">
        <f>VLOOKUP(H800,ISO!$A$2:$D$249,4,0)</f>
        <v>United States of America (the)</v>
      </c>
      <c r="J800" t="s">
        <v>8246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1.1488571428571428</v>
      </c>
      <c r="R800" s="8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58" hidden="1">
      <c r="A801">
        <v>799</v>
      </c>
      <c r="B801" s="3" t="s">
        <v>800</v>
      </c>
      <c r="C801" s="3" t="s">
        <v>4909</v>
      </c>
      <c r="D801">
        <v>5000</v>
      </c>
      <c r="F801">
        <v>5001</v>
      </c>
      <c r="G801" t="s">
        <v>8219</v>
      </c>
      <c r="H801" t="s">
        <v>8224</v>
      </c>
      <c r="I801" t="str">
        <f>VLOOKUP(H801,ISO!$A$2:$D$249,4,0)</f>
        <v>United States of America (the)</v>
      </c>
      <c r="J801" t="s">
        <v>8246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1.0002</v>
      </c>
      <c r="R801" s="8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3.5" hidden="1">
      <c r="A802">
        <v>800</v>
      </c>
      <c r="B802" s="3" t="s">
        <v>801</v>
      </c>
      <c r="C802" s="3" t="s">
        <v>4910</v>
      </c>
      <c r="D802">
        <v>1500</v>
      </c>
      <c r="F802">
        <v>2282</v>
      </c>
      <c r="G802" t="s">
        <v>8219</v>
      </c>
      <c r="H802" t="s">
        <v>8225</v>
      </c>
      <c r="I802" t="str">
        <f>VLOOKUP(H802,ISO!$A$2:$D$249,4,0)</f>
        <v>United Kingdom of Great Britain and Northern Ireland (the)</v>
      </c>
      <c r="J802" t="s">
        <v>8247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1.5213333333333334</v>
      </c>
      <c r="R802" s="8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3.5" hidden="1">
      <c r="A803">
        <v>801</v>
      </c>
      <c r="B803" s="3" t="s">
        <v>802</v>
      </c>
      <c r="C803" s="3" t="s">
        <v>4911</v>
      </c>
      <c r="D803">
        <v>2000</v>
      </c>
      <c r="F803">
        <v>2230.4299999999998</v>
      </c>
      <c r="G803" t="s">
        <v>8219</v>
      </c>
      <c r="H803" t="s">
        <v>8224</v>
      </c>
      <c r="I803" t="str">
        <f>VLOOKUP(H803,ISO!$A$2:$D$249,4,0)</f>
        <v>United States of America (the)</v>
      </c>
      <c r="J803" t="s">
        <v>8246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1.1152149999999998</v>
      </c>
      <c r="R803" s="8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58" hidden="1">
      <c r="A804">
        <v>802</v>
      </c>
      <c r="B804" s="3" t="s">
        <v>803</v>
      </c>
      <c r="C804" s="3" t="s">
        <v>4912</v>
      </c>
      <c r="D804">
        <v>6000</v>
      </c>
      <c r="F804">
        <v>6080</v>
      </c>
      <c r="G804" t="s">
        <v>8219</v>
      </c>
      <c r="H804" t="s">
        <v>8224</v>
      </c>
      <c r="I804" t="str">
        <f>VLOOKUP(H804,ISO!$A$2:$D$249,4,0)</f>
        <v>United States of America (the)</v>
      </c>
      <c r="J804" t="s">
        <v>8246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1.0133333333333334</v>
      </c>
      <c r="R804" s="8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43.5" hidden="1">
      <c r="A805">
        <v>803</v>
      </c>
      <c r="B805" s="3" t="s">
        <v>804</v>
      </c>
      <c r="C805" s="3" t="s">
        <v>4913</v>
      </c>
      <c r="D805">
        <v>2300</v>
      </c>
      <c r="F805">
        <v>2835</v>
      </c>
      <c r="G805" t="s">
        <v>8219</v>
      </c>
      <c r="H805" t="s">
        <v>8224</v>
      </c>
      <c r="I805" t="str">
        <f>VLOOKUP(H805,ISO!$A$2:$D$249,4,0)</f>
        <v>United States of America (the)</v>
      </c>
      <c r="J805" t="s">
        <v>8246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1.232608695652174</v>
      </c>
      <c r="R805" s="8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43.5" hidden="1">
      <c r="A806">
        <v>804</v>
      </c>
      <c r="B806" s="3" t="s">
        <v>805</v>
      </c>
      <c r="C806" s="3" t="s">
        <v>4914</v>
      </c>
      <c r="D806">
        <v>5500</v>
      </c>
      <c r="F806">
        <v>5500</v>
      </c>
      <c r="G806" t="s">
        <v>8219</v>
      </c>
      <c r="H806" t="s">
        <v>8224</v>
      </c>
      <c r="I806" t="str">
        <f>VLOOKUP(H806,ISO!$A$2:$D$249,4,0)</f>
        <v>United States of America (the)</v>
      </c>
      <c r="J806" t="s">
        <v>8246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</v>
      </c>
      <c r="R806" s="8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3.5" hidden="1">
      <c r="A807">
        <v>805</v>
      </c>
      <c r="B807" s="3" t="s">
        <v>806</v>
      </c>
      <c r="C807" s="3" t="s">
        <v>4915</v>
      </c>
      <c r="D807">
        <v>3000</v>
      </c>
      <c r="F807">
        <v>3150</v>
      </c>
      <c r="G807" t="s">
        <v>8219</v>
      </c>
      <c r="H807" t="s">
        <v>8224</v>
      </c>
      <c r="I807" t="str">
        <f>VLOOKUP(H807,ISO!$A$2:$D$249,4,0)</f>
        <v>United States of America (the)</v>
      </c>
      <c r="J807" t="s">
        <v>8246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1.05</v>
      </c>
      <c r="R807" s="8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F808">
        <v>8355</v>
      </c>
      <c r="G808" t="s">
        <v>8219</v>
      </c>
      <c r="H808" t="s">
        <v>8224</v>
      </c>
      <c r="I808" t="str">
        <f>VLOOKUP(H808,ISO!$A$2:$D$249,4,0)</f>
        <v>United States of America (the)</v>
      </c>
      <c r="J808" t="s">
        <v>8246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1.0443750000000001</v>
      </c>
      <c r="R808" s="8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29" hidden="1">
      <c r="A809">
        <v>807</v>
      </c>
      <c r="B809" s="3" t="s">
        <v>808</v>
      </c>
      <c r="C809" s="3" t="s">
        <v>4917</v>
      </c>
      <c r="D809">
        <v>4000</v>
      </c>
      <c r="F809">
        <v>4205</v>
      </c>
      <c r="G809" t="s">
        <v>8219</v>
      </c>
      <c r="H809" t="s">
        <v>8224</v>
      </c>
      <c r="I809" t="str">
        <f>VLOOKUP(H809,ISO!$A$2:$D$249,4,0)</f>
        <v>United States of America (the)</v>
      </c>
      <c r="J809" t="s">
        <v>8246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1.05125</v>
      </c>
      <c r="R809" s="8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43.5" hidden="1">
      <c r="A810">
        <v>808</v>
      </c>
      <c r="B810" s="3" t="s">
        <v>809</v>
      </c>
      <c r="C810" s="3" t="s">
        <v>4918</v>
      </c>
      <c r="D810">
        <v>4500</v>
      </c>
      <c r="F810">
        <v>4500</v>
      </c>
      <c r="G810" t="s">
        <v>8219</v>
      </c>
      <c r="H810" t="s">
        <v>8229</v>
      </c>
      <c r="I810" t="str">
        <f>VLOOKUP(H810,ISO!$A$2:$D$249,4,0)</f>
        <v>Canada</v>
      </c>
      <c r="J810" t="s">
        <v>8251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</v>
      </c>
      <c r="R810" s="8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43.5" hidden="1">
      <c r="A811">
        <v>809</v>
      </c>
      <c r="B811" s="3" t="s">
        <v>810</v>
      </c>
      <c r="C811" s="3" t="s">
        <v>4919</v>
      </c>
      <c r="D811">
        <v>4000</v>
      </c>
      <c r="F811">
        <v>4151</v>
      </c>
      <c r="G811" t="s">
        <v>8219</v>
      </c>
      <c r="H811" t="s">
        <v>8224</v>
      </c>
      <c r="I811" t="str">
        <f>VLOOKUP(H811,ISO!$A$2:$D$249,4,0)</f>
        <v>United States of America (the)</v>
      </c>
      <c r="J811" t="s">
        <v>8246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1.03775</v>
      </c>
      <c r="R811" s="8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43.5" hidden="1">
      <c r="A812">
        <v>810</v>
      </c>
      <c r="B812" s="3" t="s">
        <v>811</v>
      </c>
      <c r="C812" s="3" t="s">
        <v>4920</v>
      </c>
      <c r="D812">
        <v>1500</v>
      </c>
      <c r="F812">
        <v>1575</v>
      </c>
      <c r="G812" t="s">
        <v>8219</v>
      </c>
      <c r="H812" t="s">
        <v>8224</v>
      </c>
      <c r="I812" t="str">
        <f>VLOOKUP(H812,ISO!$A$2:$D$249,4,0)</f>
        <v>United States of America (the)</v>
      </c>
      <c r="J812" t="s">
        <v>8246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1.05</v>
      </c>
      <c r="R812" s="8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29" hidden="1">
      <c r="A813">
        <v>811</v>
      </c>
      <c r="B813" s="3" t="s">
        <v>812</v>
      </c>
      <c r="C813" s="3" t="s">
        <v>4921</v>
      </c>
      <c r="D813">
        <v>1000</v>
      </c>
      <c r="F813">
        <v>1040</v>
      </c>
      <c r="G813" t="s">
        <v>8219</v>
      </c>
      <c r="H813" t="s">
        <v>8224</v>
      </c>
      <c r="I813" t="str">
        <f>VLOOKUP(H813,ISO!$A$2:$D$249,4,0)</f>
        <v>United States of America (the)</v>
      </c>
      <c r="J813" t="s">
        <v>8246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1.04</v>
      </c>
      <c r="R813" s="8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43.5" hidden="1">
      <c r="A814">
        <v>812</v>
      </c>
      <c r="B814" s="3" t="s">
        <v>813</v>
      </c>
      <c r="C814" s="3" t="s">
        <v>4922</v>
      </c>
      <c r="D814">
        <v>600</v>
      </c>
      <c r="F814">
        <v>911</v>
      </c>
      <c r="G814" t="s">
        <v>8219</v>
      </c>
      <c r="H814" t="s">
        <v>8224</v>
      </c>
      <c r="I814" t="str">
        <f>VLOOKUP(H814,ISO!$A$2:$D$249,4,0)</f>
        <v>United States of America (the)</v>
      </c>
      <c r="J814" t="s">
        <v>8246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1.5183333333333333</v>
      </c>
      <c r="R814" s="8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29" hidden="1">
      <c r="A815">
        <v>813</v>
      </c>
      <c r="B815" s="3" t="s">
        <v>814</v>
      </c>
      <c r="C815" s="3" t="s">
        <v>4923</v>
      </c>
      <c r="D815">
        <v>1500</v>
      </c>
      <c r="F815">
        <v>2399.94</v>
      </c>
      <c r="G815" t="s">
        <v>8219</v>
      </c>
      <c r="H815" t="s">
        <v>8224</v>
      </c>
      <c r="I815" t="str">
        <f>VLOOKUP(H815,ISO!$A$2:$D$249,4,0)</f>
        <v>United States of America (the)</v>
      </c>
      <c r="J815" t="s">
        <v>8246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1.59996</v>
      </c>
      <c r="R815" s="8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43.5" hidden="1">
      <c r="A816">
        <v>814</v>
      </c>
      <c r="B816" s="3" t="s">
        <v>815</v>
      </c>
      <c r="C816" s="3" t="s">
        <v>4924</v>
      </c>
      <c r="D816">
        <v>1000</v>
      </c>
      <c r="F816">
        <v>1273</v>
      </c>
      <c r="G816" t="s">
        <v>8219</v>
      </c>
      <c r="H816" t="s">
        <v>8224</v>
      </c>
      <c r="I816" t="str">
        <f>VLOOKUP(H816,ISO!$A$2:$D$249,4,0)</f>
        <v>United States of America (the)</v>
      </c>
      <c r="J816" t="s">
        <v>8246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1.2729999999999999</v>
      </c>
      <c r="R816" s="8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29" hidden="1">
      <c r="A817">
        <v>815</v>
      </c>
      <c r="B817" s="3" t="s">
        <v>816</v>
      </c>
      <c r="C817" s="3" t="s">
        <v>4925</v>
      </c>
      <c r="D817">
        <v>4000</v>
      </c>
      <c r="F817">
        <v>4280</v>
      </c>
      <c r="G817" t="s">
        <v>8219</v>
      </c>
      <c r="H817" t="s">
        <v>8224</v>
      </c>
      <c r="I817" t="str">
        <f>VLOOKUP(H817,ISO!$A$2:$D$249,4,0)</f>
        <v>United States of America (the)</v>
      </c>
      <c r="J817" t="s">
        <v>8246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1.07</v>
      </c>
      <c r="R817" s="8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29" hidden="1">
      <c r="A818">
        <v>816</v>
      </c>
      <c r="B818" s="3" t="s">
        <v>817</v>
      </c>
      <c r="C818" s="3" t="s">
        <v>4926</v>
      </c>
      <c r="D818">
        <v>7000</v>
      </c>
      <c r="F818">
        <v>8058.55</v>
      </c>
      <c r="G818" t="s">
        <v>8219</v>
      </c>
      <c r="H818" t="s">
        <v>8224</v>
      </c>
      <c r="I818" t="str">
        <f>VLOOKUP(H818,ISO!$A$2:$D$249,4,0)</f>
        <v>United States of America (the)</v>
      </c>
      <c r="J818" t="s">
        <v>8246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1.1512214285714286</v>
      </c>
      <c r="R818" s="8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3.5" hidden="1">
      <c r="A819">
        <v>817</v>
      </c>
      <c r="B819" s="3" t="s">
        <v>818</v>
      </c>
      <c r="C819" s="3" t="s">
        <v>4927</v>
      </c>
      <c r="D819">
        <v>1500</v>
      </c>
      <c r="F819">
        <v>2056.66</v>
      </c>
      <c r="G819" t="s">
        <v>8219</v>
      </c>
      <c r="H819" t="s">
        <v>8224</v>
      </c>
      <c r="I819" t="str">
        <f>VLOOKUP(H819,ISO!$A$2:$D$249,4,0)</f>
        <v>United States of America (the)</v>
      </c>
      <c r="J819" t="s">
        <v>8246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1.3711066666666665</v>
      </c>
      <c r="R819" s="8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43.5" hidden="1">
      <c r="A820">
        <v>818</v>
      </c>
      <c r="B820" s="3" t="s">
        <v>819</v>
      </c>
      <c r="C820" s="3" t="s">
        <v>4928</v>
      </c>
      <c r="D820">
        <v>350</v>
      </c>
      <c r="F820">
        <v>545</v>
      </c>
      <c r="G820" t="s">
        <v>8219</v>
      </c>
      <c r="H820" t="s">
        <v>8224</v>
      </c>
      <c r="I820" t="str">
        <f>VLOOKUP(H820,ISO!$A$2:$D$249,4,0)</f>
        <v>United States of America (the)</v>
      </c>
      <c r="J820" t="s">
        <v>8246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1.5571428571428572</v>
      </c>
      <c r="R820" s="8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29" hidden="1">
      <c r="A821">
        <v>819</v>
      </c>
      <c r="B821" s="3" t="s">
        <v>820</v>
      </c>
      <c r="C821" s="3" t="s">
        <v>4929</v>
      </c>
      <c r="D821">
        <v>400</v>
      </c>
      <c r="F821">
        <v>435</v>
      </c>
      <c r="G821" t="s">
        <v>8219</v>
      </c>
      <c r="H821" t="s">
        <v>8224</v>
      </c>
      <c r="I821" t="str">
        <f>VLOOKUP(H821,ISO!$A$2:$D$249,4,0)</f>
        <v>United States of America (the)</v>
      </c>
      <c r="J821" t="s">
        <v>8246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1.0874999999999999</v>
      </c>
      <c r="R821" s="8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3.5" hidden="1">
      <c r="A822">
        <v>820</v>
      </c>
      <c r="B822" s="3" t="s">
        <v>821</v>
      </c>
      <c r="C822" s="3" t="s">
        <v>4930</v>
      </c>
      <c r="D822">
        <v>2000</v>
      </c>
      <c r="F822">
        <v>2681</v>
      </c>
      <c r="G822" t="s">
        <v>8219</v>
      </c>
      <c r="H822" t="s">
        <v>8224</v>
      </c>
      <c r="I822" t="str">
        <f>VLOOKUP(H822,ISO!$A$2:$D$249,4,0)</f>
        <v>United States of America (the)</v>
      </c>
      <c r="J822" t="s">
        <v>8246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1.3405</v>
      </c>
      <c r="R822" s="8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3.5" hidden="1">
      <c r="A823">
        <v>821</v>
      </c>
      <c r="B823" s="3" t="s">
        <v>822</v>
      </c>
      <c r="C823" s="3" t="s">
        <v>4931</v>
      </c>
      <c r="D823">
        <v>17482</v>
      </c>
      <c r="F823">
        <v>17482</v>
      </c>
      <c r="G823" t="s">
        <v>8219</v>
      </c>
      <c r="H823" t="s">
        <v>8224</v>
      </c>
      <c r="I823" t="str">
        <f>VLOOKUP(H823,ISO!$A$2:$D$249,4,0)</f>
        <v>United States of America (the)</v>
      </c>
      <c r="J823" t="s">
        <v>8246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</v>
      </c>
      <c r="R823" s="8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43.5" hidden="1">
      <c r="A824">
        <v>822</v>
      </c>
      <c r="B824" s="3" t="s">
        <v>823</v>
      </c>
      <c r="C824" s="3" t="s">
        <v>4932</v>
      </c>
      <c r="D824">
        <v>3000</v>
      </c>
      <c r="F824">
        <v>3575</v>
      </c>
      <c r="G824" t="s">
        <v>8219</v>
      </c>
      <c r="H824" t="s">
        <v>8224</v>
      </c>
      <c r="I824" t="str">
        <f>VLOOKUP(H824,ISO!$A$2:$D$249,4,0)</f>
        <v>United States of America (the)</v>
      </c>
      <c r="J824" t="s">
        <v>8246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1.1916666666666667</v>
      </c>
      <c r="R824" s="8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3.5" hidden="1">
      <c r="A825">
        <v>823</v>
      </c>
      <c r="B825" s="3" t="s">
        <v>824</v>
      </c>
      <c r="C825" s="3" t="s">
        <v>4933</v>
      </c>
      <c r="D825">
        <v>800</v>
      </c>
      <c r="F825">
        <v>1436</v>
      </c>
      <c r="G825" t="s">
        <v>8219</v>
      </c>
      <c r="H825" t="s">
        <v>8224</v>
      </c>
      <c r="I825" t="str">
        <f>VLOOKUP(H825,ISO!$A$2:$D$249,4,0)</f>
        <v>United States of America (the)</v>
      </c>
      <c r="J825" t="s">
        <v>8246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1.7949999999999999</v>
      </c>
      <c r="R825" s="8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58" hidden="1">
      <c r="A826">
        <v>824</v>
      </c>
      <c r="B826" s="3" t="s">
        <v>825</v>
      </c>
      <c r="C826" s="3" t="s">
        <v>4934</v>
      </c>
      <c r="D826">
        <v>1600</v>
      </c>
      <c r="F826">
        <v>2150.1</v>
      </c>
      <c r="G826" t="s">
        <v>8219</v>
      </c>
      <c r="H826" t="s">
        <v>8224</v>
      </c>
      <c r="I826" t="str">
        <f>VLOOKUP(H826,ISO!$A$2:$D$249,4,0)</f>
        <v>United States of America (the)</v>
      </c>
      <c r="J826" t="s">
        <v>8246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1.3438124999999999</v>
      </c>
      <c r="R826" s="8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29" hidden="1">
      <c r="A827">
        <v>825</v>
      </c>
      <c r="B827" s="3" t="s">
        <v>826</v>
      </c>
      <c r="C827" s="3" t="s">
        <v>4935</v>
      </c>
      <c r="D827">
        <v>12500</v>
      </c>
      <c r="F827">
        <v>12554</v>
      </c>
      <c r="G827" t="s">
        <v>8219</v>
      </c>
      <c r="H827" t="s">
        <v>8224</v>
      </c>
      <c r="I827" t="str">
        <f>VLOOKUP(H827,ISO!$A$2:$D$249,4,0)</f>
        <v>United States of America (the)</v>
      </c>
      <c r="J827" t="s">
        <v>8246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1.0043200000000001</v>
      </c>
      <c r="R827" s="8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3.5" hidden="1">
      <c r="A828">
        <v>826</v>
      </c>
      <c r="B828" s="3" t="s">
        <v>827</v>
      </c>
      <c r="C828" s="3" t="s">
        <v>4936</v>
      </c>
      <c r="D828">
        <v>5500</v>
      </c>
      <c r="F828">
        <v>5580</v>
      </c>
      <c r="G828" t="s">
        <v>8219</v>
      </c>
      <c r="H828" t="s">
        <v>8224</v>
      </c>
      <c r="I828" t="str">
        <f>VLOOKUP(H828,ISO!$A$2:$D$249,4,0)</f>
        <v>United States of America (the)</v>
      </c>
      <c r="J828" t="s">
        <v>8246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1.0145454545454546</v>
      </c>
      <c r="R828" s="8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58" hidden="1">
      <c r="A829">
        <v>827</v>
      </c>
      <c r="B829" s="3" t="s">
        <v>828</v>
      </c>
      <c r="C829" s="3" t="s">
        <v>4937</v>
      </c>
      <c r="D829">
        <v>300</v>
      </c>
      <c r="F829">
        <v>310</v>
      </c>
      <c r="G829" t="s">
        <v>8219</v>
      </c>
      <c r="H829" t="s">
        <v>8224</v>
      </c>
      <c r="I829" t="str">
        <f>VLOOKUP(H829,ISO!$A$2:$D$249,4,0)</f>
        <v>United States of America (the)</v>
      </c>
      <c r="J829" t="s">
        <v>8246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1.0333333333333334</v>
      </c>
      <c r="R829" s="8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58" hidden="1">
      <c r="A830">
        <v>828</v>
      </c>
      <c r="B830" s="3" t="s">
        <v>829</v>
      </c>
      <c r="C830" s="3" t="s">
        <v>4938</v>
      </c>
      <c r="D830">
        <v>1300</v>
      </c>
      <c r="F830">
        <v>1391</v>
      </c>
      <c r="G830" t="s">
        <v>8219</v>
      </c>
      <c r="H830" t="s">
        <v>8224</v>
      </c>
      <c r="I830" t="str">
        <f>VLOOKUP(H830,ISO!$A$2:$D$249,4,0)</f>
        <v>United States of America (the)</v>
      </c>
      <c r="J830" t="s">
        <v>8246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1.07</v>
      </c>
      <c r="R830" s="8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58" hidden="1">
      <c r="A831">
        <v>829</v>
      </c>
      <c r="B831" s="3" t="s">
        <v>830</v>
      </c>
      <c r="C831" s="3" t="s">
        <v>4939</v>
      </c>
      <c r="D831">
        <v>500</v>
      </c>
      <c r="F831">
        <v>520</v>
      </c>
      <c r="G831" t="s">
        <v>8219</v>
      </c>
      <c r="H831" t="s">
        <v>8225</v>
      </c>
      <c r="I831" t="str">
        <f>VLOOKUP(H831,ISO!$A$2:$D$249,4,0)</f>
        <v>United Kingdom of Great Britain and Northern Ireland (the)</v>
      </c>
      <c r="J831" t="s">
        <v>8247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1.04</v>
      </c>
      <c r="R831" s="8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3.5" hidden="1">
      <c r="A832">
        <v>830</v>
      </c>
      <c r="B832" s="3" t="s">
        <v>831</v>
      </c>
      <c r="C832" s="3" t="s">
        <v>4940</v>
      </c>
      <c r="D832">
        <v>1800</v>
      </c>
      <c r="F832">
        <v>1941</v>
      </c>
      <c r="G832" t="s">
        <v>8219</v>
      </c>
      <c r="H832" t="s">
        <v>8224</v>
      </c>
      <c r="I832" t="str">
        <f>VLOOKUP(H832,ISO!$A$2:$D$249,4,0)</f>
        <v>United States of America (the)</v>
      </c>
      <c r="J832" t="s">
        <v>8246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1.0783333333333334</v>
      </c>
      <c r="R832" s="8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43.5" hidden="1">
      <c r="A833">
        <v>831</v>
      </c>
      <c r="B833" s="3" t="s">
        <v>832</v>
      </c>
      <c r="C833" s="3" t="s">
        <v>4941</v>
      </c>
      <c r="D833">
        <v>1500</v>
      </c>
      <c r="F833">
        <v>3500</v>
      </c>
      <c r="G833" t="s">
        <v>8219</v>
      </c>
      <c r="H833" t="s">
        <v>8224</v>
      </c>
      <c r="I833" t="str">
        <f>VLOOKUP(H833,ISO!$A$2:$D$249,4,0)</f>
        <v>United States of America (the)</v>
      </c>
      <c r="J833" t="s">
        <v>8246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2.3333333333333335</v>
      </c>
      <c r="R833" s="8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43.5" hidden="1">
      <c r="A834">
        <v>832</v>
      </c>
      <c r="B834" s="3" t="s">
        <v>833</v>
      </c>
      <c r="C834" s="3" t="s">
        <v>4942</v>
      </c>
      <c r="D834">
        <v>15000</v>
      </c>
      <c r="F834">
        <v>15091.06</v>
      </c>
      <c r="G834" t="s">
        <v>8219</v>
      </c>
      <c r="H834" t="s">
        <v>8224</v>
      </c>
      <c r="I834" t="str">
        <f>VLOOKUP(H834,ISO!$A$2:$D$249,4,0)</f>
        <v>United States of America (the)</v>
      </c>
      <c r="J834" t="s">
        <v>8246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7">
        <f t="shared" si="48"/>
        <v>1.0060706666666666</v>
      </c>
      <c r="R834" s="8">
        <f t="shared" si="49"/>
        <v>97.993896103896105</v>
      </c>
      <c r="S834" t="str">
        <f t="shared" si="50"/>
        <v>music</v>
      </c>
      <c r="T834" t="str">
        <f t="shared" si="51"/>
        <v>rock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F835">
        <v>6100</v>
      </c>
      <c r="G835" t="s">
        <v>8219</v>
      </c>
      <c r="H835" t="s">
        <v>8224</v>
      </c>
      <c r="I835" t="str">
        <f>VLOOKUP(H835,ISO!$A$2:$D$249,4,0)</f>
        <v>United States of America (the)</v>
      </c>
      <c r="J835" t="s">
        <v>8246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52">F835/D835</f>
        <v>1.0166666666666666</v>
      </c>
      <c r="R835" s="8">
        <f t="shared" ref="R835:R898" si="53">F835/N835</f>
        <v>148.78048780487805</v>
      </c>
      <c r="S835" t="str">
        <f t="shared" ref="S835:S898" si="54">LEFT(P835,(FIND("/",P835,1)-1))</f>
        <v>music</v>
      </c>
      <c r="T835" t="str">
        <f t="shared" ref="T835:T898" si="55">MID(P835,FIND("/",P835)+1,256)</f>
        <v>rock</v>
      </c>
    </row>
    <row r="836" spans="1:20" ht="58" hidden="1">
      <c r="A836">
        <v>834</v>
      </c>
      <c r="B836" s="3" t="s">
        <v>835</v>
      </c>
      <c r="C836" s="3" t="s">
        <v>4944</v>
      </c>
      <c r="D836">
        <v>5500</v>
      </c>
      <c r="F836">
        <v>7206</v>
      </c>
      <c r="G836" t="s">
        <v>8219</v>
      </c>
      <c r="H836" t="s">
        <v>8224</v>
      </c>
      <c r="I836" t="str">
        <f>VLOOKUP(H836,ISO!$A$2:$D$249,4,0)</f>
        <v>United States of America (the)</v>
      </c>
      <c r="J836" t="s">
        <v>8246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1.3101818181818181</v>
      </c>
      <c r="R836" s="8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43.5" hidden="1">
      <c r="A837">
        <v>835</v>
      </c>
      <c r="B837" s="3" t="s">
        <v>836</v>
      </c>
      <c r="C837" s="3" t="s">
        <v>4945</v>
      </c>
      <c r="D837">
        <v>2000</v>
      </c>
      <c r="F837">
        <v>2345</v>
      </c>
      <c r="G837" t="s">
        <v>8219</v>
      </c>
      <c r="H837" t="s">
        <v>8224</v>
      </c>
      <c r="I837" t="str">
        <f>VLOOKUP(H837,ISO!$A$2:$D$249,4,0)</f>
        <v>United States of America (the)</v>
      </c>
      <c r="J837" t="s">
        <v>8246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1.1725000000000001</v>
      </c>
      <c r="R837" s="8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F838">
        <v>5046.5200000000004</v>
      </c>
      <c r="G838" t="s">
        <v>8219</v>
      </c>
      <c r="H838" t="s">
        <v>8224</v>
      </c>
      <c r="I838" t="str">
        <f>VLOOKUP(H838,ISO!$A$2:$D$249,4,0)</f>
        <v>United States of America (the)</v>
      </c>
      <c r="J838" t="s">
        <v>8246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1.009304</v>
      </c>
      <c r="R838" s="8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43.5" hidden="1">
      <c r="A839">
        <v>837</v>
      </c>
      <c r="B839" s="3" t="s">
        <v>838</v>
      </c>
      <c r="C839" s="3" t="s">
        <v>4947</v>
      </c>
      <c r="D839">
        <v>2500</v>
      </c>
      <c r="F839">
        <v>3045</v>
      </c>
      <c r="G839" t="s">
        <v>8219</v>
      </c>
      <c r="H839" t="s">
        <v>8224</v>
      </c>
      <c r="I839" t="str">
        <f>VLOOKUP(H839,ISO!$A$2:$D$249,4,0)</f>
        <v>United States of America (the)</v>
      </c>
      <c r="J839" t="s">
        <v>8246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1.218</v>
      </c>
      <c r="R839" s="8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43.5" hidden="1">
      <c r="A840">
        <v>838</v>
      </c>
      <c r="B840" s="3" t="s">
        <v>839</v>
      </c>
      <c r="C840" s="3" t="s">
        <v>4948</v>
      </c>
      <c r="D840">
        <v>2000</v>
      </c>
      <c r="F840">
        <v>2908</v>
      </c>
      <c r="G840" t="s">
        <v>8219</v>
      </c>
      <c r="H840" t="s">
        <v>8224</v>
      </c>
      <c r="I840" t="str">
        <f>VLOOKUP(H840,ISO!$A$2:$D$249,4,0)</f>
        <v>United States of America (the)</v>
      </c>
      <c r="J840" t="s">
        <v>8246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1.454</v>
      </c>
      <c r="R840" s="8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3.5" hidden="1">
      <c r="A841">
        <v>839</v>
      </c>
      <c r="B841" s="3" t="s">
        <v>840</v>
      </c>
      <c r="C841" s="3" t="s">
        <v>4949</v>
      </c>
      <c r="D841">
        <v>5000</v>
      </c>
      <c r="F841">
        <v>5830.83</v>
      </c>
      <c r="G841" t="s">
        <v>8219</v>
      </c>
      <c r="H841" t="s">
        <v>8224</v>
      </c>
      <c r="I841" t="str">
        <f>VLOOKUP(H841,ISO!$A$2:$D$249,4,0)</f>
        <v>United States of America (the)</v>
      </c>
      <c r="J841" t="s">
        <v>8246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1.166166</v>
      </c>
      <c r="R841" s="8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43.5" hidden="1">
      <c r="A842">
        <v>840</v>
      </c>
      <c r="B842" s="3" t="s">
        <v>841</v>
      </c>
      <c r="C842" s="3" t="s">
        <v>4950</v>
      </c>
      <c r="D842">
        <v>10000</v>
      </c>
      <c r="F842">
        <v>12041.66</v>
      </c>
      <c r="G842" t="s">
        <v>8219</v>
      </c>
      <c r="H842" t="s">
        <v>8224</v>
      </c>
      <c r="I842" t="str">
        <f>VLOOKUP(H842,ISO!$A$2:$D$249,4,0)</f>
        <v>United States of America (the)</v>
      </c>
      <c r="J842" t="s">
        <v>8246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1.2041660000000001</v>
      </c>
      <c r="R842" s="8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58" hidden="1">
      <c r="A843">
        <v>841</v>
      </c>
      <c r="B843" s="3" t="s">
        <v>842</v>
      </c>
      <c r="C843" s="3" t="s">
        <v>4951</v>
      </c>
      <c r="D843">
        <v>5000</v>
      </c>
      <c r="F843">
        <v>5066</v>
      </c>
      <c r="G843" t="s">
        <v>8219</v>
      </c>
      <c r="H843" t="s">
        <v>8224</v>
      </c>
      <c r="I843" t="str">
        <f>VLOOKUP(H843,ISO!$A$2:$D$249,4,0)</f>
        <v>United States of America (the)</v>
      </c>
      <c r="J843" t="s">
        <v>8246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1.0132000000000001</v>
      </c>
      <c r="R843" s="8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3.5" hidden="1">
      <c r="A844">
        <v>842</v>
      </c>
      <c r="B844" s="3" t="s">
        <v>843</v>
      </c>
      <c r="C844" s="3" t="s">
        <v>4952</v>
      </c>
      <c r="D844">
        <v>2500</v>
      </c>
      <c r="F844">
        <v>2608</v>
      </c>
      <c r="G844" t="s">
        <v>8219</v>
      </c>
      <c r="H844" t="s">
        <v>8229</v>
      </c>
      <c r="I844" t="str">
        <f>VLOOKUP(H844,ISO!$A$2:$D$249,4,0)</f>
        <v>Canada</v>
      </c>
      <c r="J844" t="s">
        <v>8251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1.0431999999999999</v>
      </c>
      <c r="R844" s="8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43.5" hidden="1">
      <c r="A845">
        <v>843</v>
      </c>
      <c r="B845" s="3" t="s">
        <v>844</v>
      </c>
      <c r="C845" s="3" t="s">
        <v>4953</v>
      </c>
      <c r="D845">
        <v>3000</v>
      </c>
      <c r="F845">
        <v>8014</v>
      </c>
      <c r="G845" t="s">
        <v>8219</v>
      </c>
      <c r="H845" t="s">
        <v>8224</v>
      </c>
      <c r="I845" t="str">
        <f>VLOOKUP(H845,ISO!$A$2:$D$249,4,0)</f>
        <v>United States of America (the)</v>
      </c>
      <c r="J845" t="s">
        <v>8246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2.6713333333333331</v>
      </c>
      <c r="R845" s="8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58" hidden="1">
      <c r="A846">
        <v>844</v>
      </c>
      <c r="B846" s="3" t="s">
        <v>845</v>
      </c>
      <c r="C846" s="3" t="s">
        <v>4954</v>
      </c>
      <c r="D846">
        <v>3000</v>
      </c>
      <c r="F846">
        <v>5824</v>
      </c>
      <c r="G846" t="s">
        <v>8219</v>
      </c>
      <c r="H846" t="s">
        <v>8224</v>
      </c>
      <c r="I846" t="str">
        <f>VLOOKUP(H846,ISO!$A$2:$D$249,4,0)</f>
        <v>United States of America (the)</v>
      </c>
      <c r="J846" t="s">
        <v>8246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1.9413333333333334</v>
      </c>
      <c r="R846" s="8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3.5" hidden="1">
      <c r="A847">
        <v>845</v>
      </c>
      <c r="B847" s="3" t="s">
        <v>846</v>
      </c>
      <c r="C847" s="3" t="s">
        <v>4955</v>
      </c>
      <c r="D847">
        <v>5000</v>
      </c>
      <c r="F847">
        <v>6019.01</v>
      </c>
      <c r="G847" t="s">
        <v>8219</v>
      </c>
      <c r="H847" t="s">
        <v>8224</v>
      </c>
      <c r="I847" t="str">
        <f>VLOOKUP(H847,ISO!$A$2:$D$249,4,0)</f>
        <v>United States of America (the)</v>
      </c>
      <c r="J847" t="s">
        <v>8246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1.203802</v>
      </c>
      <c r="R847" s="8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43.5" hidden="1">
      <c r="A848">
        <v>846</v>
      </c>
      <c r="B848" s="3" t="s">
        <v>847</v>
      </c>
      <c r="C848" s="3" t="s">
        <v>4956</v>
      </c>
      <c r="D848">
        <v>1100</v>
      </c>
      <c r="F848">
        <v>1342.01</v>
      </c>
      <c r="G848" t="s">
        <v>8219</v>
      </c>
      <c r="H848" t="s">
        <v>8225</v>
      </c>
      <c r="I848" t="str">
        <f>VLOOKUP(H848,ISO!$A$2:$D$249,4,0)</f>
        <v>United Kingdom of Great Britain and Northern Ireland (the)</v>
      </c>
      <c r="J848" t="s">
        <v>8247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1.2200090909090908</v>
      </c>
      <c r="R848" s="8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29" hidden="1">
      <c r="A849">
        <v>847</v>
      </c>
      <c r="B849" s="3" t="s">
        <v>848</v>
      </c>
      <c r="C849" s="3" t="s">
        <v>4957</v>
      </c>
      <c r="D849">
        <v>10</v>
      </c>
      <c r="F849">
        <v>10</v>
      </c>
      <c r="G849" t="s">
        <v>8219</v>
      </c>
      <c r="H849" t="s">
        <v>8224</v>
      </c>
      <c r="I849" t="str">
        <f>VLOOKUP(H849,ISO!$A$2:$D$249,4,0)</f>
        <v>United States of America (the)</v>
      </c>
      <c r="J849" t="s">
        <v>8246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</v>
      </c>
      <c r="R849" s="8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3.5" hidden="1">
      <c r="A850">
        <v>848</v>
      </c>
      <c r="B850" s="3" t="s">
        <v>849</v>
      </c>
      <c r="C850" s="3" t="s">
        <v>4958</v>
      </c>
      <c r="D850">
        <v>300</v>
      </c>
      <c r="F850">
        <v>300</v>
      </c>
      <c r="G850" t="s">
        <v>8219</v>
      </c>
      <c r="H850" t="s">
        <v>8224</v>
      </c>
      <c r="I850" t="str">
        <f>VLOOKUP(H850,ISO!$A$2:$D$249,4,0)</f>
        <v>United States of America (the)</v>
      </c>
      <c r="J850" t="s">
        <v>8246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</v>
      </c>
      <c r="R850" s="8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58" hidden="1">
      <c r="A851">
        <v>849</v>
      </c>
      <c r="B851" s="3" t="s">
        <v>850</v>
      </c>
      <c r="C851" s="3" t="s">
        <v>4959</v>
      </c>
      <c r="D851">
        <v>4000</v>
      </c>
      <c r="F851">
        <v>4796</v>
      </c>
      <c r="G851" t="s">
        <v>8219</v>
      </c>
      <c r="H851" t="s">
        <v>8224</v>
      </c>
      <c r="I851" t="str">
        <f>VLOOKUP(H851,ISO!$A$2:$D$249,4,0)</f>
        <v>United States of America (the)</v>
      </c>
      <c r="J851" t="s">
        <v>8246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1.1990000000000001</v>
      </c>
      <c r="R851" s="8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3.5" hidden="1">
      <c r="A852">
        <v>850</v>
      </c>
      <c r="B852" s="3" t="s">
        <v>851</v>
      </c>
      <c r="C852" s="3" t="s">
        <v>4960</v>
      </c>
      <c r="D852">
        <v>4000</v>
      </c>
      <c r="F852">
        <v>6207</v>
      </c>
      <c r="G852" t="s">
        <v>8219</v>
      </c>
      <c r="H852" t="s">
        <v>8224</v>
      </c>
      <c r="I852" t="str">
        <f>VLOOKUP(H852,ISO!$A$2:$D$249,4,0)</f>
        <v>United States of America (the)</v>
      </c>
      <c r="J852" t="s">
        <v>8246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1.55175</v>
      </c>
      <c r="R852" s="8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43.5" hidden="1">
      <c r="A853">
        <v>851</v>
      </c>
      <c r="B853" s="3" t="s">
        <v>852</v>
      </c>
      <c r="C853" s="3" t="s">
        <v>4961</v>
      </c>
      <c r="D853">
        <v>2000</v>
      </c>
      <c r="F853">
        <v>2609</v>
      </c>
      <c r="G853" t="s">
        <v>8219</v>
      </c>
      <c r="H853" t="s">
        <v>8230</v>
      </c>
      <c r="I853" t="str">
        <f>VLOOKUP(H853,ISO!$A$2:$D$249,4,0)</f>
        <v>France</v>
      </c>
      <c r="J853" t="s">
        <v>8249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1.3045</v>
      </c>
      <c r="R853" s="8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29" hidden="1">
      <c r="A854">
        <v>852</v>
      </c>
      <c r="B854" s="3" t="s">
        <v>853</v>
      </c>
      <c r="C854" s="3" t="s">
        <v>4962</v>
      </c>
      <c r="D854">
        <v>3500</v>
      </c>
      <c r="F854">
        <v>3674</v>
      </c>
      <c r="G854" t="s">
        <v>8219</v>
      </c>
      <c r="H854" t="s">
        <v>8224</v>
      </c>
      <c r="I854" t="str">
        <f>VLOOKUP(H854,ISO!$A$2:$D$249,4,0)</f>
        <v>United States of America (the)</v>
      </c>
      <c r="J854" t="s">
        <v>8246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1.0497142857142858</v>
      </c>
      <c r="R854" s="8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3.5" hidden="1">
      <c r="A855">
        <v>853</v>
      </c>
      <c r="B855" s="3" t="s">
        <v>854</v>
      </c>
      <c r="C855" s="3" t="s">
        <v>4963</v>
      </c>
      <c r="D855">
        <v>300</v>
      </c>
      <c r="F855">
        <v>300</v>
      </c>
      <c r="G855" t="s">
        <v>8219</v>
      </c>
      <c r="H855" t="s">
        <v>8224</v>
      </c>
      <c r="I855" t="str">
        <f>VLOOKUP(H855,ISO!$A$2:$D$249,4,0)</f>
        <v>United States of America (the)</v>
      </c>
      <c r="J855" t="s">
        <v>8246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</v>
      </c>
      <c r="R855" s="8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3.5" hidden="1">
      <c r="A856">
        <v>854</v>
      </c>
      <c r="B856" s="3" t="s">
        <v>855</v>
      </c>
      <c r="C856" s="3" t="s">
        <v>4964</v>
      </c>
      <c r="D856">
        <v>27800</v>
      </c>
      <c r="F856">
        <v>32865.300000000003</v>
      </c>
      <c r="G856" t="s">
        <v>8219</v>
      </c>
      <c r="H856" t="s">
        <v>8224</v>
      </c>
      <c r="I856" t="str">
        <f>VLOOKUP(H856,ISO!$A$2:$D$249,4,0)</f>
        <v>United States of America (the)</v>
      </c>
      <c r="J856" t="s">
        <v>8246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1.1822050359712231</v>
      </c>
      <c r="R856" s="8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29" hidden="1">
      <c r="A857">
        <v>855</v>
      </c>
      <c r="B857" s="3" t="s">
        <v>856</v>
      </c>
      <c r="C857" s="3" t="s">
        <v>4965</v>
      </c>
      <c r="D857">
        <v>1450</v>
      </c>
      <c r="F857">
        <v>1500</v>
      </c>
      <c r="G857" t="s">
        <v>8219</v>
      </c>
      <c r="H857" t="s">
        <v>8224</v>
      </c>
      <c r="I857" t="str">
        <f>VLOOKUP(H857,ISO!$A$2:$D$249,4,0)</f>
        <v>United States of America (the)</v>
      </c>
      <c r="J857" t="s">
        <v>8246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1.0344827586206897</v>
      </c>
      <c r="R857" s="8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58" hidden="1">
      <c r="A858">
        <v>856</v>
      </c>
      <c r="B858" s="3" t="s">
        <v>857</v>
      </c>
      <c r="C858" s="3" t="s">
        <v>4966</v>
      </c>
      <c r="D858">
        <v>250</v>
      </c>
      <c r="F858">
        <v>545</v>
      </c>
      <c r="G858" t="s">
        <v>8219</v>
      </c>
      <c r="H858" t="s">
        <v>8236</v>
      </c>
      <c r="I858" t="str">
        <f>VLOOKUP(H858,ISO!$A$2:$D$249,4,0)</f>
        <v>Germany</v>
      </c>
      <c r="J858" t="s">
        <v>8249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2.1800000000000002</v>
      </c>
      <c r="R858" s="8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43.5" hidden="1">
      <c r="A859">
        <v>857</v>
      </c>
      <c r="B859" s="3" t="s">
        <v>858</v>
      </c>
      <c r="C859" s="3" t="s">
        <v>4967</v>
      </c>
      <c r="D859">
        <v>1200</v>
      </c>
      <c r="F859">
        <v>1200</v>
      </c>
      <c r="G859" t="s">
        <v>8219</v>
      </c>
      <c r="H859" t="s">
        <v>8227</v>
      </c>
      <c r="I859" t="str">
        <f>VLOOKUP(H859,ISO!$A$2:$D$249,4,0)</f>
        <v>Spain</v>
      </c>
      <c r="J859" t="s">
        <v>8249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</v>
      </c>
      <c r="R859" s="8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43.5" hidden="1">
      <c r="A860">
        <v>858</v>
      </c>
      <c r="B860" s="3" t="s">
        <v>859</v>
      </c>
      <c r="C860" s="3" t="s">
        <v>4968</v>
      </c>
      <c r="D860">
        <v>1200</v>
      </c>
      <c r="F860">
        <v>1728.07</v>
      </c>
      <c r="G860" t="s">
        <v>8219</v>
      </c>
      <c r="H860" t="s">
        <v>8225</v>
      </c>
      <c r="I860" t="str">
        <f>VLOOKUP(H860,ISO!$A$2:$D$249,4,0)</f>
        <v>United Kingdom of Great Britain and Northern Ireland (the)</v>
      </c>
      <c r="J860" t="s">
        <v>8247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1.4400583333333332</v>
      </c>
      <c r="R860" s="8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43.5" hidden="1">
      <c r="A861">
        <v>859</v>
      </c>
      <c r="B861" s="3" t="s">
        <v>860</v>
      </c>
      <c r="C861" s="3" t="s">
        <v>4969</v>
      </c>
      <c r="D861">
        <v>4000</v>
      </c>
      <c r="F861">
        <v>4187</v>
      </c>
      <c r="G861" t="s">
        <v>8219</v>
      </c>
      <c r="H861" t="s">
        <v>8224</v>
      </c>
      <c r="I861" t="str">
        <f>VLOOKUP(H861,ISO!$A$2:$D$249,4,0)</f>
        <v>United States of America (the)</v>
      </c>
      <c r="J861" t="s">
        <v>8246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1.0467500000000001</v>
      </c>
      <c r="R861" s="8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F862">
        <v>2540</v>
      </c>
      <c r="G862" t="s">
        <v>8221</v>
      </c>
      <c r="H862" t="s">
        <v>8224</v>
      </c>
      <c r="I862" t="str">
        <f>VLOOKUP(H862,ISO!$A$2:$D$249,4,0)</f>
        <v>United States of America (the)</v>
      </c>
      <c r="J862" t="s">
        <v>8246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0.18142857142857144</v>
      </c>
      <c r="R862" s="8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F863">
        <v>101</v>
      </c>
      <c r="G863" t="s">
        <v>8221</v>
      </c>
      <c r="H863" t="s">
        <v>8224</v>
      </c>
      <c r="I863" t="str">
        <f>VLOOKUP(H863,ISO!$A$2:$D$249,4,0)</f>
        <v>United States of America (the)</v>
      </c>
      <c r="J863" t="s">
        <v>8246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2.2444444444444444E-2</v>
      </c>
      <c r="R863" s="8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F864">
        <v>170</v>
      </c>
      <c r="G864" t="s">
        <v>8221</v>
      </c>
      <c r="H864" t="s">
        <v>8225</v>
      </c>
      <c r="I864" t="str">
        <f>VLOOKUP(H864,ISO!$A$2:$D$249,4,0)</f>
        <v>United Kingdom of Great Britain and Northern Ireland (the)</v>
      </c>
      <c r="J864" t="s">
        <v>8247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3.3999999999999998E-3</v>
      </c>
      <c r="R864" s="8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F865">
        <v>90</v>
      </c>
      <c r="G865" t="s">
        <v>8221</v>
      </c>
      <c r="H865" t="s">
        <v>8224</v>
      </c>
      <c r="I865" t="str">
        <f>VLOOKUP(H865,ISO!$A$2:$D$249,4,0)</f>
        <v>United States of America (the)</v>
      </c>
      <c r="J865" t="s">
        <v>8246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4.4999999999999998E-2</v>
      </c>
      <c r="R865" s="8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F866">
        <v>2700</v>
      </c>
      <c r="G866" t="s">
        <v>8221</v>
      </c>
      <c r="H866" t="s">
        <v>8224</v>
      </c>
      <c r="I866" t="str">
        <f>VLOOKUP(H866,ISO!$A$2:$D$249,4,0)</f>
        <v>United States of America (the)</v>
      </c>
      <c r="J866" t="s">
        <v>8246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0.41538461538461541</v>
      </c>
      <c r="R866" s="8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F867">
        <v>45</v>
      </c>
      <c r="G867" t="s">
        <v>8221</v>
      </c>
      <c r="H867" t="s">
        <v>8224</v>
      </c>
      <c r="I867" t="str">
        <f>VLOOKUP(H867,ISO!$A$2:$D$249,4,0)</f>
        <v>United States of America (the)</v>
      </c>
      <c r="J867" t="s">
        <v>8246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2.0454545454545454E-2</v>
      </c>
      <c r="R867" s="8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F868">
        <v>640</v>
      </c>
      <c r="G868" t="s">
        <v>8221</v>
      </c>
      <c r="H868" t="s">
        <v>8224</v>
      </c>
      <c r="I868" t="str">
        <f>VLOOKUP(H868,ISO!$A$2:$D$249,4,0)</f>
        <v>United States of America (the)</v>
      </c>
      <c r="J868" t="s">
        <v>8246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0.18285714285714286</v>
      </c>
      <c r="R868" s="8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F869">
        <v>1201</v>
      </c>
      <c r="G869" t="s">
        <v>8221</v>
      </c>
      <c r="H869" t="s">
        <v>8224</v>
      </c>
      <c r="I869" t="str">
        <f>VLOOKUP(H869,ISO!$A$2:$D$249,4,0)</f>
        <v>United States of America (the)</v>
      </c>
      <c r="J869" t="s">
        <v>8246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0.2402</v>
      </c>
      <c r="R869" s="8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F870">
        <v>50</v>
      </c>
      <c r="G870" t="s">
        <v>8221</v>
      </c>
      <c r="H870" t="s">
        <v>8224</v>
      </c>
      <c r="I870" t="str">
        <f>VLOOKUP(H870,ISO!$A$2:$D$249,4,0)</f>
        <v>United States of America (the)</v>
      </c>
      <c r="J870" t="s">
        <v>8246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1.1111111111111111E-3</v>
      </c>
      <c r="R870" s="8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F871">
        <v>1040</v>
      </c>
      <c r="G871" t="s">
        <v>8221</v>
      </c>
      <c r="H871" t="s">
        <v>8224</v>
      </c>
      <c r="I871" t="str">
        <f>VLOOKUP(H871,ISO!$A$2:$D$249,4,0)</f>
        <v>United States of America (the)</v>
      </c>
      <c r="J871" t="s">
        <v>8246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0.11818181818181818</v>
      </c>
      <c r="R871" s="8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F872">
        <v>62</v>
      </c>
      <c r="G872" t="s">
        <v>8221</v>
      </c>
      <c r="H872" t="s">
        <v>8225</v>
      </c>
      <c r="I872" t="str">
        <f>VLOOKUP(H872,ISO!$A$2:$D$249,4,0)</f>
        <v>United Kingdom of Great Britain and Northern Ireland (the)</v>
      </c>
      <c r="J872" t="s">
        <v>8247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3.0999999999999999E-3</v>
      </c>
      <c r="R872" s="8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F873">
        <v>325</v>
      </c>
      <c r="G873" t="s">
        <v>8221</v>
      </c>
      <c r="H873" t="s">
        <v>8224</v>
      </c>
      <c r="I873" t="str">
        <f>VLOOKUP(H873,ISO!$A$2:$D$249,4,0)</f>
        <v>United States of America (the)</v>
      </c>
      <c r="J873" t="s">
        <v>8246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5.4166666666666669E-2</v>
      </c>
      <c r="R873" s="8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F874">
        <v>65</v>
      </c>
      <c r="G874" t="s">
        <v>8221</v>
      </c>
      <c r="H874" t="s">
        <v>8224</v>
      </c>
      <c r="I874" t="str">
        <f>VLOOKUP(H874,ISO!$A$2:$D$249,4,0)</f>
        <v>United States of America (the)</v>
      </c>
      <c r="J874" t="s">
        <v>8246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8.1250000000000003E-3</v>
      </c>
      <c r="R874" s="8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F875">
        <v>45</v>
      </c>
      <c r="G875" t="s">
        <v>8221</v>
      </c>
      <c r="H875" t="s">
        <v>8224</v>
      </c>
      <c r="I875" t="str">
        <f>VLOOKUP(H875,ISO!$A$2:$D$249,4,0)</f>
        <v>United States of America (the)</v>
      </c>
      <c r="J875" t="s">
        <v>8246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1.2857142857142857E-2</v>
      </c>
      <c r="R875" s="8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F876">
        <v>730</v>
      </c>
      <c r="G876" t="s">
        <v>8221</v>
      </c>
      <c r="H876" t="s">
        <v>8224</v>
      </c>
      <c r="I876" t="str">
        <f>VLOOKUP(H876,ISO!$A$2:$D$249,4,0)</f>
        <v>United States of America (the)</v>
      </c>
      <c r="J876" t="s">
        <v>8246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0.24333333333333335</v>
      </c>
      <c r="R876" s="8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F877">
        <v>0</v>
      </c>
      <c r="G877" t="s">
        <v>8221</v>
      </c>
      <c r="H877" t="s">
        <v>8224</v>
      </c>
      <c r="I877" t="str">
        <f>VLOOKUP(H877,ISO!$A$2:$D$249,4,0)</f>
        <v>United States of America (the)</v>
      </c>
      <c r="J877" t="s">
        <v>8246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s="8" t="e">
        <f t="shared" si="53"/>
        <v>#DIV/0!</v>
      </c>
      <c r="S877" t="str">
        <f t="shared" si="54"/>
        <v>music</v>
      </c>
      <c r="T877" t="str">
        <f t="shared" si="55"/>
        <v>jazz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F878">
        <v>1286</v>
      </c>
      <c r="G878" t="s">
        <v>8221</v>
      </c>
      <c r="H878" t="s">
        <v>8225</v>
      </c>
      <c r="I878" t="str">
        <f>VLOOKUP(H878,ISO!$A$2:$D$249,4,0)</f>
        <v>United Kingdom of Great Britain and Northern Ireland (the)</v>
      </c>
      <c r="J878" t="s">
        <v>8247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0.40799492385786801</v>
      </c>
      <c r="R878" s="8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F879">
        <v>1351</v>
      </c>
      <c r="G879" t="s">
        <v>8221</v>
      </c>
      <c r="H879" t="s">
        <v>8224</v>
      </c>
      <c r="I879" t="str">
        <f>VLOOKUP(H879,ISO!$A$2:$D$249,4,0)</f>
        <v>United States of America (the)</v>
      </c>
      <c r="J879" t="s">
        <v>8246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0.67549999999999999</v>
      </c>
      <c r="R879" s="8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F880">
        <v>65</v>
      </c>
      <c r="G880" t="s">
        <v>8221</v>
      </c>
      <c r="H880" t="s">
        <v>8224</v>
      </c>
      <c r="I880" t="str">
        <f>VLOOKUP(H880,ISO!$A$2:$D$249,4,0)</f>
        <v>United States of America (the)</v>
      </c>
      <c r="J880" t="s">
        <v>8246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1.2999999999999999E-2</v>
      </c>
      <c r="R880" s="8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F881">
        <v>644</v>
      </c>
      <c r="G881" t="s">
        <v>8221</v>
      </c>
      <c r="H881" t="s">
        <v>8224</v>
      </c>
      <c r="I881" t="str">
        <f>VLOOKUP(H881,ISO!$A$2:$D$249,4,0)</f>
        <v>United States of America (the)</v>
      </c>
      <c r="J881" t="s">
        <v>8246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0.30666666666666664</v>
      </c>
      <c r="R881" s="8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F882">
        <v>113</v>
      </c>
      <c r="G882" t="s">
        <v>8221</v>
      </c>
      <c r="H882" t="s">
        <v>8224</v>
      </c>
      <c r="I882" t="str">
        <f>VLOOKUP(H882,ISO!$A$2:$D$249,4,0)</f>
        <v>United States of America (the)</v>
      </c>
      <c r="J882" t="s">
        <v>8246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2.9894179894179893E-2</v>
      </c>
      <c r="R882" s="8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F883">
        <v>30</v>
      </c>
      <c r="G883" t="s">
        <v>8221</v>
      </c>
      <c r="H883" t="s">
        <v>8224</v>
      </c>
      <c r="I883" t="str">
        <f>VLOOKUP(H883,ISO!$A$2:$D$249,4,0)</f>
        <v>United States of America (the)</v>
      </c>
      <c r="J883" t="s">
        <v>8246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8.0000000000000002E-3</v>
      </c>
      <c r="R883" s="8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F884">
        <v>302</v>
      </c>
      <c r="G884" t="s">
        <v>8221</v>
      </c>
      <c r="H884" t="s">
        <v>8224</v>
      </c>
      <c r="I884" t="str">
        <f>VLOOKUP(H884,ISO!$A$2:$D$249,4,0)</f>
        <v>United States of America (the)</v>
      </c>
      <c r="J884" t="s">
        <v>8246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0.20133333333333334</v>
      </c>
      <c r="R884" s="8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F885">
        <v>2001</v>
      </c>
      <c r="G885" t="s">
        <v>8221</v>
      </c>
      <c r="H885" t="s">
        <v>8224</v>
      </c>
      <c r="I885" t="str">
        <f>VLOOKUP(H885,ISO!$A$2:$D$249,4,0)</f>
        <v>United States of America (the)</v>
      </c>
      <c r="J885" t="s">
        <v>8246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0.4002</v>
      </c>
      <c r="R885" s="8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F886">
        <v>20</v>
      </c>
      <c r="G886" t="s">
        <v>8221</v>
      </c>
      <c r="H886" t="s">
        <v>8224</v>
      </c>
      <c r="I886" t="str">
        <f>VLOOKUP(H886,ISO!$A$2:$D$249,4,0)</f>
        <v>United States of America (the)</v>
      </c>
      <c r="J886" t="s">
        <v>8246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0.01</v>
      </c>
      <c r="R886" s="8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F887">
        <v>750</v>
      </c>
      <c r="G887" t="s">
        <v>8221</v>
      </c>
      <c r="H887" t="s">
        <v>8224</v>
      </c>
      <c r="I887" t="str">
        <f>VLOOKUP(H887,ISO!$A$2:$D$249,4,0)</f>
        <v>United States of America (the)</v>
      </c>
      <c r="J887" t="s">
        <v>8246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0.75</v>
      </c>
      <c r="R887" s="8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F888">
        <v>205</v>
      </c>
      <c r="G888" t="s">
        <v>8221</v>
      </c>
      <c r="H888" t="s">
        <v>8224</v>
      </c>
      <c r="I888" t="str">
        <f>VLOOKUP(H888,ISO!$A$2:$D$249,4,0)</f>
        <v>United States of America (the)</v>
      </c>
      <c r="J888" t="s">
        <v>8246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0.41</v>
      </c>
      <c r="R888" s="8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F889">
        <v>0</v>
      </c>
      <c r="G889" t="s">
        <v>8221</v>
      </c>
      <c r="H889" t="s">
        <v>8224</v>
      </c>
      <c r="I889" t="str">
        <f>VLOOKUP(H889,ISO!$A$2:$D$249,4,0)</f>
        <v>United States of America (the)</v>
      </c>
      <c r="J889" t="s">
        <v>8246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s="8" t="e">
        <f t="shared" si="53"/>
        <v>#DIV/0!</v>
      </c>
      <c r="S889" t="str">
        <f t="shared" si="54"/>
        <v>music</v>
      </c>
      <c r="T889" t="str">
        <f t="shared" si="55"/>
        <v>indie rock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F890">
        <v>72</v>
      </c>
      <c r="G890" t="s">
        <v>8221</v>
      </c>
      <c r="H890" t="s">
        <v>8224</v>
      </c>
      <c r="I890" t="str">
        <f>VLOOKUP(H890,ISO!$A$2:$D$249,4,0)</f>
        <v>United States of America (the)</v>
      </c>
      <c r="J890" t="s">
        <v>8246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7.1999999999999995E-2</v>
      </c>
      <c r="R890" s="8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F891">
        <v>2360.3200000000002</v>
      </c>
      <c r="G891" t="s">
        <v>8221</v>
      </c>
      <c r="H891" t="s">
        <v>8224</v>
      </c>
      <c r="I891" t="str">
        <f>VLOOKUP(H891,ISO!$A$2:$D$249,4,0)</f>
        <v>United States of America (the)</v>
      </c>
      <c r="J891" t="s">
        <v>8246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9.4412800000000005E-2</v>
      </c>
      <c r="R891" s="8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F892">
        <v>125</v>
      </c>
      <c r="G892" t="s">
        <v>8221</v>
      </c>
      <c r="H892" t="s">
        <v>8224</v>
      </c>
      <c r="I892" t="str">
        <f>VLOOKUP(H892,ISO!$A$2:$D$249,4,0)</f>
        <v>United States of America (the)</v>
      </c>
      <c r="J892" t="s">
        <v>8246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4.1666666666666664E-2</v>
      </c>
      <c r="R892" s="8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F893">
        <v>260</v>
      </c>
      <c r="G893" t="s">
        <v>8221</v>
      </c>
      <c r="H893" t="s">
        <v>8224</v>
      </c>
      <c r="I893" t="str">
        <f>VLOOKUP(H893,ISO!$A$2:$D$249,4,0)</f>
        <v>United States of America (the)</v>
      </c>
      <c r="J893" t="s">
        <v>8246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3.2500000000000001E-2</v>
      </c>
      <c r="R893" s="8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F894">
        <v>2445</v>
      </c>
      <c r="G894" t="s">
        <v>8221</v>
      </c>
      <c r="H894" t="s">
        <v>8224</v>
      </c>
      <c r="I894" t="str">
        <f>VLOOKUP(H894,ISO!$A$2:$D$249,4,0)</f>
        <v>United States of America (the)</v>
      </c>
      <c r="J894" t="s">
        <v>8246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0.40749999999999997</v>
      </c>
      <c r="R894" s="8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F895">
        <v>200</v>
      </c>
      <c r="G895" t="s">
        <v>8221</v>
      </c>
      <c r="H895" t="s">
        <v>8224</v>
      </c>
      <c r="I895" t="str">
        <f>VLOOKUP(H895,ISO!$A$2:$D$249,4,0)</f>
        <v>United States of America (the)</v>
      </c>
      <c r="J895" t="s">
        <v>8246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0.1</v>
      </c>
      <c r="R895" s="8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F896">
        <v>7834</v>
      </c>
      <c r="G896" t="s">
        <v>8221</v>
      </c>
      <c r="H896" t="s">
        <v>8224</v>
      </c>
      <c r="I896" t="str">
        <f>VLOOKUP(H896,ISO!$A$2:$D$249,4,0)</f>
        <v>United States of America (the)</v>
      </c>
      <c r="J896" t="s">
        <v>8246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0.39169999999999999</v>
      </c>
      <c r="R896" s="8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F897">
        <v>195</v>
      </c>
      <c r="G897" t="s">
        <v>8221</v>
      </c>
      <c r="H897" t="s">
        <v>8224</v>
      </c>
      <c r="I897" t="str">
        <f>VLOOKUP(H897,ISO!$A$2:$D$249,4,0)</f>
        <v>United States of America (the)</v>
      </c>
      <c r="J897" t="s">
        <v>8246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2.4375000000000001E-2</v>
      </c>
      <c r="R897" s="8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F898">
        <v>3200</v>
      </c>
      <c r="G898" t="s">
        <v>8221</v>
      </c>
      <c r="H898" t="s">
        <v>8224</v>
      </c>
      <c r="I898" t="str">
        <f>VLOOKUP(H898,ISO!$A$2:$D$249,4,0)</f>
        <v>United States of America (the)</v>
      </c>
      <c r="J898" t="s">
        <v>8246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7">
        <f t="shared" si="52"/>
        <v>0.4</v>
      </c>
      <c r="R898" s="8">
        <f t="shared" si="53"/>
        <v>44.444444444444443</v>
      </c>
      <c r="S898" t="str">
        <f t="shared" si="54"/>
        <v>music</v>
      </c>
      <c r="T898" t="str">
        <f t="shared" si="55"/>
        <v>indie rock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F899">
        <v>0</v>
      </c>
      <c r="G899" t="s">
        <v>8221</v>
      </c>
      <c r="H899" t="s">
        <v>8224</v>
      </c>
      <c r="I899" t="str">
        <f>VLOOKUP(H899,ISO!$A$2:$D$249,4,0)</f>
        <v>United States of America (the)</v>
      </c>
      <c r="J899" t="s">
        <v>8246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56">F899/D899</f>
        <v>0</v>
      </c>
      <c r="R899" s="8" t="e">
        <f t="shared" ref="R899:R962" si="57">F899/N899</f>
        <v>#DIV/0!</v>
      </c>
      <c r="S899" t="str">
        <f t="shared" ref="S899:S962" si="58">LEFT(P899,(FIND("/",P899,1)-1))</f>
        <v>music</v>
      </c>
      <c r="T899" t="str">
        <f t="shared" ref="T899:T962" si="59">MID(P899,FIND("/",P899)+1,256)</f>
        <v>indie rock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F900">
        <v>70</v>
      </c>
      <c r="G900" t="s">
        <v>8221</v>
      </c>
      <c r="H900" t="s">
        <v>8224</v>
      </c>
      <c r="I900" t="str">
        <f>VLOOKUP(H900,ISO!$A$2:$D$249,4,0)</f>
        <v>United States of America (the)</v>
      </c>
      <c r="J900" t="s">
        <v>8246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2.8000000000000001E-2</v>
      </c>
      <c r="R900" s="8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F901">
        <v>280</v>
      </c>
      <c r="G901" t="s">
        <v>8221</v>
      </c>
      <c r="H901" t="s">
        <v>8224</v>
      </c>
      <c r="I901" t="str">
        <f>VLOOKUP(H901,ISO!$A$2:$D$249,4,0)</f>
        <v>United States of America (the)</v>
      </c>
      <c r="J901" t="s">
        <v>8246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0.37333333333333335</v>
      </c>
      <c r="R901" s="8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F902">
        <v>21</v>
      </c>
      <c r="G902" t="s">
        <v>8221</v>
      </c>
      <c r="H902" t="s">
        <v>8224</v>
      </c>
      <c r="I902" t="str">
        <f>VLOOKUP(H902,ISO!$A$2:$D$249,4,0)</f>
        <v>United States of America (the)</v>
      </c>
      <c r="J902" t="s">
        <v>8246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4.1999999999999997E-3</v>
      </c>
      <c r="R902" s="8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F903">
        <v>0</v>
      </c>
      <c r="G903" t="s">
        <v>8221</v>
      </c>
      <c r="H903" t="s">
        <v>8224</v>
      </c>
      <c r="I903" t="str">
        <f>VLOOKUP(H903,ISO!$A$2:$D$249,4,0)</f>
        <v>United States of America (the)</v>
      </c>
      <c r="J903" t="s">
        <v>8246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s="8" t="e">
        <f t="shared" si="57"/>
        <v>#DIV/0!</v>
      </c>
      <c r="S903" t="str">
        <f t="shared" si="58"/>
        <v>music</v>
      </c>
      <c r="T903" t="str">
        <f t="shared" si="59"/>
        <v>jazz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F904">
        <v>90</v>
      </c>
      <c r="G904" t="s">
        <v>8221</v>
      </c>
      <c r="H904" t="s">
        <v>8224</v>
      </c>
      <c r="I904" t="str">
        <f>VLOOKUP(H904,ISO!$A$2:$D$249,4,0)</f>
        <v>United States of America (the)</v>
      </c>
      <c r="J904" t="s">
        <v>8246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3.0000000000000001E-3</v>
      </c>
      <c r="R904" s="8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F905">
        <v>160</v>
      </c>
      <c r="G905" t="s">
        <v>8221</v>
      </c>
      <c r="H905" t="s">
        <v>8224</v>
      </c>
      <c r="I905" t="str">
        <f>VLOOKUP(H905,ISO!$A$2:$D$249,4,0)</f>
        <v>United States of America (the)</v>
      </c>
      <c r="J905" t="s">
        <v>8246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3.2000000000000001E-2</v>
      </c>
      <c r="R905" s="8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F906">
        <v>151</v>
      </c>
      <c r="G906" t="s">
        <v>8221</v>
      </c>
      <c r="H906" t="s">
        <v>8224</v>
      </c>
      <c r="I906" t="str">
        <f>VLOOKUP(H906,ISO!$A$2:$D$249,4,0)</f>
        <v>United States of America (the)</v>
      </c>
      <c r="J906" t="s">
        <v>8246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3.0200000000000001E-3</v>
      </c>
      <c r="R906" s="8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F907">
        <v>196</v>
      </c>
      <c r="G907" t="s">
        <v>8221</v>
      </c>
      <c r="H907" t="s">
        <v>8224</v>
      </c>
      <c r="I907" t="str">
        <f>VLOOKUP(H907,ISO!$A$2:$D$249,4,0)</f>
        <v>United States of America (the)</v>
      </c>
      <c r="J907" t="s">
        <v>8246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3.0153846153846153E-2</v>
      </c>
      <c r="R907" s="8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F908">
        <v>0</v>
      </c>
      <c r="G908" t="s">
        <v>8221</v>
      </c>
      <c r="H908" t="s">
        <v>8224</v>
      </c>
      <c r="I908" t="str">
        <f>VLOOKUP(H908,ISO!$A$2:$D$249,4,0)</f>
        <v>United States of America (the)</v>
      </c>
      <c r="J908" t="s">
        <v>8246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s="8" t="e">
        <f t="shared" si="57"/>
        <v>#DIV/0!</v>
      </c>
      <c r="S908" t="str">
        <f t="shared" si="58"/>
        <v>music</v>
      </c>
      <c r="T908" t="str">
        <f t="shared" si="59"/>
        <v>jazz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F909">
        <v>0</v>
      </c>
      <c r="G909" t="s">
        <v>8221</v>
      </c>
      <c r="H909" t="s">
        <v>8224</v>
      </c>
      <c r="I909" t="str">
        <f>VLOOKUP(H909,ISO!$A$2:$D$249,4,0)</f>
        <v>United States of America (the)</v>
      </c>
      <c r="J909" t="s">
        <v>8246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s="8" t="e">
        <f t="shared" si="57"/>
        <v>#DIV/0!</v>
      </c>
      <c r="S909" t="str">
        <f t="shared" si="58"/>
        <v>music</v>
      </c>
      <c r="T909" t="str">
        <f t="shared" si="59"/>
        <v>jazz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F910">
        <v>0</v>
      </c>
      <c r="G910" t="s">
        <v>8221</v>
      </c>
      <c r="H910" t="s">
        <v>8224</v>
      </c>
      <c r="I910" t="str">
        <f>VLOOKUP(H910,ISO!$A$2:$D$249,4,0)</f>
        <v>United States of America (the)</v>
      </c>
      <c r="J910" t="s">
        <v>8246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s="8" t="e">
        <f t="shared" si="57"/>
        <v>#DIV/0!</v>
      </c>
      <c r="S910" t="str">
        <f t="shared" si="58"/>
        <v>music</v>
      </c>
      <c r="T910" t="str">
        <f t="shared" si="59"/>
        <v>jazz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F911">
        <v>520</v>
      </c>
      <c r="G911" t="s">
        <v>8221</v>
      </c>
      <c r="H911" t="s">
        <v>8224</v>
      </c>
      <c r="I911" t="str">
        <f>VLOOKUP(H911,ISO!$A$2:$D$249,4,0)</f>
        <v>United States of America (the)</v>
      </c>
      <c r="J911" t="s">
        <v>8246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3.2500000000000001E-2</v>
      </c>
      <c r="R911" s="8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F912">
        <v>123</v>
      </c>
      <c r="G912" t="s">
        <v>8221</v>
      </c>
      <c r="H912" t="s">
        <v>8225</v>
      </c>
      <c r="I912" t="str">
        <f>VLOOKUP(H912,ISO!$A$2:$D$249,4,0)</f>
        <v>United Kingdom of Great Britain and Northern Ireland (the)</v>
      </c>
      <c r="J912" t="s">
        <v>8247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0.22363636363636363</v>
      </c>
      <c r="R912" s="8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F913">
        <v>0</v>
      </c>
      <c r="G913" t="s">
        <v>8221</v>
      </c>
      <c r="H913" t="s">
        <v>8224</v>
      </c>
      <c r="I913" t="str">
        <f>VLOOKUP(H913,ISO!$A$2:$D$249,4,0)</f>
        <v>United States of America (the)</v>
      </c>
      <c r="J913" t="s">
        <v>8246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s="8" t="e">
        <f t="shared" si="57"/>
        <v>#DIV/0!</v>
      </c>
      <c r="S913" t="str">
        <f t="shared" si="58"/>
        <v>music</v>
      </c>
      <c r="T913" t="str">
        <f t="shared" si="59"/>
        <v>jazz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F914">
        <v>30</v>
      </c>
      <c r="G914" t="s">
        <v>8221</v>
      </c>
      <c r="H914" t="s">
        <v>8224</v>
      </c>
      <c r="I914" t="str">
        <f>VLOOKUP(H914,ISO!$A$2:$D$249,4,0)</f>
        <v>United States of America (the)</v>
      </c>
      <c r="J914" t="s">
        <v>8246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8.5714285714285719E-3</v>
      </c>
      <c r="R914" s="8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F915">
        <v>1982</v>
      </c>
      <c r="G915" t="s">
        <v>8221</v>
      </c>
      <c r="H915" t="s">
        <v>8224</v>
      </c>
      <c r="I915" t="str">
        <f>VLOOKUP(H915,ISO!$A$2:$D$249,4,0)</f>
        <v>United States of America (the)</v>
      </c>
      <c r="J915" t="s">
        <v>8246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6.6066666666666662E-2</v>
      </c>
      <c r="R915" s="8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F916">
        <v>0</v>
      </c>
      <c r="G916" t="s">
        <v>8221</v>
      </c>
      <c r="H916" t="s">
        <v>8224</v>
      </c>
      <c r="I916" t="str">
        <f>VLOOKUP(H916,ISO!$A$2:$D$249,4,0)</f>
        <v>United States of America (the)</v>
      </c>
      <c r="J916" t="s">
        <v>8246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s="8" t="e">
        <f t="shared" si="57"/>
        <v>#DIV/0!</v>
      </c>
      <c r="S916" t="str">
        <f t="shared" si="58"/>
        <v>music</v>
      </c>
      <c r="T916" t="str">
        <f t="shared" si="59"/>
        <v>jazz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F917">
        <v>375</v>
      </c>
      <c r="G917" t="s">
        <v>8221</v>
      </c>
      <c r="H917" t="s">
        <v>8224</v>
      </c>
      <c r="I917" t="str">
        <f>VLOOKUP(H917,ISO!$A$2:$D$249,4,0)</f>
        <v>United States of America (the)</v>
      </c>
      <c r="J917" t="s">
        <v>8246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5.7692307692307696E-2</v>
      </c>
      <c r="R917" s="8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F918">
        <v>0</v>
      </c>
      <c r="G918" t="s">
        <v>8221</v>
      </c>
      <c r="H918" t="s">
        <v>8224</v>
      </c>
      <c r="I918" t="str">
        <f>VLOOKUP(H918,ISO!$A$2:$D$249,4,0)</f>
        <v>United States of America (the)</v>
      </c>
      <c r="J918" t="s">
        <v>8246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s="8" t="e">
        <f t="shared" si="57"/>
        <v>#DIV/0!</v>
      </c>
      <c r="S918" t="str">
        <f t="shared" si="58"/>
        <v>music</v>
      </c>
      <c r="T918" t="str">
        <f t="shared" si="59"/>
        <v>jazz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F919">
        <v>30</v>
      </c>
      <c r="G919" t="s">
        <v>8221</v>
      </c>
      <c r="H919" t="s">
        <v>8224</v>
      </c>
      <c r="I919" t="str">
        <f>VLOOKUP(H919,ISO!$A$2:$D$249,4,0)</f>
        <v>United States of America (the)</v>
      </c>
      <c r="J919" t="s">
        <v>8246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6.0000000000000001E-3</v>
      </c>
      <c r="R919" s="8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F920">
        <v>196</v>
      </c>
      <c r="G920" t="s">
        <v>8221</v>
      </c>
      <c r="H920" t="s">
        <v>8225</v>
      </c>
      <c r="I920" t="str">
        <f>VLOOKUP(H920,ISO!$A$2:$D$249,4,0)</f>
        <v>United Kingdom of Great Britain and Northern Ireland (the)</v>
      </c>
      <c r="J920" t="s">
        <v>8247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5.0256410256410255E-2</v>
      </c>
      <c r="R920" s="8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F921">
        <v>100</v>
      </c>
      <c r="G921" t="s">
        <v>8221</v>
      </c>
      <c r="H921" t="s">
        <v>8224</v>
      </c>
      <c r="I921" t="str">
        <f>VLOOKUP(H921,ISO!$A$2:$D$249,4,0)</f>
        <v>United States of America (the)</v>
      </c>
      <c r="J921" t="s">
        <v>8246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5.0000000000000001E-3</v>
      </c>
      <c r="R921" s="8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F922">
        <v>0</v>
      </c>
      <c r="G922" t="s">
        <v>8221</v>
      </c>
      <c r="H922" t="s">
        <v>8224</v>
      </c>
      <c r="I922" t="str">
        <f>VLOOKUP(H922,ISO!$A$2:$D$249,4,0)</f>
        <v>United States of America (the)</v>
      </c>
      <c r="J922" t="s">
        <v>8246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s="8" t="e">
        <f t="shared" si="57"/>
        <v>#DIV/0!</v>
      </c>
      <c r="S922" t="str">
        <f t="shared" si="58"/>
        <v>music</v>
      </c>
      <c r="T922" t="str">
        <f t="shared" si="59"/>
        <v>jazz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F923">
        <v>4635</v>
      </c>
      <c r="G923" t="s">
        <v>8221</v>
      </c>
      <c r="H923" t="s">
        <v>8224</v>
      </c>
      <c r="I923" t="str">
        <f>VLOOKUP(H923,ISO!$A$2:$D$249,4,0)</f>
        <v>United States of America (the)</v>
      </c>
      <c r="J923" t="s">
        <v>8246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0.309</v>
      </c>
      <c r="R923" s="8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F924">
        <v>5680</v>
      </c>
      <c r="G924" t="s">
        <v>8221</v>
      </c>
      <c r="H924" t="s">
        <v>8224</v>
      </c>
      <c r="I924" t="str">
        <f>VLOOKUP(H924,ISO!$A$2:$D$249,4,0)</f>
        <v>United States of America (the)</v>
      </c>
      <c r="J924" t="s">
        <v>8246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0.21037037037037037</v>
      </c>
      <c r="R924" s="8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F925">
        <v>330</v>
      </c>
      <c r="G925" t="s">
        <v>8221</v>
      </c>
      <c r="H925" t="s">
        <v>8224</v>
      </c>
      <c r="I925" t="str">
        <f>VLOOKUP(H925,ISO!$A$2:$D$249,4,0)</f>
        <v>United States of America (the)</v>
      </c>
      <c r="J925" t="s">
        <v>8246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2.1999999999999999E-2</v>
      </c>
      <c r="R925" s="8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F926">
        <v>327</v>
      </c>
      <c r="G926" t="s">
        <v>8221</v>
      </c>
      <c r="H926" t="s">
        <v>8224</v>
      </c>
      <c r="I926" t="str">
        <f>VLOOKUP(H926,ISO!$A$2:$D$249,4,0)</f>
        <v>United States of America (the)</v>
      </c>
      <c r="J926" t="s">
        <v>8246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0.109</v>
      </c>
      <c r="R926" s="8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F927">
        <v>160</v>
      </c>
      <c r="G927" t="s">
        <v>8221</v>
      </c>
      <c r="H927" t="s">
        <v>8224</v>
      </c>
      <c r="I927" t="str">
        <f>VLOOKUP(H927,ISO!$A$2:$D$249,4,0)</f>
        <v>United States of America (the)</v>
      </c>
      <c r="J927" t="s">
        <v>8246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2.6666666666666668E-2</v>
      </c>
      <c r="R927" s="8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F928">
        <v>0</v>
      </c>
      <c r="G928" t="s">
        <v>8221</v>
      </c>
      <c r="H928" t="s">
        <v>8224</v>
      </c>
      <c r="I928" t="str">
        <f>VLOOKUP(H928,ISO!$A$2:$D$249,4,0)</f>
        <v>United States of America (the)</v>
      </c>
      <c r="J928" t="s">
        <v>8246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s="8" t="e">
        <f t="shared" si="57"/>
        <v>#DIV/0!</v>
      </c>
      <c r="S928" t="str">
        <f t="shared" si="58"/>
        <v>music</v>
      </c>
      <c r="T928" t="str">
        <f t="shared" si="59"/>
        <v>jazz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F929">
        <v>0</v>
      </c>
      <c r="G929" t="s">
        <v>8221</v>
      </c>
      <c r="H929" t="s">
        <v>8224</v>
      </c>
      <c r="I929" t="str">
        <f>VLOOKUP(H929,ISO!$A$2:$D$249,4,0)</f>
        <v>United States of America (the)</v>
      </c>
      <c r="J929" t="s">
        <v>8246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s="8" t="e">
        <f t="shared" si="57"/>
        <v>#DIV/0!</v>
      </c>
      <c r="S929" t="str">
        <f t="shared" si="58"/>
        <v>music</v>
      </c>
      <c r="T929" t="str">
        <f t="shared" si="59"/>
        <v>jazz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F930">
        <v>1575</v>
      </c>
      <c r="G930" t="s">
        <v>8221</v>
      </c>
      <c r="H930" t="s">
        <v>8224</v>
      </c>
      <c r="I930" t="str">
        <f>VLOOKUP(H930,ISO!$A$2:$D$249,4,0)</f>
        <v>United States of America (the)</v>
      </c>
      <c r="J930" t="s">
        <v>8246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0.10862068965517241</v>
      </c>
      <c r="R930" s="8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F931">
        <v>0</v>
      </c>
      <c r="G931" t="s">
        <v>8221</v>
      </c>
      <c r="H931" t="s">
        <v>8224</v>
      </c>
      <c r="I931" t="str">
        <f>VLOOKUP(H931,ISO!$A$2:$D$249,4,0)</f>
        <v>United States of America (the)</v>
      </c>
      <c r="J931" t="s">
        <v>8246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s="8" t="e">
        <f t="shared" si="57"/>
        <v>#DIV/0!</v>
      </c>
      <c r="S931" t="str">
        <f t="shared" si="58"/>
        <v>music</v>
      </c>
      <c r="T931" t="str">
        <f t="shared" si="59"/>
        <v>jazz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F932">
        <v>345</v>
      </c>
      <c r="G932" t="s">
        <v>8221</v>
      </c>
      <c r="H932" t="s">
        <v>8224</v>
      </c>
      <c r="I932" t="str">
        <f>VLOOKUP(H932,ISO!$A$2:$D$249,4,0)</f>
        <v>United States of America (the)</v>
      </c>
      <c r="J932" t="s">
        <v>8246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0.38333333333333336</v>
      </c>
      <c r="R932" s="8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F933">
        <v>131</v>
      </c>
      <c r="G933" t="s">
        <v>8221</v>
      </c>
      <c r="H933" t="s">
        <v>8225</v>
      </c>
      <c r="I933" t="str">
        <f>VLOOKUP(H933,ISO!$A$2:$D$249,4,0)</f>
        <v>United Kingdom of Great Britain and Northern Ireland (the)</v>
      </c>
      <c r="J933" t="s">
        <v>8247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6.5500000000000003E-2</v>
      </c>
      <c r="R933" s="8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F934">
        <v>1381</v>
      </c>
      <c r="G934" t="s">
        <v>8221</v>
      </c>
      <c r="H934" t="s">
        <v>8224</v>
      </c>
      <c r="I934" t="str">
        <f>VLOOKUP(H934,ISO!$A$2:$D$249,4,0)</f>
        <v>United States of America (the)</v>
      </c>
      <c r="J934" t="s">
        <v>8246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0.14536842105263159</v>
      </c>
      <c r="R934" s="8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F935">
        <v>120</v>
      </c>
      <c r="G935" t="s">
        <v>8221</v>
      </c>
      <c r="H935" t="s">
        <v>8224</v>
      </c>
      <c r="I935" t="str">
        <f>VLOOKUP(H935,ISO!$A$2:$D$249,4,0)</f>
        <v>United States of America (the)</v>
      </c>
      <c r="J935" t="s">
        <v>8246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0.06</v>
      </c>
      <c r="R935" s="8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F936">
        <v>1520</v>
      </c>
      <c r="G936" t="s">
        <v>8221</v>
      </c>
      <c r="H936" t="s">
        <v>8229</v>
      </c>
      <c r="I936" t="str">
        <f>VLOOKUP(H936,ISO!$A$2:$D$249,4,0)</f>
        <v>Canada</v>
      </c>
      <c r="J936" t="s">
        <v>8251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0.30399999999999999</v>
      </c>
      <c r="R936" s="8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F937">
        <v>50</v>
      </c>
      <c r="G937" t="s">
        <v>8221</v>
      </c>
      <c r="H937" t="s">
        <v>8224</v>
      </c>
      <c r="I937" t="str">
        <f>VLOOKUP(H937,ISO!$A$2:$D$249,4,0)</f>
        <v>United States of America (the)</v>
      </c>
      <c r="J937" t="s">
        <v>8246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1.4285714285714285E-2</v>
      </c>
      <c r="R937" s="8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F938">
        <v>0</v>
      </c>
      <c r="G938" t="s">
        <v>8221</v>
      </c>
      <c r="H938" t="s">
        <v>8224</v>
      </c>
      <c r="I938" t="str">
        <f>VLOOKUP(H938,ISO!$A$2:$D$249,4,0)</f>
        <v>United States of America (the)</v>
      </c>
      <c r="J938" t="s">
        <v>8246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s="8" t="e">
        <f t="shared" si="57"/>
        <v>#DIV/0!</v>
      </c>
      <c r="S938" t="str">
        <f t="shared" si="58"/>
        <v>music</v>
      </c>
      <c r="T938" t="str">
        <f t="shared" si="59"/>
        <v>jazz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F939">
        <v>40</v>
      </c>
      <c r="G939" t="s">
        <v>8221</v>
      </c>
      <c r="H939" t="s">
        <v>8224</v>
      </c>
      <c r="I939" t="str">
        <f>VLOOKUP(H939,ISO!$A$2:$D$249,4,0)</f>
        <v>United States of America (the)</v>
      </c>
      <c r="J939" t="s">
        <v>8246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1.1428571428571429E-2</v>
      </c>
      <c r="R939" s="8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F940">
        <v>25</v>
      </c>
      <c r="G940" t="s">
        <v>8221</v>
      </c>
      <c r="H940" t="s">
        <v>8224</v>
      </c>
      <c r="I940" t="str">
        <f>VLOOKUP(H940,ISO!$A$2:$D$249,4,0)</f>
        <v>United States of America (the)</v>
      </c>
      <c r="J940" t="s">
        <v>8246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3.5714285714285713E-3</v>
      </c>
      <c r="R940" s="8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F941">
        <v>40</v>
      </c>
      <c r="G941" t="s">
        <v>8221</v>
      </c>
      <c r="H941" t="s">
        <v>8224</v>
      </c>
      <c r="I941" t="str">
        <f>VLOOKUP(H941,ISO!$A$2:$D$249,4,0)</f>
        <v>United States of America (the)</v>
      </c>
      <c r="J941" t="s">
        <v>8246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1.4545454545454545E-2</v>
      </c>
      <c r="R941" s="8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F942">
        <v>1544</v>
      </c>
      <c r="G942" t="s">
        <v>8221</v>
      </c>
      <c r="H942" t="s">
        <v>8224</v>
      </c>
      <c r="I942" t="str">
        <f>VLOOKUP(H942,ISO!$A$2:$D$249,4,0)</f>
        <v>United States of America (the)</v>
      </c>
      <c r="J942" t="s">
        <v>8246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0.17155555555555554</v>
      </c>
      <c r="R942" s="8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F943">
        <v>1161</v>
      </c>
      <c r="G943" t="s">
        <v>8221</v>
      </c>
      <c r="H943" t="s">
        <v>8224</v>
      </c>
      <c r="I943" t="str">
        <f>VLOOKUP(H943,ISO!$A$2:$D$249,4,0)</f>
        <v>United States of America (the)</v>
      </c>
      <c r="J943" t="s">
        <v>8246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2.3220000000000001E-2</v>
      </c>
      <c r="R943" s="8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F944">
        <v>668</v>
      </c>
      <c r="G944" t="s">
        <v>8221</v>
      </c>
      <c r="H944" t="s">
        <v>8224</v>
      </c>
      <c r="I944" t="str">
        <f>VLOOKUP(H944,ISO!$A$2:$D$249,4,0)</f>
        <v>United States of America (the)</v>
      </c>
      <c r="J944" t="s">
        <v>8246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8.9066666666666669E-2</v>
      </c>
      <c r="R944" s="8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F945">
        <v>289</v>
      </c>
      <c r="G945" t="s">
        <v>8221</v>
      </c>
      <c r="H945" t="s">
        <v>8224</v>
      </c>
      <c r="I945" t="str">
        <f>VLOOKUP(H945,ISO!$A$2:$D$249,4,0)</f>
        <v>United States of America (the)</v>
      </c>
      <c r="J945" t="s">
        <v>8246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9.633333333333334E-2</v>
      </c>
      <c r="R945" s="8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F946">
        <v>6663</v>
      </c>
      <c r="G946" t="s">
        <v>8221</v>
      </c>
      <c r="H946" t="s">
        <v>8224</v>
      </c>
      <c r="I946" t="str">
        <f>VLOOKUP(H946,ISO!$A$2:$D$249,4,0)</f>
        <v>United States of America (the)</v>
      </c>
      <c r="J946" t="s">
        <v>8246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0.13325999999999999</v>
      </c>
      <c r="R946" s="8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F947">
        <v>2484</v>
      </c>
      <c r="G947" t="s">
        <v>8221</v>
      </c>
      <c r="H947" t="s">
        <v>8230</v>
      </c>
      <c r="I947" t="str">
        <f>VLOOKUP(H947,ISO!$A$2:$D$249,4,0)</f>
        <v>France</v>
      </c>
      <c r="J947" t="s">
        <v>8249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2.4840000000000001E-2</v>
      </c>
      <c r="R947" s="8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F948">
        <v>286</v>
      </c>
      <c r="G948" t="s">
        <v>8221</v>
      </c>
      <c r="H948" t="s">
        <v>8224</v>
      </c>
      <c r="I948" t="str">
        <f>VLOOKUP(H948,ISO!$A$2:$D$249,4,0)</f>
        <v>United States of America (the)</v>
      </c>
      <c r="J948" t="s">
        <v>8246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1.9066666666666666E-2</v>
      </c>
      <c r="R948" s="8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F949">
        <v>0</v>
      </c>
      <c r="G949" t="s">
        <v>8221</v>
      </c>
      <c r="H949" t="s">
        <v>8224</v>
      </c>
      <c r="I949" t="str">
        <f>VLOOKUP(H949,ISO!$A$2:$D$249,4,0)</f>
        <v>United States of America (the)</v>
      </c>
      <c r="J949" t="s">
        <v>8246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s="8" t="e">
        <f t="shared" si="57"/>
        <v>#DIV/0!</v>
      </c>
      <c r="S949" t="str">
        <f t="shared" si="58"/>
        <v>technology</v>
      </c>
      <c r="T949" t="str">
        <f t="shared" si="59"/>
        <v>wearables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F950">
        <v>480</v>
      </c>
      <c r="G950" t="s">
        <v>8221</v>
      </c>
      <c r="H950" t="s">
        <v>8233</v>
      </c>
      <c r="I950" t="str">
        <f>VLOOKUP(H950,ISO!$A$2:$D$249,4,0)</f>
        <v>Netherlands (the)</v>
      </c>
      <c r="J950" t="s">
        <v>8249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0.12</v>
      </c>
      <c r="R950" s="8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F951">
        <v>273</v>
      </c>
      <c r="G951" t="s">
        <v>8221</v>
      </c>
      <c r="H951" t="s">
        <v>8236</v>
      </c>
      <c r="I951" t="str">
        <f>VLOOKUP(H951,ISO!$A$2:$D$249,4,0)</f>
        <v>Germany</v>
      </c>
      <c r="J951" t="s">
        <v>8249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1.3650000000000001E-2</v>
      </c>
      <c r="R951" s="8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F952">
        <v>1402</v>
      </c>
      <c r="G952" t="s">
        <v>8221</v>
      </c>
      <c r="H952" t="s">
        <v>8229</v>
      </c>
      <c r="I952" t="str">
        <f>VLOOKUP(H952,ISO!$A$2:$D$249,4,0)</f>
        <v>Canada</v>
      </c>
      <c r="J952" t="s">
        <v>8251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0.28039999999999998</v>
      </c>
      <c r="R952" s="8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F953">
        <v>19195</v>
      </c>
      <c r="G953" t="s">
        <v>8221</v>
      </c>
      <c r="H953" t="s">
        <v>8224</v>
      </c>
      <c r="I953" t="str">
        <f>VLOOKUP(H953,ISO!$A$2:$D$249,4,0)</f>
        <v>United States of America (the)</v>
      </c>
      <c r="J953" t="s">
        <v>8246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0.38390000000000002</v>
      </c>
      <c r="R953" s="8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F954">
        <v>19572</v>
      </c>
      <c r="G954" t="s">
        <v>8221</v>
      </c>
      <c r="H954" t="s">
        <v>8224</v>
      </c>
      <c r="I954" t="str">
        <f>VLOOKUP(H954,ISO!$A$2:$D$249,4,0)</f>
        <v>United States of America (the)</v>
      </c>
      <c r="J954" t="s">
        <v>8246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0.39942857142857141</v>
      </c>
      <c r="R954" s="8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F955">
        <v>126</v>
      </c>
      <c r="G955" t="s">
        <v>8221</v>
      </c>
      <c r="H955" t="s">
        <v>8224</v>
      </c>
      <c r="I955" t="str">
        <f>VLOOKUP(H955,ISO!$A$2:$D$249,4,0)</f>
        <v>United States of America (the)</v>
      </c>
      <c r="J955" t="s">
        <v>8246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8.3999999999999995E-3</v>
      </c>
      <c r="R955" s="8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F956">
        <v>6511</v>
      </c>
      <c r="G956" t="s">
        <v>8221</v>
      </c>
      <c r="H956" t="s">
        <v>8224</v>
      </c>
      <c r="I956" t="str">
        <f>VLOOKUP(H956,ISO!$A$2:$D$249,4,0)</f>
        <v>United States of America (the)</v>
      </c>
      <c r="J956" t="s">
        <v>8246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0.43406666666666666</v>
      </c>
      <c r="R956" s="8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F957">
        <v>16984</v>
      </c>
      <c r="G957" t="s">
        <v>8221</v>
      </c>
      <c r="H957" t="s">
        <v>8224</v>
      </c>
      <c r="I957" t="str">
        <f>VLOOKUP(H957,ISO!$A$2:$D$249,4,0)</f>
        <v>United States of America (the)</v>
      </c>
      <c r="J957" t="s">
        <v>8246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5.6613333333333335E-2</v>
      </c>
      <c r="R957" s="8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F958">
        <v>861</v>
      </c>
      <c r="G958" t="s">
        <v>8221</v>
      </c>
      <c r="H958" t="s">
        <v>8224</v>
      </c>
      <c r="I958" t="str">
        <f>VLOOKUP(H958,ISO!$A$2:$D$249,4,0)</f>
        <v>United States of America (the)</v>
      </c>
      <c r="J958" t="s">
        <v>8246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1.7219999999999999E-2</v>
      </c>
      <c r="R958" s="8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F959">
        <v>233</v>
      </c>
      <c r="G959" t="s">
        <v>8221</v>
      </c>
      <c r="H959" t="s">
        <v>8224</v>
      </c>
      <c r="I959" t="str">
        <f>VLOOKUP(H959,ISO!$A$2:$D$249,4,0)</f>
        <v>United States of America (the)</v>
      </c>
      <c r="J959" t="s">
        <v>8246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1.9416666666666665E-2</v>
      </c>
      <c r="R959" s="8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F960">
        <v>881</v>
      </c>
      <c r="G960" t="s">
        <v>8221</v>
      </c>
      <c r="H960" t="s">
        <v>8224</v>
      </c>
      <c r="I960" t="str">
        <f>VLOOKUP(H960,ISO!$A$2:$D$249,4,0)</f>
        <v>United States of America (the)</v>
      </c>
      <c r="J960" t="s">
        <v>8246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0.11328275684711328</v>
      </c>
      <c r="R960" s="8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F961">
        <v>19430</v>
      </c>
      <c r="G961" t="s">
        <v>8221</v>
      </c>
      <c r="H961" t="s">
        <v>8224</v>
      </c>
      <c r="I961" t="str">
        <f>VLOOKUP(H961,ISO!$A$2:$D$249,4,0)</f>
        <v>United States of America (the)</v>
      </c>
      <c r="J961" t="s">
        <v>8246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0.3886</v>
      </c>
      <c r="R961" s="8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F962">
        <v>25655</v>
      </c>
      <c r="G962" t="s">
        <v>8221</v>
      </c>
      <c r="H962" t="s">
        <v>8224</v>
      </c>
      <c r="I962" t="str">
        <f>VLOOKUP(H962,ISO!$A$2:$D$249,4,0)</f>
        <v>United States of America (the)</v>
      </c>
      <c r="J962" t="s">
        <v>8246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7">
        <f t="shared" si="56"/>
        <v>0.46100628930817611</v>
      </c>
      <c r="R962" s="8">
        <f t="shared" si="57"/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F963">
        <v>40079</v>
      </c>
      <c r="G963" t="s">
        <v>8221</v>
      </c>
      <c r="H963" t="s">
        <v>8224</v>
      </c>
      <c r="I963" t="str">
        <f>VLOOKUP(H963,ISO!$A$2:$D$249,4,0)</f>
        <v>United States of America (the)</v>
      </c>
      <c r="J963" t="s">
        <v>8246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60">F963/D963</f>
        <v>0.42188421052631581</v>
      </c>
      <c r="R963" s="8">
        <f t="shared" ref="R963:R1026" si="61">F963/N963</f>
        <v>364.35454545454547</v>
      </c>
      <c r="S963" t="str">
        <f t="shared" ref="S963:S1026" si="62">LEFT(P963,(FIND("/",P963,1)-1))</f>
        <v>technology</v>
      </c>
      <c r="T963" t="str">
        <f t="shared" ref="T963:T1026" si="63">MID(P963,FIND("/",P963)+1,256)</f>
        <v>wearables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F964">
        <v>712</v>
      </c>
      <c r="G964" t="s">
        <v>8221</v>
      </c>
      <c r="H964" t="s">
        <v>8224</v>
      </c>
      <c r="I964" t="str">
        <f>VLOOKUP(H964,ISO!$A$2:$D$249,4,0)</f>
        <v>United States of America (the)</v>
      </c>
      <c r="J964" t="s">
        <v>8246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0.2848</v>
      </c>
      <c r="R964" s="8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F965">
        <v>377</v>
      </c>
      <c r="G965" t="s">
        <v>8221</v>
      </c>
      <c r="H965" t="s">
        <v>8224</v>
      </c>
      <c r="I965" t="str">
        <f>VLOOKUP(H965,ISO!$A$2:$D$249,4,0)</f>
        <v>United States of America (the)</v>
      </c>
      <c r="J965" t="s">
        <v>8246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1.0771428571428571E-2</v>
      </c>
      <c r="R965" s="8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F966">
        <v>879</v>
      </c>
      <c r="G966" t="s">
        <v>8221</v>
      </c>
      <c r="H966" t="s">
        <v>8229</v>
      </c>
      <c r="I966" t="str">
        <f>VLOOKUP(H966,ISO!$A$2:$D$249,4,0)</f>
        <v>Canada</v>
      </c>
      <c r="J966" t="s">
        <v>8251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7.9909090909090902E-3</v>
      </c>
      <c r="R966" s="8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F967">
        <v>298</v>
      </c>
      <c r="G967" t="s">
        <v>8221</v>
      </c>
      <c r="H967" t="s">
        <v>8224</v>
      </c>
      <c r="I967" t="str">
        <f>VLOOKUP(H967,ISO!$A$2:$D$249,4,0)</f>
        <v>United States of America (the)</v>
      </c>
      <c r="J967" t="s">
        <v>8246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1.192E-2</v>
      </c>
      <c r="R967" s="8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F968">
        <v>1776</v>
      </c>
      <c r="G968" t="s">
        <v>8221</v>
      </c>
      <c r="H968" t="s">
        <v>8224</v>
      </c>
      <c r="I968" t="str">
        <f>VLOOKUP(H968,ISO!$A$2:$D$249,4,0)</f>
        <v>United States of America (the)</v>
      </c>
      <c r="J968" t="s">
        <v>8246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0.14799999999999999</v>
      </c>
      <c r="R968" s="8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F969">
        <v>3562</v>
      </c>
      <c r="G969" t="s">
        <v>8221</v>
      </c>
      <c r="H969" t="s">
        <v>8224</v>
      </c>
      <c r="I969" t="str">
        <f>VLOOKUP(H969,ISO!$A$2:$D$249,4,0)</f>
        <v>United States of America (the)</v>
      </c>
      <c r="J969" t="s">
        <v>8246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0.17810000000000001</v>
      </c>
      <c r="R969" s="8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F970">
        <v>106</v>
      </c>
      <c r="G970" t="s">
        <v>8221</v>
      </c>
      <c r="H970" t="s">
        <v>8224</v>
      </c>
      <c r="I970" t="str">
        <f>VLOOKUP(H970,ISO!$A$2:$D$249,4,0)</f>
        <v>United States of America (the)</v>
      </c>
      <c r="J970" t="s">
        <v>8246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1.325E-2</v>
      </c>
      <c r="R970" s="8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F971">
        <v>14000</v>
      </c>
      <c r="G971" t="s">
        <v>8221</v>
      </c>
      <c r="H971" t="s">
        <v>8238</v>
      </c>
      <c r="I971" t="str">
        <f>VLOOKUP(H971,ISO!$A$2:$D$249,4,0)</f>
        <v>Mexico</v>
      </c>
      <c r="J971" t="s">
        <v>8256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0.46666666666666667</v>
      </c>
      <c r="R971" s="8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F972">
        <v>2296</v>
      </c>
      <c r="G972" t="s">
        <v>8221</v>
      </c>
      <c r="H972" t="s">
        <v>8229</v>
      </c>
      <c r="I972" t="str">
        <f>VLOOKUP(H972,ISO!$A$2:$D$249,4,0)</f>
        <v>Canada</v>
      </c>
      <c r="J972" t="s">
        <v>8251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0.4592</v>
      </c>
      <c r="R972" s="8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F973">
        <v>226</v>
      </c>
      <c r="G973" t="s">
        <v>8221</v>
      </c>
      <c r="H973" t="s">
        <v>8224</v>
      </c>
      <c r="I973" t="str">
        <f>VLOOKUP(H973,ISO!$A$2:$D$249,4,0)</f>
        <v>United States of America (the)</v>
      </c>
      <c r="J973" t="s">
        <v>8246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2.2599999999999999E-3</v>
      </c>
      <c r="R973" s="8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F974">
        <v>6925</v>
      </c>
      <c r="G974" t="s">
        <v>8221</v>
      </c>
      <c r="H974" t="s">
        <v>8224</v>
      </c>
      <c r="I974" t="str">
        <f>VLOOKUP(H974,ISO!$A$2:$D$249,4,0)</f>
        <v>United States of America (the)</v>
      </c>
      <c r="J974" t="s">
        <v>8246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0.34625</v>
      </c>
      <c r="R974" s="8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F975">
        <v>411</v>
      </c>
      <c r="G975" t="s">
        <v>8221</v>
      </c>
      <c r="H975" t="s">
        <v>8224</v>
      </c>
      <c r="I975" t="str">
        <f>VLOOKUP(H975,ISO!$A$2:$D$249,4,0)</f>
        <v>United States of America (the)</v>
      </c>
      <c r="J975" t="s">
        <v>8246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2.0549999999999999E-2</v>
      </c>
      <c r="R975" s="8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F976">
        <v>280</v>
      </c>
      <c r="G976" t="s">
        <v>8221</v>
      </c>
      <c r="H976" t="s">
        <v>8224</v>
      </c>
      <c r="I976" t="str">
        <f>VLOOKUP(H976,ISO!$A$2:$D$249,4,0)</f>
        <v>United States of America (the)</v>
      </c>
      <c r="J976" t="s">
        <v>8246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5.5999999999999999E-3</v>
      </c>
      <c r="R976" s="8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F977">
        <v>2607</v>
      </c>
      <c r="G977" t="s">
        <v>8221</v>
      </c>
      <c r="H977" t="s">
        <v>8224</v>
      </c>
      <c r="I977" t="str">
        <f>VLOOKUP(H977,ISO!$A$2:$D$249,4,0)</f>
        <v>United States of America (the)</v>
      </c>
      <c r="J977" t="s">
        <v>8246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2.6069999999999999E-2</v>
      </c>
      <c r="R977" s="8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F978">
        <v>2889</v>
      </c>
      <c r="G978" t="s">
        <v>8221</v>
      </c>
      <c r="H978" t="s">
        <v>8226</v>
      </c>
      <c r="I978" t="str">
        <f>VLOOKUP(H978,ISO!$A$2:$D$249,4,0)</f>
        <v>Australia</v>
      </c>
      <c r="J978" t="s">
        <v>8248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1.9259999999999999E-2</v>
      </c>
      <c r="R978" s="8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F979">
        <v>909</v>
      </c>
      <c r="G979" t="s">
        <v>8221</v>
      </c>
      <c r="H979" t="s">
        <v>8239</v>
      </c>
      <c r="I979" t="str">
        <f>VLOOKUP(H979,ISO!$A$2:$D$249,4,0)</f>
        <v>Austria</v>
      </c>
      <c r="J979" t="s">
        <v>8249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0.33666666666666667</v>
      </c>
      <c r="R979" s="8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F980">
        <v>97273</v>
      </c>
      <c r="G980" t="s">
        <v>8221</v>
      </c>
      <c r="H980" t="s">
        <v>8235</v>
      </c>
      <c r="I980" t="str">
        <f>VLOOKUP(H980,ISO!$A$2:$D$249,4,0)</f>
        <v>Sweden</v>
      </c>
      <c r="J980" t="s">
        <v>8255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0.5626326718299024</v>
      </c>
      <c r="R980" s="8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F981">
        <v>28986.16</v>
      </c>
      <c r="G981" t="s">
        <v>8221</v>
      </c>
      <c r="H981" t="s">
        <v>8224</v>
      </c>
      <c r="I981" t="str">
        <f>VLOOKUP(H981,ISO!$A$2:$D$249,4,0)</f>
        <v>United States of America (the)</v>
      </c>
      <c r="J981" t="s">
        <v>8246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0.82817600000000002</v>
      </c>
      <c r="R981" s="8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F982">
        <v>1486</v>
      </c>
      <c r="G982" t="s">
        <v>8221</v>
      </c>
      <c r="H982" t="s">
        <v>8224</v>
      </c>
      <c r="I982" t="str">
        <f>VLOOKUP(H982,ISO!$A$2:$D$249,4,0)</f>
        <v>United States of America (the)</v>
      </c>
      <c r="J982" t="s">
        <v>8246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0.14860000000000001</v>
      </c>
      <c r="R982" s="8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F983">
        <v>11</v>
      </c>
      <c r="G983" t="s">
        <v>8221</v>
      </c>
      <c r="H983" t="s">
        <v>8224</v>
      </c>
      <c r="I983" t="str">
        <f>VLOOKUP(H983,ISO!$A$2:$D$249,4,0)</f>
        <v>United States of America (the)</v>
      </c>
      <c r="J983" t="s">
        <v>8246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1.2375123751237513E-4</v>
      </c>
      <c r="R983" s="8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F984">
        <v>3</v>
      </c>
      <c r="G984" t="s">
        <v>8221</v>
      </c>
      <c r="H984" t="s">
        <v>8224</v>
      </c>
      <c r="I984" t="str">
        <f>VLOOKUP(H984,ISO!$A$2:$D$249,4,0)</f>
        <v>United States of America (the)</v>
      </c>
      <c r="J984" t="s">
        <v>8246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1.7142857142857143E-4</v>
      </c>
      <c r="R984" s="8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F985">
        <v>30751</v>
      </c>
      <c r="G985" t="s">
        <v>8221</v>
      </c>
      <c r="H985" t="s">
        <v>8227</v>
      </c>
      <c r="I985" t="str">
        <f>VLOOKUP(H985,ISO!$A$2:$D$249,4,0)</f>
        <v>Spain</v>
      </c>
      <c r="J985" t="s">
        <v>8249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0.2950613611721471</v>
      </c>
      <c r="R985" s="8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F986">
        <v>106</v>
      </c>
      <c r="G986" t="s">
        <v>8221</v>
      </c>
      <c r="H986" t="s">
        <v>8224</v>
      </c>
      <c r="I986" t="str">
        <f>VLOOKUP(H986,ISO!$A$2:$D$249,4,0)</f>
        <v>United States of America (the)</v>
      </c>
      <c r="J986" t="s">
        <v>8246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1.06E-2</v>
      </c>
      <c r="R986" s="8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F987">
        <v>1888</v>
      </c>
      <c r="G987" t="s">
        <v>8221</v>
      </c>
      <c r="H987" t="s">
        <v>8236</v>
      </c>
      <c r="I987" t="str">
        <f>VLOOKUP(H987,ISO!$A$2:$D$249,4,0)</f>
        <v>Germany</v>
      </c>
      <c r="J987" t="s">
        <v>8249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6.2933333333333327E-2</v>
      </c>
      <c r="R987" s="8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F988">
        <v>2550</v>
      </c>
      <c r="G988" t="s">
        <v>8221</v>
      </c>
      <c r="H988" t="s">
        <v>8225</v>
      </c>
      <c r="I988" t="str">
        <f>VLOOKUP(H988,ISO!$A$2:$D$249,4,0)</f>
        <v>United Kingdom of Great Britain and Northern Ireland (the)</v>
      </c>
      <c r="J988" t="s">
        <v>8247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0.1275</v>
      </c>
      <c r="R988" s="8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F989">
        <v>6610</v>
      </c>
      <c r="G989" t="s">
        <v>8221</v>
      </c>
      <c r="H989" t="s">
        <v>8233</v>
      </c>
      <c r="I989" t="str">
        <f>VLOOKUP(H989,ISO!$A$2:$D$249,4,0)</f>
        <v>Netherlands (the)</v>
      </c>
      <c r="J989" t="s">
        <v>8249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0.13220000000000001</v>
      </c>
      <c r="R989" s="8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F990">
        <v>0</v>
      </c>
      <c r="G990" t="s">
        <v>8221</v>
      </c>
      <c r="H990" t="s">
        <v>8237</v>
      </c>
      <c r="I990" t="str">
        <f>VLOOKUP(H990,ISO!$A$2:$D$249,4,0)</f>
        <v>Italy</v>
      </c>
      <c r="J990" t="s">
        <v>8249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s="8" t="e">
        <f t="shared" si="61"/>
        <v>#DIV/0!</v>
      </c>
      <c r="S990" t="str">
        <f t="shared" si="62"/>
        <v>technology</v>
      </c>
      <c r="T990" t="str">
        <f t="shared" si="63"/>
        <v>wearables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F991">
        <v>1677</v>
      </c>
      <c r="G991" t="s">
        <v>8221</v>
      </c>
      <c r="H991" t="s">
        <v>8224</v>
      </c>
      <c r="I991" t="str">
        <f>VLOOKUP(H991,ISO!$A$2:$D$249,4,0)</f>
        <v>United States of America (the)</v>
      </c>
      <c r="J991" t="s">
        <v>8246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0.16769999999999999</v>
      </c>
      <c r="R991" s="8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F992">
        <v>26</v>
      </c>
      <c r="G992" t="s">
        <v>8221</v>
      </c>
      <c r="H992" t="s">
        <v>8224</v>
      </c>
      <c r="I992" t="str">
        <f>VLOOKUP(H992,ISO!$A$2:$D$249,4,0)</f>
        <v>United States of America (the)</v>
      </c>
      <c r="J992" t="s">
        <v>8246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1.0399999999999999E-3</v>
      </c>
      <c r="R992" s="8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F993">
        <v>212</v>
      </c>
      <c r="G993" t="s">
        <v>8221</v>
      </c>
      <c r="H993" t="s">
        <v>8225</v>
      </c>
      <c r="I993" t="str">
        <f>VLOOKUP(H993,ISO!$A$2:$D$249,4,0)</f>
        <v>United Kingdom of Great Britain and Northern Ireland (the)</v>
      </c>
      <c r="J993" t="s">
        <v>8247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4.24E-2</v>
      </c>
      <c r="R993" s="8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F994">
        <v>467</v>
      </c>
      <c r="G994" t="s">
        <v>8221</v>
      </c>
      <c r="H994" t="s">
        <v>8224</v>
      </c>
      <c r="I994" t="str">
        <f>VLOOKUP(H994,ISO!$A$2:$D$249,4,0)</f>
        <v>United States of America (the)</v>
      </c>
      <c r="J994" t="s">
        <v>8246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4.6699999999999997E-3</v>
      </c>
      <c r="R994" s="8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F995">
        <v>17561</v>
      </c>
      <c r="G995" t="s">
        <v>8221</v>
      </c>
      <c r="H995" t="s">
        <v>8224</v>
      </c>
      <c r="I995" t="str">
        <f>VLOOKUP(H995,ISO!$A$2:$D$249,4,0)</f>
        <v>United States of America (the)</v>
      </c>
      <c r="J995" t="s">
        <v>8246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0.25087142857142858</v>
      </c>
      <c r="R995" s="8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F996">
        <v>4669</v>
      </c>
      <c r="G996" t="s">
        <v>8221</v>
      </c>
      <c r="H996" t="s">
        <v>8224</v>
      </c>
      <c r="I996" t="str">
        <f>VLOOKUP(H996,ISO!$A$2:$D$249,4,0)</f>
        <v>United States of America (the)</v>
      </c>
      <c r="J996" t="s">
        <v>8246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2.3345000000000001E-2</v>
      </c>
      <c r="R996" s="8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F997">
        <v>726</v>
      </c>
      <c r="G997" t="s">
        <v>8221</v>
      </c>
      <c r="H997" t="s">
        <v>8224</v>
      </c>
      <c r="I997" t="str">
        <f>VLOOKUP(H997,ISO!$A$2:$D$249,4,0)</f>
        <v>United States of America (the)</v>
      </c>
      <c r="J997" t="s">
        <v>8246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7.2599999999999998E-2</v>
      </c>
      <c r="R997" s="8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F998">
        <v>65</v>
      </c>
      <c r="G998" t="s">
        <v>8221</v>
      </c>
      <c r="H998" t="s">
        <v>8224</v>
      </c>
      <c r="I998" t="str">
        <f>VLOOKUP(H998,ISO!$A$2:$D$249,4,0)</f>
        <v>United States of America (the)</v>
      </c>
      <c r="J998" t="s">
        <v>8246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1.6250000000000001E-2</v>
      </c>
      <c r="R998" s="8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F999">
        <v>65</v>
      </c>
      <c r="G999" t="s">
        <v>8221</v>
      </c>
      <c r="H999" t="s">
        <v>8224</v>
      </c>
      <c r="I999" t="str">
        <f>VLOOKUP(H999,ISO!$A$2:$D$249,4,0)</f>
        <v>United States of America (the)</v>
      </c>
      <c r="J999" t="s">
        <v>8246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1.2999999999999999E-2</v>
      </c>
      <c r="R999" s="8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F1000">
        <v>35135</v>
      </c>
      <c r="G1000" t="s">
        <v>8221</v>
      </c>
      <c r="H1000" t="s">
        <v>8229</v>
      </c>
      <c r="I1000" t="str">
        <f>VLOOKUP(H1000,ISO!$A$2:$D$249,4,0)</f>
        <v>Canada</v>
      </c>
      <c r="J1000" t="s">
        <v>8251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0.58558333333333334</v>
      </c>
      <c r="R1000" s="8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F1001">
        <v>11683</v>
      </c>
      <c r="G1001" t="s">
        <v>8221</v>
      </c>
      <c r="H1001" t="s">
        <v>8229</v>
      </c>
      <c r="I1001" t="str">
        <f>VLOOKUP(H1001,ISO!$A$2:$D$249,4,0)</f>
        <v>Canada</v>
      </c>
      <c r="J1001" t="s">
        <v>8251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7.7886666666666673E-2</v>
      </c>
      <c r="R1001" s="8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5" hidden="1">
      <c r="A1002">
        <v>1000</v>
      </c>
      <c r="B1002" s="3" t="s">
        <v>1001</v>
      </c>
      <c r="C1002" s="3" t="s">
        <v>5110</v>
      </c>
      <c r="D1002">
        <v>894700</v>
      </c>
      <c r="F1002">
        <v>19824</v>
      </c>
      <c r="G1002" t="s">
        <v>8220</v>
      </c>
      <c r="H1002" t="s">
        <v>8224</v>
      </c>
      <c r="I1002" t="str">
        <f>VLOOKUP(H1002,ISO!$A$2:$D$249,4,0)</f>
        <v>United States of America (the)</v>
      </c>
      <c r="J1002" t="s">
        <v>8246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2.2157147647256063E-2</v>
      </c>
      <c r="R1002" s="8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58" hidden="1">
      <c r="A1003">
        <v>1001</v>
      </c>
      <c r="B1003" s="3" t="s">
        <v>1002</v>
      </c>
      <c r="C1003" s="3" t="s">
        <v>5111</v>
      </c>
      <c r="D1003">
        <v>5000</v>
      </c>
      <c r="F1003">
        <v>5200</v>
      </c>
      <c r="G1003" t="s">
        <v>8220</v>
      </c>
      <c r="H1003" t="s">
        <v>8225</v>
      </c>
      <c r="I1003" t="str">
        <f>VLOOKUP(H1003,ISO!$A$2:$D$249,4,0)</f>
        <v>United Kingdom of Great Britain and Northern Ireland (the)</v>
      </c>
      <c r="J1003" t="s">
        <v>8247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1.04</v>
      </c>
      <c r="R1003" s="8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43.5" hidden="1">
      <c r="A1004">
        <v>1002</v>
      </c>
      <c r="B1004" s="3" t="s">
        <v>1003</v>
      </c>
      <c r="C1004" s="3" t="s">
        <v>5112</v>
      </c>
      <c r="D1004">
        <v>9999</v>
      </c>
      <c r="F1004">
        <v>2960</v>
      </c>
      <c r="G1004" t="s">
        <v>8220</v>
      </c>
      <c r="H1004" t="s">
        <v>8224</v>
      </c>
      <c r="I1004" t="str">
        <f>VLOOKUP(H1004,ISO!$A$2:$D$249,4,0)</f>
        <v>United States of America (the)</v>
      </c>
      <c r="J1004" t="s">
        <v>8246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0.29602960296029601</v>
      </c>
      <c r="R1004" s="8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5" hidden="1">
      <c r="A1005">
        <v>1003</v>
      </c>
      <c r="B1005" s="3" t="s">
        <v>1004</v>
      </c>
      <c r="C1005" s="3" t="s">
        <v>5113</v>
      </c>
      <c r="D1005">
        <v>20000</v>
      </c>
      <c r="F1005">
        <v>3211</v>
      </c>
      <c r="G1005" t="s">
        <v>8220</v>
      </c>
      <c r="H1005" t="s">
        <v>8230</v>
      </c>
      <c r="I1005" t="str">
        <f>VLOOKUP(H1005,ISO!$A$2:$D$249,4,0)</f>
        <v>France</v>
      </c>
      <c r="J1005" t="s">
        <v>8249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0.16055</v>
      </c>
      <c r="R1005" s="8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9" hidden="1">
      <c r="A1006">
        <v>1004</v>
      </c>
      <c r="B1006" s="3" t="s">
        <v>1005</v>
      </c>
      <c r="C1006" s="3" t="s">
        <v>5114</v>
      </c>
      <c r="D1006">
        <v>25000</v>
      </c>
      <c r="F1006">
        <v>20552</v>
      </c>
      <c r="G1006" t="s">
        <v>8220</v>
      </c>
      <c r="H1006" t="s">
        <v>8224</v>
      </c>
      <c r="I1006" t="str">
        <f>VLOOKUP(H1006,ISO!$A$2:$D$249,4,0)</f>
        <v>United States of America (the)</v>
      </c>
      <c r="J1006" t="s">
        <v>8246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0.82208000000000003</v>
      </c>
      <c r="R1006" s="8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3.5" hidden="1">
      <c r="A1007">
        <v>1005</v>
      </c>
      <c r="B1007" s="3" t="s">
        <v>1006</v>
      </c>
      <c r="C1007" s="3" t="s">
        <v>5115</v>
      </c>
      <c r="D1007">
        <v>200000</v>
      </c>
      <c r="F1007">
        <v>150102</v>
      </c>
      <c r="G1007" t="s">
        <v>8220</v>
      </c>
      <c r="H1007" t="s">
        <v>8224</v>
      </c>
      <c r="I1007" t="str">
        <f>VLOOKUP(H1007,ISO!$A$2:$D$249,4,0)</f>
        <v>United States of America (the)</v>
      </c>
      <c r="J1007" t="s">
        <v>8246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0.75051000000000001</v>
      </c>
      <c r="R1007" s="8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5" hidden="1">
      <c r="A1008">
        <v>1006</v>
      </c>
      <c r="B1008" s="3" t="s">
        <v>1007</v>
      </c>
      <c r="C1008" s="3" t="s">
        <v>5116</v>
      </c>
      <c r="D1008">
        <v>4000</v>
      </c>
      <c r="F1008">
        <v>234</v>
      </c>
      <c r="G1008" t="s">
        <v>8220</v>
      </c>
      <c r="H1008" t="s">
        <v>8224</v>
      </c>
      <c r="I1008" t="str">
        <f>VLOOKUP(H1008,ISO!$A$2:$D$249,4,0)</f>
        <v>United States of America (the)</v>
      </c>
      <c r="J1008" t="s">
        <v>8246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5.8500000000000003E-2</v>
      </c>
      <c r="R1008" s="8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3.5" hidden="1">
      <c r="A1009">
        <v>1007</v>
      </c>
      <c r="B1009" s="3" t="s">
        <v>1008</v>
      </c>
      <c r="C1009" s="3" t="s">
        <v>5117</v>
      </c>
      <c r="D1009">
        <v>30000</v>
      </c>
      <c r="F1009">
        <v>13296</v>
      </c>
      <c r="G1009" t="s">
        <v>8220</v>
      </c>
      <c r="H1009" t="s">
        <v>8224</v>
      </c>
      <c r="I1009" t="str">
        <f>VLOOKUP(H1009,ISO!$A$2:$D$249,4,0)</f>
        <v>United States of America (the)</v>
      </c>
      <c r="J1009" t="s">
        <v>8246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0.44319999999999998</v>
      </c>
      <c r="R1009" s="8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5" hidden="1">
      <c r="A1010">
        <v>1008</v>
      </c>
      <c r="B1010" s="3" t="s">
        <v>1009</v>
      </c>
      <c r="C1010" s="3" t="s">
        <v>5118</v>
      </c>
      <c r="D1010">
        <v>93500</v>
      </c>
      <c r="F1010">
        <v>250</v>
      </c>
      <c r="G1010" t="s">
        <v>8220</v>
      </c>
      <c r="H1010" t="s">
        <v>8238</v>
      </c>
      <c r="I1010" t="str">
        <f>VLOOKUP(H1010,ISO!$A$2:$D$249,4,0)</f>
        <v>Mexico</v>
      </c>
      <c r="J1010" t="s">
        <v>8256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2.6737967914438501E-3</v>
      </c>
      <c r="R1010" s="8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58" hidden="1">
      <c r="A1011">
        <v>1009</v>
      </c>
      <c r="B1011" s="3" t="s">
        <v>1010</v>
      </c>
      <c r="C1011" s="3" t="s">
        <v>5119</v>
      </c>
      <c r="D1011">
        <v>50000</v>
      </c>
      <c r="F1011">
        <v>6565</v>
      </c>
      <c r="G1011" t="s">
        <v>8220</v>
      </c>
      <c r="H1011" t="s">
        <v>8224</v>
      </c>
      <c r="I1011" t="str">
        <f>VLOOKUP(H1011,ISO!$A$2:$D$249,4,0)</f>
        <v>United States of America (the)</v>
      </c>
      <c r="J1011" t="s">
        <v>8246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0.1313</v>
      </c>
      <c r="R1011" s="8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43.5" hidden="1">
      <c r="A1012">
        <v>1010</v>
      </c>
      <c r="B1012" s="3" t="s">
        <v>1011</v>
      </c>
      <c r="C1012" s="3" t="s">
        <v>5120</v>
      </c>
      <c r="D1012">
        <v>115250</v>
      </c>
      <c r="F1012">
        <v>220</v>
      </c>
      <c r="G1012" t="s">
        <v>8220</v>
      </c>
      <c r="H1012" t="s">
        <v>8224</v>
      </c>
      <c r="I1012" t="str">
        <f>VLOOKUP(H1012,ISO!$A$2:$D$249,4,0)</f>
        <v>United States of America (the)</v>
      </c>
      <c r="J1012" t="s">
        <v>8246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1.9088937093275488E-3</v>
      </c>
      <c r="R1012" s="8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3.5" hidden="1">
      <c r="A1013">
        <v>1011</v>
      </c>
      <c r="B1013" s="3" t="s">
        <v>1012</v>
      </c>
      <c r="C1013" s="3" t="s">
        <v>5121</v>
      </c>
      <c r="D1013">
        <v>20000</v>
      </c>
      <c r="F1013">
        <v>75</v>
      </c>
      <c r="G1013" t="s">
        <v>8220</v>
      </c>
      <c r="H1013" t="s">
        <v>8224</v>
      </c>
      <c r="I1013" t="str">
        <f>VLOOKUP(H1013,ISO!$A$2:$D$249,4,0)</f>
        <v>United States of America (the)</v>
      </c>
      <c r="J1013" t="s">
        <v>8246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3.7499999999999999E-3</v>
      </c>
      <c r="R1013" s="8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58" hidden="1">
      <c r="A1014">
        <v>1012</v>
      </c>
      <c r="B1014" s="3" t="s">
        <v>1013</v>
      </c>
      <c r="C1014" s="3" t="s">
        <v>5122</v>
      </c>
      <c r="D1014">
        <v>5000</v>
      </c>
      <c r="F1014">
        <v>1076751.05</v>
      </c>
      <c r="G1014" t="s">
        <v>8220</v>
      </c>
      <c r="H1014" t="s">
        <v>8224</v>
      </c>
      <c r="I1014" t="str">
        <f>VLOOKUP(H1014,ISO!$A$2:$D$249,4,0)</f>
        <v>United States of America (the)</v>
      </c>
      <c r="J1014" t="s">
        <v>8246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215.35021</v>
      </c>
      <c r="R1014" s="8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5" hidden="1">
      <c r="A1015">
        <v>1013</v>
      </c>
      <c r="B1015" s="3" t="s">
        <v>1014</v>
      </c>
      <c r="C1015" s="3" t="s">
        <v>5123</v>
      </c>
      <c r="D1015">
        <v>25000</v>
      </c>
      <c r="F1015">
        <v>8632</v>
      </c>
      <c r="G1015" t="s">
        <v>8220</v>
      </c>
      <c r="H1015" t="s">
        <v>8224</v>
      </c>
      <c r="I1015" t="str">
        <f>VLOOKUP(H1015,ISO!$A$2:$D$249,4,0)</f>
        <v>United States of America (the)</v>
      </c>
      <c r="J1015" t="s">
        <v>8246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0.34527999999999998</v>
      </c>
      <c r="R1015" s="8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9" hidden="1">
      <c r="A1016">
        <v>1014</v>
      </c>
      <c r="B1016" s="3" t="s">
        <v>1015</v>
      </c>
      <c r="C1016" s="3" t="s">
        <v>5124</v>
      </c>
      <c r="D1016">
        <v>10000</v>
      </c>
      <c r="F1016">
        <v>3060</v>
      </c>
      <c r="G1016" t="s">
        <v>8220</v>
      </c>
      <c r="H1016" t="s">
        <v>8224</v>
      </c>
      <c r="I1016" t="str">
        <f>VLOOKUP(H1016,ISO!$A$2:$D$249,4,0)</f>
        <v>United States of America (the)</v>
      </c>
      <c r="J1016" t="s">
        <v>8246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0.30599999999999999</v>
      </c>
      <c r="R1016" s="8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29" hidden="1">
      <c r="A1017">
        <v>1015</v>
      </c>
      <c r="B1017" s="3" t="s">
        <v>1016</v>
      </c>
      <c r="C1017" s="3" t="s">
        <v>5125</v>
      </c>
      <c r="D1017">
        <v>9000</v>
      </c>
      <c r="F1017">
        <v>240</v>
      </c>
      <c r="G1017" t="s">
        <v>8220</v>
      </c>
      <c r="H1017" t="s">
        <v>8240</v>
      </c>
      <c r="I1017" t="str">
        <f>VLOOKUP(H1017,ISO!$A$2:$D$249,4,0)</f>
        <v>Switzerland</v>
      </c>
      <c r="J1017" t="s">
        <v>8257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2.6666666666666668E-2</v>
      </c>
      <c r="R1017" s="8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3.5" hidden="1">
      <c r="A1018">
        <v>1016</v>
      </c>
      <c r="B1018" s="3" t="s">
        <v>1017</v>
      </c>
      <c r="C1018" s="3" t="s">
        <v>5126</v>
      </c>
      <c r="D1018">
        <v>100000</v>
      </c>
      <c r="F1018">
        <v>2842</v>
      </c>
      <c r="G1018" t="s">
        <v>8220</v>
      </c>
      <c r="H1018" t="s">
        <v>8224</v>
      </c>
      <c r="I1018" t="str">
        <f>VLOOKUP(H1018,ISO!$A$2:$D$249,4,0)</f>
        <v>United States of America (the)</v>
      </c>
      <c r="J1018" t="s">
        <v>8246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2.8420000000000001E-2</v>
      </c>
      <c r="R1018" s="8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58" hidden="1">
      <c r="A1019">
        <v>1017</v>
      </c>
      <c r="B1019" s="3" t="s">
        <v>1018</v>
      </c>
      <c r="C1019" s="3" t="s">
        <v>5127</v>
      </c>
      <c r="D1019">
        <v>250000</v>
      </c>
      <c r="F1019">
        <v>57197</v>
      </c>
      <c r="G1019" t="s">
        <v>8220</v>
      </c>
      <c r="H1019" t="s">
        <v>8224</v>
      </c>
      <c r="I1019" t="str">
        <f>VLOOKUP(H1019,ISO!$A$2:$D$249,4,0)</f>
        <v>United States of America (the)</v>
      </c>
      <c r="J1019" t="s">
        <v>8246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0.22878799999999999</v>
      </c>
      <c r="R1019" s="8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5" hidden="1">
      <c r="A1020">
        <v>1018</v>
      </c>
      <c r="B1020" s="3" t="s">
        <v>1019</v>
      </c>
      <c r="C1020" s="3" t="s">
        <v>5128</v>
      </c>
      <c r="D1020">
        <v>20000</v>
      </c>
      <c r="F1020">
        <v>621</v>
      </c>
      <c r="G1020" t="s">
        <v>8220</v>
      </c>
      <c r="H1020" t="s">
        <v>8224</v>
      </c>
      <c r="I1020" t="str">
        <f>VLOOKUP(H1020,ISO!$A$2:$D$249,4,0)</f>
        <v>United States of America (the)</v>
      </c>
      <c r="J1020" t="s">
        <v>8246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3.1050000000000001E-2</v>
      </c>
      <c r="R1020" s="8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3.5" hidden="1">
      <c r="A1021">
        <v>1019</v>
      </c>
      <c r="B1021" s="3" t="s">
        <v>1020</v>
      </c>
      <c r="C1021" s="3" t="s">
        <v>5129</v>
      </c>
      <c r="D1021">
        <v>45000</v>
      </c>
      <c r="F1021">
        <v>21300</v>
      </c>
      <c r="G1021" t="s">
        <v>8220</v>
      </c>
      <c r="H1021" t="s">
        <v>8224</v>
      </c>
      <c r="I1021" t="str">
        <f>VLOOKUP(H1021,ISO!$A$2:$D$249,4,0)</f>
        <v>United States of America (the)</v>
      </c>
      <c r="J1021" t="s">
        <v>8246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0.47333333333333333</v>
      </c>
      <c r="R1021" s="8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43.5" hidden="1">
      <c r="A1022">
        <v>1020</v>
      </c>
      <c r="B1022" s="3" t="s">
        <v>1021</v>
      </c>
      <c r="C1022" s="3" t="s">
        <v>5130</v>
      </c>
      <c r="D1022">
        <v>1550</v>
      </c>
      <c r="F1022">
        <v>3186</v>
      </c>
      <c r="G1022" t="s">
        <v>8219</v>
      </c>
      <c r="H1022" t="s">
        <v>8229</v>
      </c>
      <c r="I1022" t="str">
        <f>VLOOKUP(H1022,ISO!$A$2:$D$249,4,0)</f>
        <v>Canada</v>
      </c>
      <c r="J1022" t="s">
        <v>8251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2.0554838709677421</v>
      </c>
      <c r="R1022" s="8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3.5" hidden="1">
      <c r="A1023">
        <v>1021</v>
      </c>
      <c r="B1023" s="3" t="s">
        <v>1022</v>
      </c>
      <c r="C1023" s="3" t="s">
        <v>5131</v>
      </c>
      <c r="D1023">
        <v>3000</v>
      </c>
      <c r="F1023">
        <v>10554.11</v>
      </c>
      <c r="G1023" t="s">
        <v>8219</v>
      </c>
      <c r="H1023" t="s">
        <v>8224</v>
      </c>
      <c r="I1023" t="str">
        <f>VLOOKUP(H1023,ISO!$A$2:$D$249,4,0)</f>
        <v>United States of America (the)</v>
      </c>
      <c r="J1023" t="s">
        <v>8246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3.5180366666666667</v>
      </c>
      <c r="R1023" s="8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9" hidden="1">
      <c r="A1024">
        <v>1022</v>
      </c>
      <c r="B1024" s="3" t="s">
        <v>1023</v>
      </c>
      <c r="C1024" s="3" t="s">
        <v>5132</v>
      </c>
      <c r="D1024">
        <v>2000</v>
      </c>
      <c r="F1024">
        <v>2298</v>
      </c>
      <c r="G1024" t="s">
        <v>8219</v>
      </c>
      <c r="H1024" t="s">
        <v>8224</v>
      </c>
      <c r="I1024" t="str">
        <f>VLOOKUP(H1024,ISO!$A$2:$D$249,4,0)</f>
        <v>United States of America (the)</v>
      </c>
      <c r="J1024" t="s">
        <v>8246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1.149</v>
      </c>
      <c r="R1024" s="8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5" hidden="1">
      <c r="A1025">
        <v>1023</v>
      </c>
      <c r="B1025" s="3" t="s">
        <v>1024</v>
      </c>
      <c r="C1025" s="3" t="s">
        <v>5133</v>
      </c>
      <c r="D1025">
        <v>2000</v>
      </c>
      <c r="F1025">
        <v>4743</v>
      </c>
      <c r="G1025" t="s">
        <v>8219</v>
      </c>
      <c r="H1025" t="s">
        <v>8225</v>
      </c>
      <c r="I1025" t="str">
        <f>VLOOKUP(H1025,ISO!$A$2:$D$249,4,0)</f>
        <v>United Kingdom of Great Britain and Northern Ireland (the)</v>
      </c>
      <c r="J1025" t="s">
        <v>8247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2.3715000000000002</v>
      </c>
      <c r="R1025" s="8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5" hidden="1">
      <c r="A1026">
        <v>1024</v>
      </c>
      <c r="B1026" s="3" t="s">
        <v>1025</v>
      </c>
      <c r="C1026" s="3" t="s">
        <v>5134</v>
      </c>
      <c r="D1026">
        <v>20000</v>
      </c>
      <c r="F1026">
        <v>23727.55</v>
      </c>
      <c r="G1026" t="s">
        <v>8219</v>
      </c>
      <c r="H1026" t="s">
        <v>8235</v>
      </c>
      <c r="I1026" t="str">
        <f>VLOOKUP(H1026,ISO!$A$2:$D$249,4,0)</f>
        <v>Sweden</v>
      </c>
      <c r="J1026" t="s">
        <v>8255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60"/>
        <v>1.1863774999999999</v>
      </c>
      <c r="R1026" s="8">
        <f t="shared" si="61"/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29" hidden="1">
      <c r="A1027">
        <v>1025</v>
      </c>
      <c r="B1027" s="3" t="s">
        <v>1026</v>
      </c>
      <c r="C1027" s="3" t="s">
        <v>5135</v>
      </c>
      <c r="D1027">
        <v>70000</v>
      </c>
      <c r="F1027">
        <v>76949.820000000007</v>
      </c>
      <c r="G1027" t="s">
        <v>8219</v>
      </c>
      <c r="H1027" t="s">
        <v>8224</v>
      </c>
      <c r="I1027" t="str">
        <f>VLOOKUP(H1027,ISO!$A$2:$D$249,4,0)</f>
        <v>United States of America (the)</v>
      </c>
      <c r="J1027" t="s">
        <v>8246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64">F1027/D1027</f>
        <v>1.099283142857143</v>
      </c>
      <c r="R1027" s="8">
        <f t="shared" ref="R1027:R1090" si="65">F1027/N1027</f>
        <v>71.848571428571432</v>
      </c>
      <c r="S1027" t="str">
        <f t="shared" ref="S1027:S1090" si="66">LEFT(P1027,(FIND("/",P1027,1)-1))</f>
        <v>music</v>
      </c>
      <c r="T1027" t="str">
        <f t="shared" ref="T1027:T1090" si="67">MID(P1027,FIND("/",P1027)+1,256)</f>
        <v>electronic music</v>
      </c>
    </row>
    <row r="1028" spans="1:20" ht="58" hidden="1">
      <c r="A1028">
        <v>1026</v>
      </c>
      <c r="B1028" s="3" t="s">
        <v>1027</v>
      </c>
      <c r="C1028" s="3" t="s">
        <v>5136</v>
      </c>
      <c r="D1028">
        <v>7000</v>
      </c>
      <c r="F1028">
        <v>7000.58</v>
      </c>
      <c r="G1028" t="s">
        <v>8219</v>
      </c>
      <c r="H1028" t="s">
        <v>8225</v>
      </c>
      <c r="I1028" t="str">
        <f>VLOOKUP(H1028,ISO!$A$2:$D$249,4,0)</f>
        <v>United Kingdom of Great Britain and Northern Ireland (the)</v>
      </c>
      <c r="J1028" t="s">
        <v>8247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1.0000828571428571</v>
      </c>
      <c r="R1028" s="8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5" hidden="1">
      <c r="A1029">
        <v>1027</v>
      </c>
      <c r="B1029" s="3" t="s">
        <v>1028</v>
      </c>
      <c r="C1029" s="3" t="s">
        <v>5137</v>
      </c>
      <c r="D1029">
        <v>7501</v>
      </c>
      <c r="F1029">
        <v>7733</v>
      </c>
      <c r="G1029" t="s">
        <v>8219</v>
      </c>
      <c r="H1029" t="s">
        <v>8224</v>
      </c>
      <c r="I1029" t="str">
        <f>VLOOKUP(H1029,ISO!$A$2:$D$249,4,0)</f>
        <v>United States of America (the)</v>
      </c>
      <c r="J1029" t="s">
        <v>8246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1.0309292094387414</v>
      </c>
      <c r="R1029" s="8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5" hidden="1">
      <c r="A1030">
        <v>1028</v>
      </c>
      <c r="B1030" s="3" t="s">
        <v>1029</v>
      </c>
      <c r="C1030" s="3" t="s">
        <v>5138</v>
      </c>
      <c r="D1030">
        <v>10000</v>
      </c>
      <c r="F1030">
        <v>11727</v>
      </c>
      <c r="G1030" t="s">
        <v>8219</v>
      </c>
      <c r="H1030" t="s">
        <v>8225</v>
      </c>
      <c r="I1030" t="str">
        <f>VLOOKUP(H1030,ISO!$A$2:$D$249,4,0)</f>
        <v>United Kingdom of Great Britain and Northern Ireland (the)</v>
      </c>
      <c r="J1030" t="s">
        <v>8247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1.1727000000000001</v>
      </c>
      <c r="R1030" s="8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9" hidden="1">
      <c r="A1031">
        <v>1029</v>
      </c>
      <c r="B1031" s="3" t="s">
        <v>1030</v>
      </c>
      <c r="C1031" s="3" t="s">
        <v>5139</v>
      </c>
      <c r="D1031">
        <v>10000</v>
      </c>
      <c r="F1031">
        <v>11176</v>
      </c>
      <c r="G1031" t="s">
        <v>8219</v>
      </c>
      <c r="H1031" t="s">
        <v>8235</v>
      </c>
      <c r="I1031" t="str">
        <f>VLOOKUP(H1031,ISO!$A$2:$D$249,4,0)</f>
        <v>Sweden</v>
      </c>
      <c r="J1031" t="s">
        <v>8255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1.1175999999999999</v>
      </c>
      <c r="R1031" s="8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9" hidden="1">
      <c r="A1032">
        <v>1030</v>
      </c>
      <c r="B1032" s="3" t="s">
        <v>1031</v>
      </c>
      <c r="C1032" s="3" t="s">
        <v>5140</v>
      </c>
      <c r="D1032">
        <v>2000</v>
      </c>
      <c r="F1032">
        <v>6842</v>
      </c>
      <c r="G1032" t="s">
        <v>8219</v>
      </c>
      <c r="H1032" t="s">
        <v>8224</v>
      </c>
      <c r="I1032" t="str">
        <f>VLOOKUP(H1032,ISO!$A$2:$D$249,4,0)</f>
        <v>United States of America (the)</v>
      </c>
      <c r="J1032" t="s">
        <v>8246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3.4209999999999998</v>
      </c>
      <c r="R1032" s="8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58" hidden="1">
      <c r="A1033">
        <v>1031</v>
      </c>
      <c r="B1033" s="3" t="s">
        <v>1032</v>
      </c>
      <c r="C1033" s="3" t="s">
        <v>5141</v>
      </c>
      <c r="D1033">
        <v>10000</v>
      </c>
      <c r="F1033">
        <v>10740</v>
      </c>
      <c r="G1033" t="s">
        <v>8219</v>
      </c>
      <c r="H1033" t="s">
        <v>8224</v>
      </c>
      <c r="I1033" t="str">
        <f>VLOOKUP(H1033,ISO!$A$2:$D$249,4,0)</f>
        <v>United States of America (the)</v>
      </c>
      <c r="J1033" t="s">
        <v>8246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1.0740000000000001</v>
      </c>
      <c r="R1033" s="8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F1034">
        <v>5858.84</v>
      </c>
      <c r="G1034" t="s">
        <v>8219</v>
      </c>
      <c r="H1034" t="s">
        <v>8224</v>
      </c>
      <c r="I1034" t="str">
        <f>VLOOKUP(H1034,ISO!$A$2:$D$249,4,0)</f>
        <v>United States of America (the)</v>
      </c>
      <c r="J1034" t="s">
        <v>8246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1.0849703703703704</v>
      </c>
      <c r="R1034" s="8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5" hidden="1">
      <c r="A1035">
        <v>1033</v>
      </c>
      <c r="B1035" s="3" t="s">
        <v>1034</v>
      </c>
      <c r="C1035" s="3" t="s">
        <v>5143</v>
      </c>
      <c r="D1035">
        <v>1328</v>
      </c>
      <c r="F1035">
        <v>1366</v>
      </c>
      <c r="G1035" t="s">
        <v>8219</v>
      </c>
      <c r="H1035" t="s">
        <v>8225</v>
      </c>
      <c r="I1035" t="str">
        <f>VLOOKUP(H1035,ISO!$A$2:$D$249,4,0)</f>
        <v>United Kingdom of Great Britain and Northern Ireland (the)</v>
      </c>
      <c r="J1035" t="s">
        <v>8247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1.0286144578313252</v>
      </c>
      <c r="R1035" s="8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5" hidden="1">
      <c r="A1036">
        <v>1034</v>
      </c>
      <c r="B1036" s="3" t="s">
        <v>1035</v>
      </c>
      <c r="C1036" s="3" t="s">
        <v>5144</v>
      </c>
      <c r="D1036">
        <v>5000</v>
      </c>
      <c r="F1036">
        <v>6500.09</v>
      </c>
      <c r="G1036" t="s">
        <v>8219</v>
      </c>
      <c r="H1036" t="s">
        <v>8224</v>
      </c>
      <c r="I1036" t="str">
        <f>VLOOKUP(H1036,ISO!$A$2:$D$249,4,0)</f>
        <v>United States of America (the)</v>
      </c>
      <c r="J1036" t="s">
        <v>8246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1.3000180000000001</v>
      </c>
      <c r="R1036" s="8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5" hidden="1">
      <c r="A1037">
        <v>1035</v>
      </c>
      <c r="B1037" s="3" t="s">
        <v>1036</v>
      </c>
      <c r="C1037" s="3" t="s">
        <v>5145</v>
      </c>
      <c r="D1037">
        <v>4600</v>
      </c>
      <c r="F1037">
        <v>4952</v>
      </c>
      <c r="G1037" t="s">
        <v>8219</v>
      </c>
      <c r="H1037" t="s">
        <v>8224</v>
      </c>
      <c r="I1037" t="str">
        <f>VLOOKUP(H1037,ISO!$A$2:$D$249,4,0)</f>
        <v>United States of America (the)</v>
      </c>
      <c r="J1037" t="s">
        <v>8246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1.0765217391304347</v>
      </c>
      <c r="R1037" s="8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5" hidden="1">
      <c r="A1038">
        <v>1036</v>
      </c>
      <c r="B1038" s="3" t="s">
        <v>1037</v>
      </c>
      <c r="C1038" s="3" t="s">
        <v>5146</v>
      </c>
      <c r="D1038">
        <v>4500</v>
      </c>
      <c r="F1038">
        <v>5056.22</v>
      </c>
      <c r="G1038" t="s">
        <v>8219</v>
      </c>
      <c r="H1038" t="s">
        <v>8224</v>
      </c>
      <c r="I1038" t="str">
        <f>VLOOKUP(H1038,ISO!$A$2:$D$249,4,0)</f>
        <v>United States of America (the)</v>
      </c>
      <c r="J1038" t="s">
        <v>8246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1.1236044444444444</v>
      </c>
      <c r="R1038" s="8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58" hidden="1">
      <c r="A1039">
        <v>1037</v>
      </c>
      <c r="B1039" s="3" t="s">
        <v>1038</v>
      </c>
      <c r="C1039" s="3" t="s">
        <v>5147</v>
      </c>
      <c r="D1039">
        <v>1000</v>
      </c>
      <c r="F1039">
        <v>1021</v>
      </c>
      <c r="G1039" t="s">
        <v>8219</v>
      </c>
      <c r="H1039" t="s">
        <v>8224</v>
      </c>
      <c r="I1039" t="str">
        <f>VLOOKUP(H1039,ISO!$A$2:$D$249,4,0)</f>
        <v>United States of America (the)</v>
      </c>
      <c r="J1039" t="s">
        <v>8246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1.0209999999999999</v>
      </c>
      <c r="R1039" s="8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5" hidden="1">
      <c r="A1040">
        <v>1038</v>
      </c>
      <c r="B1040" s="3" t="s">
        <v>1039</v>
      </c>
      <c r="C1040" s="3" t="s">
        <v>5148</v>
      </c>
      <c r="D1040">
        <v>1500</v>
      </c>
      <c r="F1040">
        <v>2180</v>
      </c>
      <c r="G1040" t="s">
        <v>8219</v>
      </c>
      <c r="H1040" t="s">
        <v>8224</v>
      </c>
      <c r="I1040" t="str">
        <f>VLOOKUP(H1040,ISO!$A$2:$D$249,4,0)</f>
        <v>United States of America (the)</v>
      </c>
      <c r="J1040" t="s">
        <v>8246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1.4533333333333334</v>
      </c>
      <c r="R1040" s="8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58" hidden="1">
      <c r="A1041">
        <v>1039</v>
      </c>
      <c r="B1041" s="3" t="s">
        <v>1040</v>
      </c>
      <c r="C1041" s="3" t="s">
        <v>5149</v>
      </c>
      <c r="D1041">
        <v>500</v>
      </c>
      <c r="F1041">
        <v>641</v>
      </c>
      <c r="G1041" t="s">
        <v>8219</v>
      </c>
      <c r="H1041" t="s">
        <v>8224</v>
      </c>
      <c r="I1041" t="str">
        <f>VLOOKUP(H1041,ISO!$A$2:$D$249,4,0)</f>
        <v>United States of America (the)</v>
      </c>
      <c r="J1041" t="s">
        <v>8246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1.282</v>
      </c>
      <c r="R1041" s="8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5" hidden="1">
      <c r="A1042">
        <v>1040</v>
      </c>
      <c r="B1042" s="3" t="s">
        <v>1041</v>
      </c>
      <c r="C1042" s="3" t="s">
        <v>5150</v>
      </c>
      <c r="D1042">
        <v>85000</v>
      </c>
      <c r="F1042">
        <v>250</v>
      </c>
      <c r="G1042" t="s">
        <v>8220</v>
      </c>
      <c r="H1042" t="s">
        <v>8224</v>
      </c>
      <c r="I1042" t="str">
        <f>VLOOKUP(H1042,ISO!$A$2:$D$249,4,0)</f>
        <v>United States of America (the)</v>
      </c>
      <c r="J1042" t="s">
        <v>8246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2.9411764705882353E-3</v>
      </c>
      <c r="R1042" s="8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3.5" hidden="1">
      <c r="A1043">
        <v>1041</v>
      </c>
      <c r="B1043" s="3" t="s">
        <v>1042</v>
      </c>
      <c r="C1043" s="3" t="s">
        <v>5151</v>
      </c>
      <c r="D1043">
        <v>50</v>
      </c>
      <c r="F1043">
        <v>0</v>
      </c>
      <c r="G1043" t="s">
        <v>8220</v>
      </c>
      <c r="H1043" t="s">
        <v>8224</v>
      </c>
      <c r="I1043" t="str">
        <f>VLOOKUP(H1043,ISO!$A$2:$D$249,4,0)</f>
        <v>United States of America (the)</v>
      </c>
      <c r="J1043" t="s">
        <v>8246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s="8" t="e">
        <f t="shared" si="65"/>
        <v>#DIV/0!</v>
      </c>
      <c r="S1043" t="str">
        <f t="shared" si="66"/>
        <v>journalism</v>
      </c>
      <c r="T1043" t="str">
        <f t="shared" si="67"/>
        <v>audio</v>
      </c>
    </row>
    <row r="1044" spans="1:20" ht="43.5" hidden="1">
      <c r="A1044">
        <v>1042</v>
      </c>
      <c r="B1044" s="3" t="s">
        <v>1043</v>
      </c>
      <c r="C1044" s="3" t="s">
        <v>5152</v>
      </c>
      <c r="D1044">
        <v>650</v>
      </c>
      <c r="F1044">
        <v>10</v>
      </c>
      <c r="G1044" t="s">
        <v>8220</v>
      </c>
      <c r="H1044" t="s">
        <v>8224</v>
      </c>
      <c r="I1044" t="str">
        <f>VLOOKUP(H1044,ISO!$A$2:$D$249,4,0)</f>
        <v>United States of America (the)</v>
      </c>
      <c r="J1044" t="s">
        <v>8246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1.5384615384615385E-2</v>
      </c>
      <c r="R1044" s="8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3.5" hidden="1">
      <c r="A1045">
        <v>1043</v>
      </c>
      <c r="B1045" s="3" t="s">
        <v>1044</v>
      </c>
      <c r="C1045" s="3" t="s">
        <v>5153</v>
      </c>
      <c r="D1045">
        <v>100000</v>
      </c>
      <c r="F1045">
        <v>8537</v>
      </c>
      <c r="G1045" t="s">
        <v>8220</v>
      </c>
      <c r="H1045" t="s">
        <v>8224</v>
      </c>
      <c r="I1045" t="str">
        <f>VLOOKUP(H1045,ISO!$A$2:$D$249,4,0)</f>
        <v>United States of America (the)</v>
      </c>
      <c r="J1045" t="s">
        <v>8246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8.5370000000000001E-2</v>
      </c>
      <c r="R1045" s="8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5" hidden="1">
      <c r="A1046">
        <v>1044</v>
      </c>
      <c r="B1046" s="3" t="s">
        <v>1045</v>
      </c>
      <c r="C1046" s="3" t="s">
        <v>5154</v>
      </c>
      <c r="D1046">
        <v>7000</v>
      </c>
      <c r="F1046">
        <v>6</v>
      </c>
      <c r="G1046" t="s">
        <v>8220</v>
      </c>
      <c r="H1046" t="s">
        <v>8224</v>
      </c>
      <c r="I1046" t="str">
        <f>VLOOKUP(H1046,ISO!$A$2:$D$249,4,0)</f>
        <v>United States of America (the)</v>
      </c>
      <c r="J1046" t="s">
        <v>8246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8.571428571428571E-4</v>
      </c>
      <c r="R1046" s="8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3.5" hidden="1">
      <c r="A1047">
        <v>1045</v>
      </c>
      <c r="B1047" s="3" t="s">
        <v>1046</v>
      </c>
      <c r="C1047" s="3" t="s">
        <v>5155</v>
      </c>
      <c r="D1047">
        <v>10000</v>
      </c>
      <c r="F1047">
        <v>266</v>
      </c>
      <c r="G1047" t="s">
        <v>8220</v>
      </c>
      <c r="H1047" t="s">
        <v>8224</v>
      </c>
      <c r="I1047" t="str">
        <f>VLOOKUP(H1047,ISO!$A$2:$D$249,4,0)</f>
        <v>United States of America (the)</v>
      </c>
      <c r="J1047" t="s">
        <v>8246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2.6599999999999999E-2</v>
      </c>
      <c r="R1047" s="8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43.5" hidden="1">
      <c r="A1048">
        <v>1046</v>
      </c>
      <c r="B1048" s="3" t="s">
        <v>1047</v>
      </c>
      <c r="C1048" s="3" t="s">
        <v>5156</v>
      </c>
      <c r="D1048">
        <v>3000</v>
      </c>
      <c r="F1048">
        <v>0</v>
      </c>
      <c r="G1048" t="s">
        <v>8220</v>
      </c>
      <c r="H1048" t="s">
        <v>8236</v>
      </c>
      <c r="I1048" t="str">
        <f>VLOOKUP(H1048,ISO!$A$2:$D$249,4,0)</f>
        <v>Germany</v>
      </c>
      <c r="J1048" t="s">
        <v>8249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s="8" t="e">
        <f t="shared" si="65"/>
        <v>#DIV/0!</v>
      </c>
      <c r="S1048" t="str">
        <f t="shared" si="66"/>
        <v>journalism</v>
      </c>
      <c r="T1048" t="str">
        <f t="shared" si="67"/>
        <v>audio</v>
      </c>
    </row>
    <row r="1049" spans="1:20" ht="43.5" hidden="1">
      <c r="A1049">
        <v>1047</v>
      </c>
      <c r="B1049" s="3" t="s">
        <v>1048</v>
      </c>
      <c r="C1049" s="3" t="s">
        <v>5157</v>
      </c>
      <c r="D1049">
        <v>2000</v>
      </c>
      <c r="F1049">
        <v>1</v>
      </c>
      <c r="G1049" t="s">
        <v>8220</v>
      </c>
      <c r="H1049" t="s">
        <v>8224</v>
      </c>
      <c r="I1049" t="str">
        <f>VLOOKUP(H1049,ISO!$A$2:$D$249,4,0)</f>
        <v>United States of America (the)</v>
      </c>
      <c r="J1049" t="s">
        <v>8246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5.0000000000000001E-4</v>
      </c>
      <c r="R1049" s="8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43.5" hidden="1">
      <c r="A1050">
        <v>1048</v>
      </c>
      <c r="B1050" s="3" t="s">
        <v>1049</v>
      </c>
      <c r="C1050" s="3" t="s">
        <v>5158</v>
      </c>
      <c r="D1050">
        <v>15000</v>
      </c>
      <c r="F1050">
        <v>212</v>
      </c>
      <c r="G1050" t="s">
        <v>8220</v>
      </c>
      <c r="H1050" t="s">
        <v>8224</v>
      </c>
      <c r="I1050" t="str">
        <f>VLOOKUP(H1050,ISO!$A$2:$D$249,4,0)</f>
        <v>United States of America (the)</v>
      </c>
      <c r="J1050" t="s">
        <v>8246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1.4133333333333333E-2</v>
      </c>
      <c r="R1050" s="8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F1051">
        <v>0</v>
      </c>
      <c r="G1051" t="s">
        <v>8220</v>
      </c>
      <c r="H1051" t="s">
        <v>8224</v>
      </c>
      <c r="I1051" t="str">
        <f>VLOOKUP(H1051,ISO!$A$2:$D$249,4,0)</f>
        <v>United States of America (the)</v>
      </c>
      <c r="J1051" t="s">
        <v>8246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s="8" t="e">
        <f t="shared" si="65"/>
        <v>#DIV/0!</v>
      </c>
      <c r="S1051" t="str">
        <f t="shared" si="66"/>
        <v>journalism</v>
      </c>
      <c r="T1051" t="str">
        <f t="shared" si="67"/>
        <v>audio</v>
      </c>
    </row>
    <row r="1052" spans="1:20" ht="29" hidden="1">
      <c r="A1052">
        <v>1050</v>
      </c>
      <c r="B1052" s="3" t="s">
        <v>1051</v>
      </c>
      <c r="C1052" s="3" t="s">
        <v>5160</v>
      </c>
      <c r="D1052">
        <v>2500</v>
      </c>
      <c r="F1052">
        <v>0</v>
      </c>
      <c r="G1052" t="s">
        <v>8220</v>
      </c>
      <c r="H1052" t="s">
        <v>8224</v>
      </c>
      <c r="I1052" t="str">
        <f>VLOOKUP(H1052,ISO!$A$2:$D$249,4,0)</f>
        <v>United States of America (the)</v>
      </c>
      <c r="J1052" t="s">
        <v>8246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s="8" t="e">
        <f t="shared" si="65"/>
        <v>#DIV/0!</v>
      </c>
      <c r="S1052" t="str">
        <f t="shared" si="66"/>
        <v>journalism</v>
      </c>
      <c r="T1052" t="str">
        <f t="shared" si="67"/>
        <v>audio</v>
      </c>
    </row>
    <row r="1053" spans="1:20" ht="43.5" hidden="1">
      <c r="A1053">
        <v>1051</v>
      </c>
      <c r="B1053" s="3" t="s">
        <v>1052</v>
      </c>
      <c r="C1053" s="3" t="s">
        <v>5161</v>
      </c>
      <c r="D1053">
        <v>500</v>
      </c>
      <c r="F1053">
        <v>0</v>
      </c>
      <c r="G1053" t="s">
        <v>8220</v>
      </c>
      <c r="H1053" t="s">
        <v>8224</v>
      </c>
      <c r="I1053" t="str">
        <f>VLOOKUP(H1053,ISO!$A$2:$D$249,4,0)</f>
        <v>United States of America (the)</v>
      </c>
      <c r="J1053" t="s">
        <v>8246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s="8" t="e">
        <f t="shared" si="65"/>
        <v>#DIV/0!</v>
      </c>
      <c r="S1053" t="str">
        <f t="shared" si="66"/>
        <v>journalism</v>
      </c>
      <c r="T1053" t="str">
        <f t="shared" si="67"/>
        <v>audio</v>
      </c>
    </row>
    <row r="1054" spans="1:20" ht="58" hidden="1">
      <c r="A1054">
        <v>1052</v>
      </c>
      <c r="B1054" s="3" t="s">
        <v>1053</v>
      </c>
      <c r="C1054" s="3" t="s">
        <v>5162</v>
      </c>
      <c r="D1054">
        <v>4336</v>
      </c>
      <c r="F1054">
        <v>0</v>
      </c>
      <c r="G1054" t="s">
        <v>8220</v>
      </c>
      <c r="H1054" t="s">
        <v>8224</v>
      </c>
      <c r="I1054" t="str">
        <f>VLOOKUP(H1054,ISO!$A$2:$D$249,4,0)</f>
        <v>United States of America (the)</v>
      </c>
      <c r="J1054" t="s">
        <v>8246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s="8" t="e">
        <f t="shared" si="65"/>
        <v>#DIV/0!</v>
      </c>
      <c r="S1054" t="str">
        <f t="shared" si="66"/>
        <v>journalism</v>
      </c>
      <c r="T1054" t="str">
        <f t="shared" si="67"/>
        <v>audio</v>
      </c>
    </row>
    <row r="1055" spans="1:20" ht="43.5" hidden="1">
      <c r="A1055">
        <v>1053</v>
      </c>
      <c r="B1055" s="3" t="s">
        <v>1054</v>
      </c>
      <c r="C1055" s="3" t="s">
        <v>5163</v>
      </c>
      <c r="D1055">
        <v>1500</v>
      </c>
      <c r="F1055">
        <v>15</v>
      </c>
      <c r="G1055" t="s">
        <v>8220</v>
      </c>
      <c r="H1055" t="s">
        <v>8224</v>
      </c>
      <c r="I1055" t="str">
        <f>VLOOKUP(H1055,ISO!$A$2:$D$249,4,0)</f>
        <v>United States of America (the)</v>
      </c>
      <c r="J1055" t="s">
        <v>8246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0.01</v>
      </c>
      <c r="R1055" s="8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58" hidden="1">
      <c r="A1056">
        <v>1054</v>
      </c>
      <c r="B1056" s="3" t="s">
        <v>1055</v>
      </c>
      <c r="C1056" s="3" t="s">
        <v>5164</v>
      </c>
      <c r="D1056">
        <v>2500</v>
      </c>
      <c r="F1056">
        <v>0</v>
      </c>
      <c r="G1056" t="s">
        <v>8220</v>
      </c>
      <c r="H1056" t="s">
        <v>8224</v>
      </c>
      <c r="I1056" t="str">
        <f>VLOOKUP(H1056,ISO!$A$2:$D$249,4,0)</f>
        <v>United States of America (the)</v>
      </c>
      <c r="J1056" t="s">
        <v>8246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s="8" t="e">
        <f t="shared" si="65"/>
        <v>#DIV/0!</v>
      </c>
      <c r="S1056" t="str">
        <f t="shared" si="66"/>
        <v>journalism</v>
      </c>
      <c r="T1056" t="str">
        <f t="shared" si="67"/>
        <v>audio</v>
      </c>
    </row>
    <row r="1057" spans="1:20" ht="43.5" hidden="1">
      <c r="A1057">
        <v>1055</v>
      </c>
      <c r="B1057" s="3" t="s">
        <v>1056</v>
      </c>
      <c r="C1057" s="3" t="s">
        <v>5165</v>
      </c>
      <c r="D1057">
        <v>3500</v>
      </c>
      <c r="F1057">
        <v>0</v>
      </c>
      <c r="G1057" t="s">
        <v>8220</v>
      </c>
      <c r="H1057" t="s">
        <v>8224</v>
      </c>
      <c r="I1057" t="str">
        <f>VLOOKUP(H1057,ISO!$A$2:$D$249,4,0)</f>
        <v>United States of America (the)</v>
      </c>
      <c r="J1057" t="s">
        <v>8246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s="8" t="e">
        <f t="shared" si="65"/>
        <v>#DIV/0!</v>
      </c>
      <c r="S1057" t="str">
        <f t="shared" si="66"/>
        <v>journalism</v>
      </c>
      <c r="T1057" t="str">
        <f t="shared" si="67"/>
        <v>audio</v>
      </c>
    </row>
    <row r="1058" spans="1:20" ht="58" hidden="1">
      <c r="A1058">
        <v>1056</v>
      </c>
      <c r="B1058" s="3" t="s">
        <v>1057</v>
      </c>
      <c r="C1058" s="3" t="s">
        <v>5166</v>
      </c>
      <c r="D1058">
        <v>10000</v>
      </c>
      <c r="F1058">
        <v>0</v>
      </c>
      <c r="G1058" t="s">
        <v>8220</v>
      </c>
      <c r="H1058" t="s">
        <v>8224</v>
      </c>
      <c r="I1058" t="str">
        <f>VLOOKUP(H1058,ISO!$A$2:$D$249,4,0)</f>
        <v>United States of America (the)</v>
      </c>
      <c r="J1058" t="s">
        <v>8246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s="8" t="e">
        <f t="shared" si="65"/>
        <v>#DIV/0!</v>
      </c>
      <c r="S1058" t="str">
        <f t="shared" si="66"/>
        <v>journalism</v>
      </c>
      <c r="T1058" t="str">
        <f t="shared" si="67"/>
        <v>audio</v>
      </c>
    </row>
    <row r="1059" spans="1:20" ht="43.5" hidden="1">
      <c r="A1059">
        <v>1057</v>
      </c>
      <c r="B1059" s="3" t="s">
        <v>1058</v>
      </c>
      <c r="C1059" s="3" t="s">
        <v>5167</v>
      </c>
      <c r="D1059">
        <v>10000</v>
      </c>
      <c r="F1059">
        <v>0</v>
      </c>
      <c r="G1059" t="s">
        <v>8220</v>
      </c>
      <c r="H1059" t="s">
        <v>8224</v>
      </c>
      <c r="I1059" t="str">
        <f>VLOOKUP(H1059,ISO!$A$2:$D$249,4,0)</f>
        <v>United States of America (the)</v>
      </c>
      <c r="J1059" t="s">
        <v>8246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s="8" t="e">
        <f t="shared" si="65"/>
        <v>#DIV/0!</v>
      </c>
      <c r="S1059" t="str">
        <f t="shared" si="66"/>
        <v>journalism</v>
      </c>
      <c r="T1059" t="str">
        <f t="shared" si="67"/>
        <v>audio</v>
      </c>
    </row>
    <row r="1060" spans="1:20" ht="43.5" hidden="1">
      <c r="A1060">
        <v>1058</v>
      </c>
      <c r="B1060" s="3" t="s">
        <v>1059</v>
      </c>
      <c r="C1060" s="3" t="s">
        <v>5168</v>
      </c>
      <c r="D1060">
        <v>40000</v>
      </c>
      <c r="F1060">
        <v>0</v>
      </c>
      <c r="G1060" t="s">
        <v>8220</v>
      </c>
      <c r="H1060" t="s">
        <v>8224</v>
      </c>
      <c r="I1060" t="str">
        <f>VLOOKUP(H1060,ISO!$A$2:$D$249,4,0)</f>
        <v>United States of America (the)</v>
      </c>
      <c r="J1060" t="s">
        <v>8246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s="8" t="e">
        <f t="shared" si="65"/>
        <v>#DIV/0!</v>
      </c>
      <c r="S1060" t="str">
        <f t="shared" si="66"/>
        <v>journalism</v>
      </c>
      <c r="T1060" t="str">
        <f t="shared" si="67"/>
        <v>audio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F1061">
        <v>0</v>
      </c>
      <c r="G1061" t="s">
        <v>8220</v>
      </c>
      <c r="H1061" t="s">
        <v>8224</v>
      </c>
      <c r="I1061" t="str">
        <f>VLOOKUP(H1061,ISO!$A$2:$D$249,4,0)</f>
        <v>United States of America (the)</v>
      </c>
      <c r="J1061" t="s">
        <v>8246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s="8" t="e">
        <f t="shared" si="65"/>
        <v>#DIV/0!</v>
      </c>
      <c r="S1061" t="str">
        <f t="shared" si="66"/>
        <v>journalism</v>
      </c>
      <c r="T1061" t="str">
        <f t="shared" si="67"/>
        <v>audio</v>
      </c>
    </row>
    <row r="1062" spans="1:20" ht="43.5" hidden="1">
      <c r="A1062">
        <v>1060</v>
      </c>
      <c r="B1062" s="3" t="s">
        <v>1061</v>
      </c>
      <c r="C1062" s="3" t="s">
        <v>5170</v>
      </c>
      <c r="D1062">
        <v>5000</v>
      </c>
      <c r="F1062">
        <v>50</v>
      </c>
      <c r="G1062" t="s">
        <v>8220</v>
      </c>
      <c r="H1062" t="s">
        <v>8224</v>
      </c>
      <c r="I1062" t="str">
        <f>VLOOKUP(H1062,ISO!$A$2:$D$249,4,0)</f>
        <v>United States of America (the)</v>
      </c>
      <c r="J1062" t="s">
        <v>8246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0.01</v>
      </c>
      <c r="R1062" s="8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29" hidden="1">
      <c r="A1063">
        <v>1061</v>
      </c>
      <c r="B1063" s="3" t="s">
        <v>1062</v>
      </c>
      <c r="C1063" s="3" t="s">
        <v>5171</v>
      </c>
      <c r="D1063">
        <v>4000</v>
      </c>
      <c r="F1063">
        <v>0</v>
      </c>
      <c r="G1063" t="s">
        <v>8220</v>
      </c>
      <c r="H1063" t="s">
        <v>8224</v>
      </c>
      <c r="I1063" t="str">
        <f>VLOOKUP(H1063,ISO!$A$2:$D$249,4,0)</f>
        <v>United States of America (the)</v>
      </c>
      <c r="J1063" t="s">
        <v>8246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s="8" t="e">
        <f t="shared" si="65"/>
        <v>#DIV/0!</v>
      </c>
      <c r="S1063" t="str">
        <f t="shared" si="66"/>
        <v>journalism</v>
      </c>
      <c r="T1063" t="str">
        <f t="shared" si="67"/>
        <v>audio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F1064">
        <v>190</v>
      </c>
      <c r="G1064" t="s">
        <v>8220</v>
      </c>
      <c r="H1064" t="s">
        <v>8224</v>
      </c>
      <c r="I1064" t="str">
        <f>VLOOKUP(H1064,ISO!$A$2:$D$249,4,0)</f>
        <v>United States of America (the)</v>
      </c>
      <c r="J1064" t="s">
        <v>8246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0.95477386934673369</v>
      </c>
      <c r="R1064" s="8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43.5" hidden="1">
      <c r="A1065">
        <v>1063</v>
      </c>
      <c r="B1065" s="3" t="s">
        <v>1064</v>
      </c>
      <c r="C1065" s="3" t="s">
        <v>5173</v>
      </c>
      <c r="D1065">
        <v>1000</v>
      </c>
      <c r="F1065">
        <v>0</v>
      </c>
      <c r="G1065" t="s">
        <v>8220</v>
      </c>
      <c r="H1065" t="s">
        <v>8224</v>
      </c>
      <c r="I1065" t="str">
        <f>VLOOKUP(H1065,ISO!$A$2:$D$249,4,0)</f>
        <v>United States of America (the)</v>
      </c>
      <c r="J1065" t="s">
        <v>8246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s="8" t="e">
        <f t="shared" si="65"/>
        <v>#DIV/0!</v>
      </c>
      <c r="S1065" t="str">
        <f t="shared" si="66"/>
        <v>journalism</v>
      </c>
      <c r="T1065" t="str">
        <f t="shared" si="67"/>
        <v>audio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F1066">
        <v>8077</v>
      </c>
      <c r="G1066" t="s">
        <v>8221</v>
      </c>
      <c r="H1066" t="s">
        <v>8224</v>
      </c>
      <c r="I1066" t="str">
        <f>VLOOKUP(H1066,ISO!$A$2:$D$249,4,0)</f>
        <v>United States of America (the)</v>
      </c>
      <c r="J1066" t="s">
        <v>8246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8.9744444444444446E-2</v>
      </c>
      <c r="R1066" s="8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F1067">
        <v>81</v>
      </c>
      <c r="G1067" t="s">
        <v>8221</v>
      </c>
      <c r="H1067" t="s">
        <v>8226</v>
      </c>
      <c r="I1067" t="str">
        <f>VLOOKUP(H1067,ISO!$A$2:$D$249,4,0)</f>
        <v>Australia</v>
      </c>
      <c r="J1067" t="s">
        <v>8248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2.7E-2</v>
      </c>
      <c r="R1067" s="8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F1068">
        <v>5051</v>
      </c>
      <c r="G1068" t="s">
        <v>8221</v>
      </c>
      <c r="H1068" t="s">
        <v>8224</v>
      </c>
      <c r="I1068" t="str">
        <f>VLOOKUP(H1068,ISO!$A$2:$D$249,4,0)</f>
        <v>United States of America (the)</v>
      </c>
      <c r="J1068" t="s">
        <v>8246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3.3673333333333333E-2</v>
      </c>
      <c r="R1068" s="8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F1069">
        <v>130</v>
      </c>
      <c r="G1069" t="s">
        <v>8221</v>
      </c>
      <c r="H1069" t="s">
        <v>8224</v>
      </c>
      <c r="I1069" t="str">
        <f>VLOOKUP(H1069,ISO!$A$2:$D$249,4,0)</f>
        <v>United States of America (the)</v>
      </c>
      <c r="J1069" t="s">
        <v>8246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0.26</v>
      </c>
      <c r="R1069" s="8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F1070">
        <v>45</v>
      </c>
      <c r="G1070" t="s">
        <v>8221</v>
      </c>
      <c r="H1070" t="s">
        <v>8224</v>
      </c>
      <c r="I1070" t="str">
        <f>VLOOKUP(H1070,ISO!$A$2:$D$249,4,0)</f>
        <v>United States of America (the)</v>
      </c>
      <c r="J1070" t="s">
        <v>8246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1.5E-3</v>
      </c>
      <c r="R1070" s="8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F1071">
        <v>850</v>
      </c>
      <c r="G1071" t="s">
        <v>8221</v>
      </c>
      <c r="H1071" t="s">
        <v>8224</v>
      </c>
      <c r="I1071" t="str">
        <f>VLOOKUP(H1071,ISO!$A$2:$D$249,4,0)</f>
        <v>United States of America (the)</v>
      </c>
      <c r="J1071" t="s">
        <v>8246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0.38636363636363635</v>
      </c>
      <c r="R1071" s="8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F1072">
        <v>70</v>
      </c>
      <c r="G1072" t="s">
        <v>8221</v>
      </c>
      <c r="H1072" t="s">
        <v>8224</v>
      </c>
      <c r="I1072" t="str">
        <f>VLOOKUP(H1072,ISO!$A$2:$D$249,4,0)</f>
        <v>United States of America (the)</v>
      </c>
      <c r="J1072" t="s">
        <v>8246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7.0000000000000001E-3</v>
      </c>
      <c r="R1072" s="8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F1073">
        <v>0</v>
      </c>
      <c r="G1073" t="s">
        <v>8221</v>
      </c>
      <c r="H1073" t="s">
        <v>8234</v>
      </c>
      <c r="I1073" t="str">
        <f>VLOOKUP(H1073,ISO!$A$2:$D$249,4,0)</f>
        <v>Norway</v>
      </c>
      <c r="J1073" t="s">
        <v>8254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s="8" t="e">
        <f t="shared" si="65"/>
        <v>#DIV/0!</v>
      </c>
      <c r="S1073" t="str">
        <f t="shared" si="66"/>
        <v>games</v>
      </c>
      <c r="T1073" t="str">
        <f t="shared" si="67"/>
        <v>video games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F1074">
        <v>51</v>
      </c>
      <c r="G1074" t="s">
        <v>8221</v>
      </c>
      <c r="H1074" t="s">
        <v>8224</v>
      </c>
      <c r="I1074" t="str">
        <f>VLOOKUP(H1074,ISO!$A$2:$D$249,4,0)</f>
        <v>United States of America (the)</v>
      </c>
      <c r="J1074" t="s">
        <v>8246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6.8000000000000005E-4</v>
      </c>
      <c r="R1074" s="8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F1075">
        <v>10</v>
      </c>
      <c r="G1075" t="s">
        <v>8221</v>
      </c>
      <c r="H1075" t="s">
        <v>8224</v>
      </c>
      <c r="I1075" t="str">
        <f>VLOOKUP(H1075,ISO!$A$2:$D$249,4,0)</f>
        <v>United States of America (the)</v>
      </c>
      <c r="J1075" t="s">
        <v>8246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1.3333333333333334E-2</v>
      </c>
      <c r="R1075" s="8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F1076">
        <v>3407</v>
      </c>
      <c r="G1076" t="s">
        <v>8221</v>
      </c>
      <c r="H1076" t="s">
        <v>8224</v>
      </c>
      <c r="I1076" t="str">
        <f>VLOOKUP(H1076,ISO!$A$2:$D$249,4,0)</f>
        <v>United States of America (the)</v>
      </c>
      <c r="J1076" t="s">
        <v>8246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6.3092592592592589E-2</v>
      </c>
      <c r="R1076" s="8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F1077">
        <v>45</v>
      </c>
      <c r="G1077" t="s">
        <v>8221</v>
      </c>
      <c r="H1077" t="s">
        <v>8224</v>
      </c>
      <c r="I1077" t="str">
        <f>VLOOKUP(H1077,ISO!$A$2:$D$249,4,0)</f>
        <v>United States of America (the)</v>
      </c>
      <c r="J1077" t="s">
        <v>8246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4.4999999999999998E-2</v>
      </c>
      <c r="R1077" s="8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F1078">
        <v>47074</v>
      </c>
      <c r="G1078" t="s">
        <v>8221</v>
      </c>
      <c r="H1078" t="s">
        <v>8224</v>
      </c>
      <c r="I1078" t="str">
        <f>VLOOKUP(H1078,ISO!$A$2:$D$249,4,0)</f>
        <v>United States of America (the)</v>
      </c>
      <c r="J1078" t="s">
        <v>8246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0.62765333333333329</v>
      </c>
      <c r="R1078" s="8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F1079">
        <v>7344</v>
      </c>
      <c r="G1079" t="s">
        <v>8221</v>
      </c>
      <c r="H1079" t="s">
        <v>8224</v>
      </c>
      <c r="I1079" t="str">
        <f>VLOOKUP(H1079,ISO!$A$2:$D$249,4,0)</f>
        <v>United States of America (the)</v>
      </c>
      <c r="J1079" t="s">
        <v>8246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0.29376000000000002</v>
      </c>
      <c r="R1079" s="8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F1080">
        <v>45</v>
      </c>
      <c r="G1080" t="s">
        <v>8221</v>
      </c>
      <c r="H1080" t="s">
        <v>8224</v>
      </c>
      <c r="I1080" t="str">
        <f>VLOOKUP(H1080,ISO!$A$2:$D$249,4,0)</f>
        <v>United States of America (the)</v>
      </c>
      <c r="J1080" t="s">
        <v>8246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7.4999999999999997E-2</v>
      </c>
      <c r="R1080" s="8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F1081">
        <v>678</v>
      </c>
      <c r="G1081" t="s">
        <v>8221</v>
      </c>
      <c r="H1081" t="s">
        <v>8236</v>
      </c>
      <c r="I1081" t="str">
        <f>VLOOKUP(H1081,ISO!$A$2:$D$249,4,0)</f>
        <v>Germany</v>
      </c>
      <c r="J1081" t="s">
        <v>8249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2.6076923076923077E-2</v>
      </c>
      <c r="R1081" s="8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F1082">
        <v>1821</v>
      </c>
      <c r="G1082" t="s">
        <v>8221</v>
      </c>
      <c r="H1082" t="s">
        <v>8224</v>
      </c>
      <c r="I1082" t="str">
        <f>VLOOKUP(H1082,ISO!$A$2:$D$249,4,0)</f>
        <v>United States of America (the)</v>
      </c>
      <c r="J1082" t="s">
        <v>8246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9.1050000000000006E-2</v>
      </c>
      <c r="R1082" s="8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F1083">
        <v>12</v>
      </c>
      <c r="G1083" t="s">
        <v>8221</v>
      </c>
      <c r="H1083" t="s">
        <v>8224</v>
      </c>
      <c r="I1083" t="str">
        <f>VLOOKUP(H1083,ISO!$A$2:$D$249,4,0)</f>
        <v>United States of America (the)</v>
      </c>
      <c r="J1083" t="s">
        <v>8246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1.7647058823529413E-4</v>
      </c>
      <c r="R1083" s="8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F1084">
        <v>56</v>
      </c>
      <c r="G1084" t="s">
        <v>8221</v>
      </c>
      <c r="H1084" t="s">
        <v>8224</v>
      </c>
      <c r="I1084" t="str">
        <f>VLOOKUP(H1084,ISO!$A$2:$D$249,4,0)</f>
        <v>United States of America (the)</v>
      </c>
      <c r="J1084" t="s">
        <v>8246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5.5999999999999999E-3</v>
      </c>
      <c r="R1084" s="8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F1085">
        <v>410</v>
      </c>
      <c r="G1085" t="s">
        <v>8221</v>
      </c>
      <c r="H1085" t="s">
        <v>8229</v>
      </c>
      <c r="I1085" t="str">
        <f>VLOOKUP(H1085,ISO!$A$2:$D$249,4,0)</f>
        <v>Canada</v>
      </c>
      <c r="J1085" t="s">
        <v>8251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8.2000000000000007E-3</v>
      </c>
      <c r="R1085" s="8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F1086">
        <v>0</v>
      </c>
      <c r="G1086" t="s">
        <v>8221</v>
      </c>
      <c r="H1086" t="s">
        <v>8224</v>
      </c>
      <c r="I1086" t="str">
        <f>VLOOKUP(H1086,ISO!$A$2:$D$249,4,0)</f>
        <v>United States of America (the)</v>
      </c>
      <c r="J1086" t="s">
        <v>8246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s="8" t="e">
        <f t="shared" si="65"/>
        <v>#DIV/0!</v>
      </c>
      <c r="S1086" t="str">
        <f t="shared" si="66"/>
        <v>games</v>
      </c>
      <c r="T1086" t="str">
        <f t="shared" si="67"/>
        <v>video games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F1087">
        <v>1026</v>
      </c>
      <c r="G1087" t="s">
        <v>8221</v>
      </c>
      <c r="H1087" t="s">
        <v>8229</v>
      </c>
      <c r="I1087" t="str">
        <f>VLOOKUP(H1087,ISO!$A$2:$D$249,4,0)</f>
        <v>Canada</v>
      </c>
      <c r="J1087" t="s">
        <v>8251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3.4200000000000001E-2</v>
      </c>
      <c r="R1087" s="8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F1088">
        <v>15</v>
      </c>
      <c r="G1088" t="s">
        <v>8221</v>
      </c>
      <c r="H1088" t="s">
        <v>8224</v>
      </c>
      <c r="I1088" t="str">
        <f>VLOOKUP(H1088,ISO!$A$2:$D$249,4,0)</f>
        <v>United States of America (the)</v>
      </c>
      <c r="J1088" t="s">
        <v>8246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8.3333333333333339E-4</v>
      </c>
      <c r="R1088" s="8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F1089">
        <v>0</v>
      </c>
      <c r="G1089" t="s">
        <v>8221</v>
      </c>
      <c r="H1089" t="s">
        <v>8224</v>
      </c>
      <c r="I1089" t="str">
        <f>VLOOKUP(H1089,ISO!$A$2:$D$249,4,0)</f>
        <v>United States of America (the)</v>
      </c>
      <c r="J1089" t="s">
        <v>8246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s="8" t="e">
        <f t="shared" si="65"/>
        <v>#DIV/0!</v>
      </c>
      <c r="S1089" t="str">
        <f t="shared" si="66"/>
        <v>games</v>
      </c>
      <c r="T1089" t="str">
        <f t="shared" si="67"/>
        <v>video games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F1090">
        <v>6382.34</v>
      </c>
      <c r="G1090" t="s">
        <v>8221</v>
      </c>
      <c r="H1090" t="s">
        <v>8224</v>
      </c>
      <c r="I1090" t="str">
        <f>VLOOKUP(H1090,ISO!$A$2:$D$249,4,0)</f>
        <v>United States of America (the)</v>
      </c>
      <c r="J1090" t="s">
        <v>8246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64"/>
        <v>0.14182977777777778</v>
      </c>
      <c r="R1090" s="8">
        <f t="shared" si="65"/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F1091">
        <v>1174</v>
      </c>
      <c r="G1091" t="s">
        <v>8221</v>
      </c>
      <c r="H1091" t="s">
        <v>8230</v>
      </c>
      <c r="I1091" t="str">
        <f>VLOOKUP(H1091,ISO!$A$2:$D$249,4,0)</f>
        <v>France</v>
      </c>
      <c r="J1091" t="s">
        <v>8249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68">F1091/D1091</f>
        <v>7.8266666666666665E-2</v>
      </c>
      <c r="R1091" s="8">
        <f t="shared" ref="R1091:R1154" si="69">F1091/N1091</f>
        <v>23.959183673469386</v>
      </c>
      <c r="S1091" t="str">
        <f t="shared" ref="S1091:S1154" si="70">LEFT(P1091,(FIND("/",P1091,1)-1))</f>
        <v>games</v>
      </c>
      <c r="T1091" t="str">
        <f t="shared" ref="T1091:T1154" si="71">MID(P1091,FIND("/",P1091)+1,256)</f>
        <v>video games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F1092">
        <v>5</v>
      </c>
      <c r="G1092" t="s">
        <v>8221</v>
      </c>
      <c r="H1092" t="s">
        <v>8226</v>
      </c>
      <c r="I1092" t="str">
        <f>VLOOKUP(H1092,ISO!$A$2:$D$249,4,0)</f>
        <v>Australia</v>
      </c>
      <c r="J1092" t="s">
        <v>8248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3.8464497269020693E-4</v>
      </c>
      <c r="R1092" s="8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F1093">
        <v>25</v>
      </c>
      <c r="G1093" t="s">
        <v>8221</v>
      </c>
      <c r="H1093" t="s">
        <v>8225</v>
      </c>
      <c r="I1093" t="str">
        <f>VLOOKUP(H1093,ISO!$A$2:$D$249,4,0)</f>
        <v>United Kingdom of Great Britain and Northern Ireland (the)</v>
      </c>
      <c r="J1093" t="s">
        <v>8247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0.125</v>
      </c>
      <c r="R1093" s="8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F1094">
        <v>21</v>
      </c>
      <c r="G1094" t="s">
        <v>8221</v>
      </c>
      <c r="H1094" t="s">
        <v>8224</v>
      </c>
      <c r="I1094" t="str">
        <f>VLOOKUP(H1094,ISO!$A$2:$D$249,4,0)</f>
        <v>United States of America (the)</v>
      </c>
      <c r="J1094" t="s">
        <v>8246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1.0500000000000001E-2</v>
      </c>
      <c r="R1094" s="8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F1095">
        <v>42.25</v>
      </c>
      <c r="G1095" t="s">
        <v>8221</v>
      </c>
      <c r="H1095" t="s">
        <v>8229</v>
      </c>
      <c r="I1095" t="str">
        <f>VLOOKUP(H1095,ISO!$A$2:$D$249,4,0)</f>
        <v>Canada</v>
      </c>
      <c r="J1095" t="s">
        <v>8251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0.14083333333333334</v>
      </c>
      <c r="R1095" s="8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F1096">
        <v>3294.01</v>
      </c>
      <c r="G1096" t="s">
        <v>8221</v>
      </c>
      <c r="H1096" t="s">
        <v>8224</v>
      </c>
      <c r="I1096" t="str">
        <f>VLOOKUP(H1096,ISO!$A$2:$D$249,4,0)</f>
        <v>United States of America (the)</v>
      </c>
      <c r="J1096" t="s">
        <v>8246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0.18300055555555556</v>
      </c>
      <c r="R1096" s="8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F1097">
        <v>25174</v>
      </c>
      <c r="G1097" t="s">
        <v>8221</v>
      </c>
      <c r="H1097" t="s">
        <v>8224</v>
      </c>
      <c r="I1097" t="str">
        <f>VLOOKUP(H1097,ISO!$A$2:$D$249,4,0)</f>
        <v>United States of America (the)</v>
      </c>
      <c r="J1097" t="s">
        <v>8246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5.0347999999999997E-2</v>
      </c>
      <c r="R1097" s="8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F1098">
        <v>2152</v>
      </c>
      <c r="G1098" t="s">
        <v>8221</v>
      </c>
      <c r="H1098" t="s">
        <v>8224</v>
      </c>
      <c r="I1098" t="str">
        <f>VLOOKUP(H1098,ISO!$A$2:$D$249,4,0)</f>
        <v>United States of America (the)</v>
      </c>
      <c r="J1098" t="s">
        <v>8246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0.17933333333333334</v>
      </c>
      <c r="R1098" s="8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F1099">
        <v>47</v>
      </c>
      <c r="G1099" t="s">
        <v>8221</v>
      </c>
      <c r="H1099" t="s">
        <v>8224</v>
      </c>
      <c r="I1099" t="str">
        <f>VLOOKUP(H1099,ISO!$A$2:$D$249,4,0)</f>
        <v>United States of America (the)</v>
      </c>
      <c r="J1099" t="s">
        <v>8246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4.6999999999999999E-4</v>
      </c>
      <c r="R1099" s="8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F1100">
        <v>1803</v>
      </c>
      <c r="G1100" t="s">
        <v>8221</v>
      </c>
      <c r="H1100" t="s">
        <v>8224</v>
      </c>
      <c r="I1100" t="str">
        <f>VLOOKUP(H1100,ISO!$A$2:$D$249,4,0)</f>
        <v>United States of America (the)</v>
      </c>
      <c r="J1100" t="s">
        <v>8246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7.2120000000000004E-2</v>
      </c>
      <c r="R1100" s="8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F1101">
        <v>25</v>
      </c>
      <c r="G1101" t="s">
        <v>8221</v>
      </c>
      <c r="H1101" t="s">
        <v>8225</v>
      </c>
      <c r="I1101" t="str">
        <f>VLOOKUP(H1101,ISO!$A$2:$D$249,4,0)</f>
        <v>United Kingdom of Great Britain and Northern Ireland (the)</v>
      </c>
      <c r="J1101" t="s">
        <v>8247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5.0000000000000001E-3</v>
      </c>
      <c r="R1101" s="8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F1102">
        <v>100</v>
      </c>
      <c r="G1102" t="s">
        <v>8221</v>
      </c>
      <c r="H1102" t="s">
        <v>8236</v>
      </c>
      <c r="I1102" t="str">
        <f>VLOOKUP(H1102,ISO!$A$2:$D$249,4,0)</f>
        <v>Germany</v>
      </c>
      <c r="J1102" t="s">
        <v>8249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2.5000000000000001E-2</v>
      </c>
      <c r="R1102" s="8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F1103">
        <v>41</v>
      </c>
      <c r="G1103" t="s">
        <v>8221</v>
      </c>
      <c r="H1103" t="s">
        <v>8224</v>
      </c>
      <c r="I1103" t="str">
        <f>VLOOKUP(H1103,ISO!$A$2:$D$249,4,0)</f>
        <v>United States of America (the)</v>
      </c>
      <c r="J1103" t="s">
        <v>8246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4.0999999999999999E-4</v>
      </c>
      <c r="R1103" s="8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F1104">
        <v>425</v>
      </c>
      <c r="G1104" t="s">
        <v>8221</v>
      </c>
      <c r="H1104" t="s">
        <v>8224</v>
      </c>
      <c r="I1104" t="str">
        <f>VLOOKUP(H1104,ISO!$A$2:$D$249,4,0)</f>
        <v>United States of America (the)</v>
      </c>
      <c r="J1104" t="s">
        <v>8246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5.3124999999999999E-2</v>
      </c>
      <c r="R1104" s="8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F1105">
        <v>243</v>
      </c>
      <c r="G1105" t="s">
        <v>8221</v>
      </c>
      <c r="H1105" t="s">
        <v>8224</v>
      </c>
      <c r="I1105" t="str">
        <f>VLOOKUP(H1105,ISO!$A$2:$D$249,4,0)</f>
        <v>United States of America (the)</v>
      </c>
      <c r="J1105" t="s">
        <v>8246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1.6199999999999999E-2</v>
      </c>
      <c r="R1105" s="8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F1106">
        <v>2971</v>
      </c>
      <c r="G1106" t="s">
        <v>8221</v>
      </c>
      <c r="H1106" t="s">
        <v>8225</v>
      </c>
      <c r="I1106" t="str">
        <f>VLOOKUP(H1106,ISO!$A$2:$D$249,4,0)</f>
        <v>United Kingdom of Great Britain and Northern Ireland (the)</v>
      </c>
      <c r="J1106" t="s">
        <v>8247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4.9516666666666667E-2</v>
      </c>
      <c r="R1106" s="8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F1107">
        <v>1431</v>
      </c>
      <c r="G1107" t="s">
        <v>8221</v>
      </c>
      <c r="H1107" t="s">
        <v>8224</v>
      </c>
      <c r="I1107" t="str">
        <f>VLOOKUP(H1107,ISO!$A$2:$D$249,4,0)</f>
        <v>United States of America (the)</v>
      </c>
      <c r="J1107" t="s">
        <v>8246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1.5900000000000001E-3</v>
      </c>
      <c r="R1107" s="8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F1108">
        <v>165</v>
      </c>
      <c r="G1108" t="s">
        <v>8221</v>
      </c>
      <c r="H1108" t="s">
        <v>8224</v>
      </c>
      <c r="I1108" t="str">
        <f>VLOOKUP(H1108,ISO!$A$2:$D$249,4,0)</f>
        <v>United States of America (the)</v>
      </c>
      <c r="J1108" t="s">
        <v>8246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0.41249999999999998</v>
      </c>
      <c r="R1108" s="8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F1109">
        <v>0</v>
      </c>
      <c r="G1109" t="s">
        <v>8221</v>
      </c>
      <c r="H1109" t="s">
        <v>8224</v>
      </c>
      <c r="I1109" t="str">
        <f>VLOOKUP(H1109,ISO!$A$2:$D$249,4,0)</f>
        <v>United States of America (the)</v>
      </c>
      <c r="J1109" t="s">
        <v>8246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s="8" t="e">
        <f t="shared" si="69"/>
        <v>#DIV/0!</v>
      </c>
      <c r="S1109" t="str">
        <f t="shared" si="70"/>
        <v>games</v>
      </c>
      <c r="T1109" t="str">
        <f t="shared" si="71"/>
        <v>video games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F1110">
        <v>732.5</v>
      </c>
      <c r="G1110" t="s">
        <v>8221</v>
      </c>
      <c r="H1110" t="s">
        <v>8224</v>
      </c>
      <c r="I1110" t="str">
        <f>VLOOKUP(H1110,ISO!$A$2:$D$249,4,0)</f>
        <v>United States of America (the)</v>
      </c>
      <c r="J1110" t="s">
        <v>8246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2.93E-2</v>
      </c>
      <c r="R1110" s="8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F1111">
        <v>45</v>
      </c>
      <c r="G1111" t="s">
        <v>8221</v>
      </c>
      <c r="H1111" t="s">
        <v>8224</v>
      </c>
      <c r="I1111" t="str">
        <f>VLOOKUP(H1111,ISO!$A$2:$D$249,4,0)</f>
        <v>United States of America (the)</v>
      </c>
      <c r="J1111" t="s">
        <v>8246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4.4999999999999997E-3</v>
      </c>
      <c r="R1111" s="8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F1112">
        <v>255</v>
      </c>
      <c r="G1112" t="s">
        <v>8221</v>
      </c>
      <c r="H1112" t="s">
        <v>8224</v>
      </c>
      <c r="I1112" t="str">
        <f>VLOOKUP(H1112,ISO!$A$2:$D$249,4,0)</f>
        <v>United States of America (the)</v>
      </c>
      <c r="J1112" t="s">
        <v>8246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5.1000000000000004E-3</v>
      </c>
      <c r="R1112" s="8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F1113">
        <v>1</v>
      </c>
      <c r="G1113" t="s">
        <v>8221</v>
      </c>
      <c r="H1113" t="s">
        <v>8224</v>
      </c>
      <c r="I1113" t="str">
        <f>VLOOKUP(H1113,ISO!$A$2:$D$249,4,0)</f>
        <v>United States of America (the)</v>
      </c>
      <c r="J1113" t="s">
        <v>8246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4.0000000000000002E-4</v>
      </c>
      <c r="R1113" s="8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F1114">
        <v>31272.92</v>
      </c>
      <c r="G1114" t="s">
        <v>8221</v>
      </c>
      <c r="H1114" t="s">
        <v>8224</v>
      </c>
      <c r="I1114" t="str">
        <f>VLOOKUP(H1114,ISO!$A$2:$D$249,4,0)</f>
        <v>United States of America (the)</v>
      </c>
      <c r="J1114" t="s">
        <v>8246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0.35537409090909089</v>
      </c>
      <c r="R1114" s="8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F1115">
        <v>5</v>
      </c>
      <c r="G1115" t="s">
        <v>8221</v>
      </c>
      <c r="H1115" t="s">
        <v>8225</v>
      </c>
      <c r="I1115" t="str">
        <f>VLOOKUP(H1115,ISO!$A$2:$D$249,4,0)</f>
        <v>United Kingdom of Great Britain and Northern Ireland (the)</v>
      </c>
      <c r="J1115" t="s">
        <v>8247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5.0000000000000001E-3</v>
      </c>
      <c r="R1115" s="8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F1116">
        <v>10</v>
      </c>
      <c r="G1116" t="s">
        <v>8221</v>
      </c>
      <c r="H1116" t="s">
        <v>8225</v>
      </c>
      <c r="I1116" t="str">
        <f>VLOOKUP(H1116,ISO!$A$2:$D$249,4,0)</f>
        <v>United Kingdom of Great Britain and Northern Ireland (the)</v>
      </c>
      <c r="J1116" t="s">
        <v>8247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1.6666666666666668E-3</v>
      </c>
      <c r="R1116" s="8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F1117">
        <v>53</v>
      </c>
      <c r="G1117" t="s">
        <v>8221</v>
      </c>
      <c r="H1117" t="s">
        <v>8224</v>
      </c>
      <c r="I1117" t="str">
        <f>VLOOKUP(H1117,ISO!$A$2:$D$249,4,0)</f>
        <v>United States of America (the)</v>
      </c>
      <c r="J1117" t="s">
        <v>8246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1.325E-3</v>
      </c>
      <c r="R1117" s="8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F1118">
        <v>178.52</v>
      </c>
      <c r="G1118" t="s">
        <v>8221</v>
      </c>
      <c r="H1118" t="s">
        <v>8224</v>
      </c>
      <c r="I1118" t="str">
        <f>VLOOKUP(H1118,ISO!$A$2:$D$249,4,0)</f>
        <v>United States of America (the)</v>
      </c>
      <c r="J1118" t="s">
        <v>8246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3.5704000000000004E-4</v>
      </c>
      <c r="R1118" s="8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F1119">
        <v>83</v>
      </c>
      <c r="G1119" t="s">
        <v>8221</v>
      </c>
      <c r="H1119" t="s">
        <v>8236</v>
      </c>
      <c r="I1119" t="str">
        <f>VLOOKUP(H1119,ISO!$A$2:$D$249,4,0)</f>
        <v>Germany</v>
      </c>
      <c r="J1119" t="s">
        <v>8249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8.3000000000000004E-2</v>
      </c>
      <c r="R1119" s="8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F1120">
        <v>109</v>
      </c>
      <c r="G1120" t="s">
        <v>8221</v>
      </c>
      <c r="H1120" t="s">
        <v>8226</v>
      </c>
      <c r="I1120" t="str">
        <f>VLOOKUP(H1120,ISO!$A$2:$D$249,4,0)</f>
        <v>Australia</v>
      </c>
      <c r="J1120" t="s">
        <v>8248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2.4222222222222221E-2</v>
      </c>
      <c r="R1120" s="8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F1121">
        <v>5</v>
      </c>
      <c r="G1121" t="s">
        <v>8221</v>
      </c>
      <c r="H1121" t="s">
        <v>8224</v>
      </c>
      <c r="I1121" t="str">
        <f>VLOOKUP(H1121,ISO!$A$2:$D$249,4,0)</f>
        <v>United States of America (the)</v>
      </c>
      <c r="J1121" t="s">
        <v>8246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2.3809523809523812E-3</v>
      </c>
      <c r="R1121" s="8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F1122">
        <v>0</v>
      </c>
      <c r="G1122" t="s">
        <v>8221</v>
      </c>
      <c r="H1122" t="s">
        <v>8224</v>
      </c>
      <c r="I1122" t="str">
        <f>VLOOKUP(H1122,ISO!$A$2:$D$249,4,0)</f>
        <v>United States of America (the)</v>
      </c>
      <c r="J1122" t="s">
        <v>8246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s="8" t="e">
        <f t="shared" si="69"/>
        <v>#DIV/0!</v>
      </c>
      <c r="S1122" t="str">
        <f t="shared" si="70"/>
        <v>games</v>
      </c>
      <c r="T1122" t="str">
        <f t="shared" si="71"/>
        <v>video games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F1123">
        <v>29</v>
      </c>
      <c r="G1123" t="s">
        <v>8221</v>
      </c>
      <c r="H1123" t="s">
        <v>8224</v>
      </c>
      <c r="I1123" t="str">
        <f>VLOOKUP(H1123,ISO!$A$2:$D$249,4,0)</f>
        <v>United States of America (the)</v>
      </c>
      <c r="J1123" t="s">
        <v>8246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1.16E-4</v>
      </c>
      <c r="R1123" s="8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F1124">
        <v>0</v>
      </c>
      <c r="G1124" t="s">
        <v>8221</v>
      </c>
      <c r="H1124" t="s">
        <v>8225</v>
      </c>
      <c r="I1124" t="str">
        <f>VLOOKUP(H1124,ISO!$A$2:$D$249,4,0)</f>
        <v>United Kingdom of Great Britain and Northern Ireland (the)</v>
      </c>
      <c r="J1124" t="s">
        <v>8247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s="8" t="e">
        <f t="shared" si="69"/>
        <v>#DIV/0!</v>
      </c>
      <c r="S1124" t="str">
        <f t="shared" si="70"/>
        <v>games</v>
      </c>
      <c r="T1124" t="str">
        <f t="shared" si="71"/>
        <v>video games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F1125">
        <v>11</v>
      </c>
      <c r="G1125" t="s">
        <v>8221</v>
      </c>
      <c r="H1125" t="s">
        <v>8224</v>
      </c>
      <c r="I1125" t="str">
        <f>VLOOKUP(H1125,ISO!$A$2:$D$249,4,0)</f>
        <v>United States of America (the)</v>
      </c>
      <c r="J1125" t="s">
        <v>8246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2.2000000000000001E-3</v>
      </c>
      <c r="R1125" s="8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F1126">
        <v>425</v>
      </c>
      <c r="G1126" t="s">
        <v>8221</v>
      </c>
      <c r="H1126" t="s">
        <v>8224</v>
      </c>
      <c r="I1126" t="str">
        <f>VLOOKUP(H1126,ISO!$A$2:$D$249,4,0)</f>
        <v>United States of America (the)</v>
      </c>
      <c r="J1126" t="s">
        <v>8246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4.7222222222222223E-3</v>
      </c>
      <c r="R1126" s="8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F1127">
        <v>0</v>
      </c>
      <c r="G1127" t="s">
        <v>8221</v>
      </c>
      <c r="H1127" t="s">
        <v>8225</v>
      </c>
      <c r="I1127" t="str">
        <f>VLOOKUP(H1127,ISO!$A$2:$D$249,4,0)</f>
        <v>United Kingdom of Great Britain and Northern Ireland (the)</v>
      </c>
      <c r="J1127" t="s">
        <v>8247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s="8" t="e">
        <f t="shared" si="69"/>
        <v>#DIV/0!</v>
      </c>
      <c r="S1127" t="str">
        <f t="shared" si="70"/>
        <v>games</v>
      </c>
      <c r="T1127" t="str">
        <f t="shared" si="71"/>
        <v>mobile games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F1128">
        <v>10</v>
      </c>
      <c r="G1128" t="s">
        <v>8221</v>
      </c>
      <c r="H1128" t="s">
        <v>8224</v>
      </c>
      <c r="I1128" t="str">
        <f>VLOOKUP(H1128,ISO!$A$2:$D$249,4,0)</f>
        <v>United States of America (the)</v>
      </c>
      <c r="J1128" t="s">
        <v>8246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5.0000000000000001E-3</v>
      </c>
      <c r="R1128" s="8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F1129">
        <v>585</v>
      </c>
      <c r="G1129" t="s">
        <v>8221</v>
      </c>
      <c r="H1129" t="s">
        <v>8224</v>
      </c>
      <c r="I1129" t="str">
        <f>VLOOKUP(H1129,ISO!$A$2:$D$249,4,0)</f>
        <v>United States of America (the)</v>
      </c>
      <c r="J1129" t="s">
        <v>8246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1.6714285714285713E-2</v>
      </c>
      <c r="R1129" s="8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F1130">
        <v>1</v>
      </c>
      <c r="G1130" t="s">
        <v>8221</v>
      </c>
      <c r="H1130" t="s">
        <v>8225</v>
      </c>
      <c r="I1130" t="str">
        <f>VLOOKUP(H1130,ISO!$A$2:$D$249,4,0)</f>
        <v>United Kingdom of Great Britain and Northern Ireland (the)</v>
      </c>
      <c r="J1130" t="s">
        <v>8247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1E-3</v>
      </c>
      <c r="R1130" s="8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F1131">
        <v>21</v>
      </c>
      <c r="G1131" t="s">
        <v>8221</v>
      </c>
      <c r="H1131" t="s">
        <v>8224</v>
      </c>
      <c r="I1131" t="str">
        <f>VLOOKUP(H1131,ISO!$A$2:$D$249,4,0)</f>
        <v>United States of America (the)</v>
      </c>
      <c r="J1131" t="s">
        <v>8246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1.0499999999999999E-3</v>
      </c>
      <c r="R1131" s="8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F1132">
        <v>11</v>
      </c>
      <c r="G1132" t="s">
        <v>8221</v>
      </c>
      <c r="H1132" t="s">
        <v>8224</v>
      </c>
      <c r="I1132" t="str">
        <f>VLOOKUP(H1132,ISO!$A$2:$D$249,4,0)</f>
        <v>United States of America (the)</v>
      </c>
      <c r="J1132" t="s">
        <v>8246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2.2000000000000001E-3</v>
      </c>
      <c r="R1132" s="8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F1133">
        <v>0</v>
      </c>
      <c r="G1133" t="s">
        <v>8221</v>
      </c>
      <c r="H1133" t="s">
        <v>8226</v>
      </c>
      <c r="I1133" t="str">
        <f>VLOOKUP(H1133,ISO!$A$2:$D$249,4,0)</f>
        <v>Australia</v>
      </c>
      <c r="J1133" t="s">
        <v>8248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s="8" t="e">
        <f t="shared" si="69"/>
        <v>#DIV/0!</v>
      </c>
      <c r="S1133" t="str">
        <f t="shared" si="70"/>
        <v>games</v>
      </c>
      <c r="T1133" t="str">
        <f t="shared" si="71"/>
        <v>mobile games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F1134">
        <v>1438</v>
      </c>
      <c r="G1134" t="s">
        <v>8221</v>
      </c>
      <c r="H1134" t="s">
        <v>8229</v>
      </c>
      <c r="I1134" t="str">
        <f>VLOOKUP(H1134,ISO!$A$2:$D$249,4,0)</f>
        <v>Canada</v>
      </c>
      <c r="J1134" t="s">
        <v>8251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0.14380000000000001</v>
      </c>
      <c r="R1134" s="8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F1135">
        <v>20</v>
      </c>
      <c r="G1135" t="s">
        <v>8221</v>
      </c>
      <c r="H1135" t="s">
        <v>8225</v>
      </c>
      <c r="I1135" t="str">
        <f>VLOOKUP(H1135,ISO!$A$2:$D$249,4,0)</f>
        <v>United Kingdom of Great Britain and Northern Ireland (the)</v>
      </c>
      <c r="J1135" t="s">
        <v>8247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6.6666666666666671E-3</v>
      </c>
      <c r="R1135" s="8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F1136">
        <v>1</v>
      </c>
      <c r="G1136" t="s">
        <v>8221</v>
      </c>
      <c r="H1136" t="s">
        <v>8226</v>
      </c>
      <c r="I1136" t="str">
        <f>VLOOKUP(H1136,ISO!$A$2:$D$249,4,0)</f>
        <v>Australia</v>
      </c>
      <c r="J1136" t="s">
        <v>8248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4.0000000000000003E-5</v>
      </c>
      <c r="R1136" s="8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F1137">
        <v>50</v>
      </c>
      <c r="G1137" t="s">
        <v>8221</v>
      </c>
      <c r="H1137" t="s">
        <v>8236</v>
      </c>
      <c r="I1137" t="str">
        <f>VLOOKUP(H1137,ISO!$A$2:$D$249,4,0)</f>
        <v>Germany</v>
      </c>
      <c r="J1137" t="s">
        <v>8249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0.05</v>
      </c>
      <c r="R1137" s="8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F1138">
        <v>270</v>
      </c>
      <c r="G1138" t="s">
        <v>8221</v>
      </c>
      <c r="H1138" t="s">
        <v>8230</v>
      </c>
      <c r="I1138" t="str">
        <f>VLOOKUP(H1138,ISO!$A$2:$D$249,4,0)</f>
        <v>France</v>
      </c>
      <c r="J1138" t="s">
        <v>8249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6.4439140811455853E-2</v>
      </c>
      <c r="R1138" s="8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F1139">
        <v>9875</v>
      </c>
      <c r="G1139" t="s">
        <v>8221</v>
      </c>
      <c r="H1139" t="s">
        <v>8224</v>
      </c>
      <c r="I1139" t="str">
        <f>VLOOKUP(H1139,ISO!$A$2:$D$249,4,0)</f>
        <v>United States of America (the)</v>
      </c>
      <c r="J1139" t="s">
        <v>8246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0.39500000000000002</v>
      </c>
      <c r="R1139" s="8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F1140">
        <v>125</v>
      </c>
      <c r="G1140" t="s">
        <v>8221</v>
      </c>
      <c r="H1140" t="s">
        <v>8224</v>
      </c>
      <c r="I1140" t="str">
        <f>VLOOKUP(H1140,ISO!$A$2:$D$249,4,0)</f>
        <v>United States of America (the)</v>
      </c>
      <c r="J1140" t="s">
        <v>8246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3.5714285714285713E-3</v>
      </c>
      <c r="R1140" s="8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F1141">
        <v>5</v>
      </c>
      <c r="G1141" t="s">
        <v>8221</v>
      </c>
      <c r="H1141" t="s">
        <v>8224</v>
      </c>
      <c r="I1141" t="str">
        <f>VLOOKUP(H1141,ISO!$A$2:$D$249,4,0)</f>
        <v>United States of America (the)</v>
      </c>
      <c r="J1141" t="s">
        <v>8246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6.2500000000000001E-4</v>
      </c>
      <c r="R1141" s="8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F1142">
        <v>0</v>
      </c>
      <c r="G1142" t="s">
        <v>8221</v>
      </c>
      <c r="H1142" t="s">
        <v>8225</v>
      </c>
      <c r="I1142" t="str">
        <f>VLOOKUP(H1142,ISO!$A$2:$D$249,4,0)</f>
        <v>United Kingdom of Great Britain and Northern Ireland (the)</v>
      </c>
      <c r="J1142" t="s">
        <v>8247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s="8" t="e">
        <f t="shared" si="69"/>
        <v>#DIV/0!</v>
      </c>
      <c r="S1142" t="str">
        <f t="shared" si="70"/>
        <v>games</v>
      </c>
      <c r="T1142" t="str">
        <f t="shared" si="71"/>
        <v>mobile games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F1143">
        <v>0</v>
      </c>
      <c r="G1143" t="s">
        <v>8221</v>
      </c>
      <c r="H1143" t="s">
        <v>8236</v>
      </c>
      <c r="I1143" t="str">
        <f>VLOOKUP(H1143,ISO!$A$2:$D$249,4,0)</f>
        <v>Germany</v>
      </c>
      <c r="J1143" t="s">
        <v>8249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s="8" t="e">
        <f t="shared" si="69"/>
        <v>#DIV/0!</v>
      </c>
      <c r="S1143" t="str">
        <f t="shared" si="70"/>
        <v>games</v>
      </c>
      <c r="T1143" t="str">
        <f t="shared" si="71"/>
        <v>mobile games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F1144">
        <v>0</v>
      </c>
      <c r="G1144" t="s">
        <v>8221</v>
      </c>
      <c r="H1144" t="s">
        <v>8224</v>
      </c>
      <c r="I1144" t="str">
        <f>VLOOKUP(H1144,ISO!$A$2:$D$249,4,0)</f>
        <v>United States of America (the)</v>
      </c>
      <c r="J1144" t="s">
        <v>8246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s="8" t="e">
        <f t="shared" si="69"/>
        <v>#DIV/0!</v>
      </c>
      <c r="S1144" t="str">
        <f t="shared" si="70"/>
        <v>games</v>
      </c>
      <c r="T1144" t="str">
        <f t="shared" si="71"/>
        <v>mobile games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F1145">
        <v>186</v>
      </c>
      <c r="G1145" t="s">
        <v>8221</v>
      </c>
      <c r="H1145" t="s">
        <v>8224</v>
      </c>
      <c r="I1145" t="str">
        <f>VLOOKUP(H1145,ISO!$A$2:$D$249,4,0)</f>
        <v>United States of America (the)</v>
      </c>
      <c r="J1145" t="s">
        <v>8246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4.1333333333333335E-3</v>
      </c>
      <c r="R1145" s="8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F1146">
        <v>0</v>
      </c>
      <c r="G1146" t="s">
        <v>8221</v>
      </c>
      <c r="H1146" t="s">
        <v>8224</v>
      </c>
      <c r="I1146" t="str">
        <f>VLOOKUP(H1146,ISO!$A$2:$D$249,4,0)</f>
        <v>United States of America (the)</v>
      </c>
      <c r="J1146" t="s">
        <v>8246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s="8" t="e">
        <f t="shared" si="69"/>
        <v>#DIV/0!</v>
      </c>
      <c r="S1146" t="str">
        <f t="shared" si="70"/>
        <v>food</v>
      </c>
      <c r="T1146" t="str">
        <f t="shared" si="71"/>
        <v>food trucks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F1147">
        <v>100</v>
      </c>
      <c r="G1147" t="s">
        <v>8221</v>
      </c>
      <c r="H1147" t="s">
        <v>8224</v>
      </c>
      <c r="I1147" t="str">
        <f>VLOOKUP(H1147,ISO!$A$2:$D$249,4,0)</f>
        <v>United States of America (the)</v>
      </c>
      <c r="J1147" t="s">
        <v>8246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1.25E-3</v>
      </c>
      <c r="R1147" s="8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F1148">
        <v>530</v>
      </c>
      <c r="G1148" t="s">
        <v>8221</v>
      </c>
      <c r="H1148" t="s">
        <v>8224</v>
      </c>
      <c r="I1148" t="str">
        <f>VLOOKUP(H1148,ISO!$A$2:$D$249,4,0)</f>
        <v>United States of America (the)</v>
      </c>
      <c r="J1148" t="s">
        <v>8246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8.8333333333333333E-2</v>
      </c>
      <c r="R1148" s="8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F1149">
        <v>0</v>
      </c>
      <c r="G1149" t="s">
        <v>8221</v>
      </c>
      <c r="H1149" t="s">
        <v>8229</v>
      </c>
      <c r="I1149" t="str">
        <f>VLOOKUP(H1149,ISO!$A$2:$D$249,4,0)</f>
        <v>Canada</v>
      </c>
      <c r="J1149" t="s">
        <v>8251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s="8" t="e">
        <f t="shared" si="69"/>
        <v>#DIV/0!</v>
      </c>
      <c r="S1149" t="str">
        <f t="shared" si="70"/>
        <v>food</v>
      </c>
      <c r="T1149" t="str">
        <f t="shared" si="71"/>
        <v>food trucks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F1150">
        <v>73</v>
      </c>
      <c r="G1150" t="s">
        <v>8221</v>
      </c>
      <c r="H1150" t="s">
        <v>8224</v>
      </c>
      <c r="I1150" t="str">
        <f>VLOOKUP(H1150,ISO!$A$2:$D$249,4,0)</f>
        <v>United States of America (the)</v>
      </c>
      <c r="J1150" t="s">
        <v>8246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4.8666666666666667E-3</v>
      </c>
      <c r="R1150" s="8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F1151">
        <v>75</v>
      </c>
      <c r="G1151" t="s">
        <v>8221</v>
      </c>
      <c r="H1151" t="s">
        <v>8224</v>
      </c>
      <c r="I1151" t="str">
        <f>VLOOKUP(H1151,ISO!$A$2:$D$249,4,0)</f>
        <v>United States of America (the)</v>
      </c>
      <c r="J1151" t="s">
        <v>8246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1.5E-3</v>
      </c>
      <c r="R1151" s="8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F1152">
        <v>252</v>
      </c>
      <c r="G1152" t="s">
        <v>8221</v>
      </c>
      <c r="H1152" t="s">
        <v>8224</v>
      </c>
      <c r="I1152" t="str">
        <f>VLOOKUP(H1152,ISO!$A$2:$D$249,4,0)</f>
        <v>United States of America (the)</v>
      </c>
      <c r="J1152" t="s">
        <v>8246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0.1008</v>
      </c>
      <c r="R1152" s="8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F1153">
        <v>0</v>
      </c>
      <c r="G1153" t="s">
        <v>8221</v>
      </c>
      <c r="H1153" t="s">
        <v>8224</v>
      </c>
      <c r="I1153" t="str">
        <f>VLOOKUP(H1153,ISO!$A$2:$D$249,4,0)</f>
        <v>United States of America (the)</v>
      </c>
      <c r="J1153" t="s">
        <v>8246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s="8" t="e">
        <f t="shared" si="69"/>
        <v>#DIV/0!</v>
      </c>
      <c r="S1153" t="str">
        <f t="shared" si="70"/>
        <v>food</v>
      </c>
      <c r="T1153" t="str">
        <f t="shared" si="71"/>
        <v>food trucks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F1154">
        <v>911</v>
      </c>
      <c r="G1154" t="s">
        <v>8221</v>
      </c>
      <c r="H1154" t="s">
        <v>8224</v>
      </c>
      <c r="I1154" t="str">
        <f>VLOOKUP(H1154,ISO!$A$2:$D$249,4,0)</f>
        <v>United States of America (the)</v>
      </c>
      <c r="J1154" t="s">
        <v>8246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68"/>
        <v>5.6937500000000002E-2</v>
      </c>
      <c r="R1154" s="8">
        <f t="shared" si="69"/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F1155">
        <v>50</v>
      </c>
      <c r="G1155" t="s">
        <v>8221</v>
      </c>
      <c r="H1155" t="s">
        <v>8224</v>
      </c>
      <c r="I1155" t="str">
        <f>VLOOKUP(H1155,ISO!$A$2:$D$249,4,0)</f>
        <v>United States of America (the)</v>
      </c>
      <c r="J1155" t="s">
        <v>8246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72">F1155/D1155</f>
        <v>6.2500000000000003E-3</v>
      </c>
      <c r="R1155" s="8">
        <f t="shared" ref="R1155:R1218" si="73">F1155/N1155</f>
        <v>50</v>
      </c>
      <c r="S1155" t="str">
        <f t="shared" ref="S1155:S1218" si="74">LEFT(P1155,(FIND("/",P1155,1)-1))</f>
        <v>food</v>
      </c>
      <c r="T1155" t="str">
        <f t="shared" ref="T1155:T1218" si="75">MID(P1155,FIND("/",P1155)+1,256)</f>
        <v>food trucks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F1156">
        <v>325</v>
      </c>
      <c r="G1156" t="s">
        <v>8221</v>
      </c>
      <c r="H1156" t="s">
        <v>8224</v>
      </c>
      <c r="I1156" t="str">
        <f>VLOOKUP(H1156,ISO!$A$2:$D$249,4,0)</f>
        <v>United States of America (the)</v>
      </c>
      <c r="J1156" t="s">
        <v>8246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6.5000000000000002E-2</v>
      </c>
      <c r="R1156" s="8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F1157">
        <v>188</v>
      </c>
      <c r="G1157" t="s">
        <v>8221</v>
      </c>
      <c r="H1157" t="s">
        <v>8224</v>
      </c>
      <c r="I1157" t="str">
        <f>VLOOKUP(H1157,ISO!$A$2:$D$249,4,0)</f>
        <v>United States of America (the)</v>
      </c>
      <c r="J1157" t="s">
        <v>8246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7.5199999999999998E-3</v>
      </c>
      <c r="R1157" s="8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F1158">
        <v>0</v>
      </c>
      <c r="G1158" t="s">
        <v>8221</v>
      </c>
      <c r="H1158" t="s">
        <v>8224</v>
      </c>
      <c r="I1158" t="str">
        <f>VLOOKUP(H1158,ISO!$A$2:$D$249,4,0)</f>
        <v>United States of America (the)</v>
      </c>
      <c r="J1158" t="s">
        <v>8246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s="8" t="e">
        <f t="shared" si="73"/>
        <v>#DIV/0!</v>
      </c>
      <c r="S1158" t="str">
        <f t="shared" si="74"/>
        <v>food</v>
      </c>
      <c r="T1158" t="str">
        <f t="shared" si="75"/>
        <v>food trucks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F1159">
        <v>151</v>
      </c>
      <c r="G1159" t="s">
        <v>8221</v>
      </c>
      <c r="H1159" t="s">
        <v>8224</v>
      </c>
      <c r="I1159" t="str">
        <f>VLOOKUP(H1159,ISO!$A$2:$D$249,4,0)</f>
        <v>United States of America (the)</v>
      </c>
      <c r="J1159" t="s">
        <v>8246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1.5100000000000001E-2</v>
      </c>
      <c r="R1159" s="8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F1160">
        <v>35</v>
      </c>
      <c r="G1160" t="s">
        <v>8221</v>
      </c>
      <c r="H1160" t="s">
        <v>8224</v>
      </c>
      <c r="I1160" t="str">
        <f>VLOOKUP(H1160,ISO!$A$2:$D$249,4,0)</f>
        <v>United States of America (the)</v>
      </c>
      <c r="J1160" t="s">
        <v>8246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4.6666666666666671E-3</v>
      </c>
      <c r="R1160" s="8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F1161">
        <v>0</v>
      </c>
      <c r="G1161" t="s">
        <v>8221</v>
      </c>
      <c r="H1161" t="s">
        <v>8224</v>
      </c>
      <c r="I1161" t="str">
        <f>VLOOKUP(H1161,ISO!$A$2:$D$249,4,0)</f>
        <v>United States of America (the)</v>
      </c>
      <c r="J1161" t="s">
        <v>8246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s="8" t="e">
        <f t="shared" si="73"/>
        <v>#DIV/0!</v>
      </c>
      <c r="S1161" t="str">
        <f t="shared" si="74"/>
        <v>food</v>
      </c>
      <c r="T1161" t="str">
        <f t="shared" si="75"/>
        <v>food trucks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F1162">
        <v>1155</v>
      </c>
      <c r="G1162" t="s">
        <v>8221</v>
      </c>
      <c r="H1162" t="s">
        <v>8224</v>
      </c>
      <c r="I1162" t="str">
        <f>VLOOKUP(H1162,ISO!$A$2:$D$249,4,0)</f>
        <v>United States of America (the)</v>
      </c>
      <c r="J1162" t="s">
        <v>8246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3.85E-2</v>
      </c>
      <c r="R1162" s="8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F1163">
        <v>0</v>
      </c>
      <c r="G1163" t="s">
        <v>8221</v>
      </c>
      <c r="H1163" t="s">
        <v>8224</v>
      </c>
      <c r="I1163" t="str">
        <f>VLOOKUP(H1163,ISO!$A$2:$D$249,4,0)</f>
        <v>United States of America (the)</v>
      </c>
      <c r="J1163" t="s">
        <v>8246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s="8" t="e">
        <f t="shared" si="73"/>
        <v>#DIV/0!</v>
      </c>
      <c r="S1163" t="str">
        <f t="shared" si="74"/>
        <v>food</v>
      </c>
      <c r="T1163" t="str">
        <f t="shared" si="75"/>
        <v>food trucks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F1164">
        <v>35</v>
      </c>
      <c r="G1164" t="s">
        <v>8221</v>
      </c>
      <c r="H1164" t="s">
        <v>8224</v>
      </c>
      <c r="I1164" t="str">
        <f>VLOOKUP(H1164,ISO!$A$2:$D$249,4,0)</f>
        <v>United States of America (the)</v>
      </c>
      <c r="J1164" t="s">
        <v>8246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5.8333333333333338E-4</v>
      </c>
      <c r="R1164" s="8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F1165">
        <v>0</v>
      </c>
      <c r="G1165" t="s">
        <v>8221</v>
      </c>
      <c r="H1165" t="s">
        <v>8224</v>
      </c>
      <c r="I1165" t="str">
        <f>VLOOKUP(H1165,ISO!$A$2:$D$249,4,0)</f>
        <v>United States of America (the)</v>
      </c>
      <c r="J1165" t="s">
        <v>8246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s="8" t="e">
        <f t="shared" si="73"/>
        <v>#DIV/0!</v>
      </c>
      <c r="S1165" t="str">
        <f t="shared" si="74"/>
        <v>food</v>
      </c>
      <c r="T1165" t="str">
        <f t="shared" si="75"/>
        <v>food trucks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F1166">
        <v>0</v>
      </c>
      <c r="G1166" t="s">
        <v>8221</v>
      </c>
      <c r="H1166" t="s">
        <v>8224</v>
      </c>
      <c r="I1166" t="str">
        <f>VLOOKUP(H1166,ISO!$A$2:$D$249,4,0)</f>
        <v>United States of America (the)</v>
      </c>
      <c r="J1166" t="s">
        <v>8246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s="8" t="e">
        <f t="shared" si="73"/>
        <v>#DIV/0!</v>
      </c>
      <c r="S1166" t="str">
        <f t="shared" si="74"/>
        <v>food</v>
      </c>
      <c r="T1166" t="str">
        <f t="shared" si="75"/>
        <v>food trucks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F1167">
        <v>2070.5</v>
      </c>
      <c r="G1167" t="s">
        <v>8221</v>
      </c>
      <c r="H1167" t="s">
        <v>8224</v>
      </c>
      <c r="I1167" t="str">
        <f>VLOOKUP(H1167,ISO!$A$2:$D$249,4,0)</f>
        <v>United States of America (the)</v>
      </c>
      <c r="J1167" t="s">
        <v>8246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0.20705000000000001</v>
      </c>
      <c r="R1167" s="8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F1168">
        <v>2871</v>
      </c>
      <c r="G1168" t="s">
        <v>8221</v>
      </c>
      <c r="H1168" t="s">
        <v>8224</v>
      </c>
      <c r="I1168" t="str">
        <f>VLOOKUP(H1168,ISO!$A$2:$D$249,4,0)</f>
        <v>United States of America (the)</v>
      </c>
      <c r="J1168" t="s">
        <v>8246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0.19139999999999999</v>
      </c>
      <c r="R1168" s="8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F1169">
        <v>979</v>
      </c>
      <c r="G1169" t="s">
        <v>8221</v>
      </c>
      <c r="H1169" t="s">
        <v>8224</v>
      </c>
      <c r="I1169" t="str">
        <f>VLOOKUP(H1169,ISO!$A$2:$D$249,4,0)</f>
        <v>United States of America (the)</v>
      </c>
      <c r="J1169" t="s">
        <v>8246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1.6316666666666667E-2</v>
      </c>
      <c r="R1169" s="8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F1170">
        <v>1020</v>
      </c>
      <c r="G1170" t="s">
        <v>8221</v>
      </c>
      <c r="H1170" t="s">
        <v>8224</v>
      </c>
      <c r="I1170" t="str">
        <f>VLOOKUP(H1170,ISO!$A$2:$D$249,4,0)</f>
        <v>United States of America (the)</v>
      </c>
      <c r="J1170" t="s">
        <v>8246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5.6666666666666664E-2</v>
      </c>
      <c r="R1170" s="8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F1171">
        <v>17</v>
      </c>
      <c r="G1171" t="s">
        <v>8221</v>
      </c>
      <c r="H1171" t="s">
        <v>8224</v>
      </c>
      <c r="I1171" t="str">
        <f>VLOOKUP(H1171,ISO!$A$2:$D$249,4,0)</f>
        <v>United States of America (the)</v>
      </c>
      <c r="J1171" t="s">
        <v>8246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1.6999999999999999E-3</v>
      </c>
      <c r="R1171" s="8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F1172">
        <v>100</v>
      </c>
      <c r="G1172" t="s">
        <v>8221</v>
      </c>
      <c r="H1172" t="s">
        <v>8225</v>
      </c>
      <c r="I1172" t="str">
        <f>VLOOKUP(H1172,ISO!$A$2:$D$249,4,0)</f>
        <v>United Kingdom of Great Britain and Northern Ireland (the)</v>
      </c>
      <c r="J1172" t="s">
        <v>8247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4.0000000000000001E-3</v>
      </c>
      <c r="R1172" s="8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F1173">
        <v>25</v>
      </c>
      <c r="G1173" t="s">
        <v>8221</v>
      </c>
      <c r="H1173" t="s">
        <v>8224</v>
      </c>
      <c r="I1173" t="str">
        <f>VLOOKUP(H1173,ISO!$A$2:$D$249,4,0)</f>
        <v>United States of America (the)</v>
      </c>
      <c r="J1173" t="s">
        <v>8246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1E-3</v>
      </c>
      <c r="R1173" s="8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F1174">
        <v>0</v>
      </c>
      <c r="G1174" t="s">
        <v>8221</v>
      </c>
      <c r="H1174" t="s">
        <v>8224</v>
      </c>
      <c r="I1174" t="str">
        <f>VLOOKUP(H1174,ISO!$A$2:$D$249,4,0)</f>
        <v>United States of America (the)</v>
      </c>
      <c r="J1174" t="s">
        <v>8246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s="8" t="e">
        <f t="shared" si="73"/>
        <v>#DIV/0!</v>
      </c>
      <c r="S1174" t="str">
        <f t="shared" si="74"/>
        <v>food</v>
      </c>
      <c r="T1174" t="str">
        <f t="shared" si="75"/>
        <v>food trucks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F1175">
        <v>30</v>
      </c>
      <c r="G1175" t="s">
        <v>8221</v>
      </c>
      <c r="H1175" t="s">
        <v>8224</v>
      </c>
      <c r="I1175" t="str">
        <f>VLOOKUP(H1175,ISO!$A$2:$D$249,4,0)</f>
        <v>United States of America (the)</v>
      </c>
      <c r="J1175" t="s">
        <v>8246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2.4000000000000001E-4</v>
      </c>
      <c r="R1175" s="8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F1176">
        <v>886</v>
      </c>
      <c r="G1176" t="s">
        <v>8221</v>
      </c>
      <c r="H1176" t="s">
        <v>8224</v>
      </c>
      <c r="I1176" t="str">
        <f>VLOOKUP(H1176,ISO!$A$2:$D$249,4,0)</f>
        <v>United States of America (the)</v>
      </c>
      <c r="J1176" t="s">
        <v>8246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5.906666666666667E-2</v>
      </c>
      <c r="R1176" s="8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F1177">
        <v>585</v>
      </c>
      <c r="G1177" t="s">
        <v>8221</v>
      </c>
      <c r="H1177" t="s">
        <v>8224</v>
      </c>
      <c r="I1177" t="str">
        <f>VLOOKUP(H1177,ISO!$A$2:$D$249,4,0)</f>
        <v>United States of America (the)</v>
      </c>
      <c r="J1177" t="s">
        <v>8246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2.9250000000000002E-2</v>
      </c>
      <c r="R1177" s="8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F1178">
        <v>10</v>
      </c>
      <c r="G1178" t="s">
        <v>8221</v>
      </c>
      <c r="H1178" t="s">
        <v>8226</v>
      </c>
      <c r="I1178" t="str">
        <f>VLOOKUP(H1178,ISO!$A$2:$D$249,4,0)</f>
        <v>Australia</v>
      </c>
      <c r="J1178" t="s">
        <v>8248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5.7142857142857142E-5</v>
      </c>
      <c r="R1178" s="8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F1179">
        <v>0</v>
      </c>
      <c r="G1179" t="s">
        <v>8221</v>
      </c>
      <c r="H1179" t="s">
        <v>8225</v>
      </c>
      <c r="I1179" t="str">
        <f>VLOOKUP(H1179,ISO!$A$2:$D$249,4,0)</f>
        <v>United Kingdom of Great Britain and Northern Ireland (the)</v>
      </c>
      <c r="J1179" t="s">
        <v>8247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s="8" t="e">
        <f t="shared" si="73"/>
        <v>#DIV/0!</v>
      </c>
      <c r="S1179" t="str">
        <f t="shared" si="74"/>
        <v>food</v>
      </c>
      <c r="T1179" t="str">
        <f t="shared" si="75"/>
        <v>food trucks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F1180">
        <v>5</v>
      </c>
      <c r="G1180" t="s">
        <v>8221</v>
      </c>
      <c r="H1180" t="s">
        <v>8224</v>
      </c>
      <c r="I1180" t="str">
        <f>VLOOKUP(H1180,ISO!$A$2:$D$249,4,0)</f>
        <v>United States of America (the)</v>
      </c>
      <c r="J1180" t="s">
        <v>8246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6.666666666666667E-5</v>
      </c>
      <c r="R1180" s="8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F1181">
        <v>3200</v>
      </c>
      <c r="G1181" t="s">
        <v>8221</v>
      </c>
      <c r="H1181" t="s">
        <v>8229</v>
      </c>
      <c r="I1181" t="str">
        <f>VLOOKUP(H1181,ISO!$A$2:$D$249,4,0)</f>
        <v>Canada</v>
      </c>
      <c r="J1181" t="s">
        <v>8251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5.3333333333333337E-2</v>
      </c>
      <c r="R1181" s="8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F1182">
        <v>5875</v>
      </c>
      <c r="G1182" t="s">
        <v>8221</v>
      </c>
      <c r="H1182" t="s">
        <v>8224</v>
      </c>
      <c r="I1182" t="str">
        <f>VLOOKUP(H1182,ISO!$A$2:$D$249,4,0)</f>
        <v>United States of America (the)</v>
      </c>
      <c r="J1182" t="s">
        <v>8246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0.11749999999999999</v>
      </c>
      <c r="R1182" s="8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F1183">
        <v>4</v>
      </c>
      <c r="G1183" t="s">
        <v>8221</v>
      </c>
      <c r="H1183" t="s">
        <v>8224</v>
      </c>
      <c r="I1183" t="str">
        <f>VLOOKUP(H1183,ISO!$A$2:$D$249,4,0)</f>
        <v>United States of America (the)</v>
      </c>
      <c r="J1183" t="s">
        <v>8246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8.0000000000000007E-5</v>
      </c>
      <c r="R1183" s="8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F1184">
        <v>42</v>
      </c>
      <c r="G1184" t="s">
        <v>8221</v>
      </c>
      <c r="H1184" t="s">
        <v>8224</v>
      </c>
      <c r="I1184" t="str">
        <f>VLOOKUP(H1184,ISO!$A$2:$D$249,4,0)</f>
        <v>United States of America (the)</v>
      </c>
      <c r="J1184" t="s">
        <v>8246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4.2000000000000003E-2</v>
      </c>
      <c r="R1184" s="8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F1185">
        <v>100</v>
      </c>
      <c r="G1185" t="s">
        <v>8221</v>
      </c>
      <c r="H1185" t="s">
        <v>8224</v>
      </c>
      <c r="I1185" t="str">
        <f>VLOOKUP(H1185,ISO!$A$2:$D$249,4,0)</f>
        <v>United States of America (the)</v>
      </c>
      <c r="J1185" t="s">
        <v>8246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0.04</v>
      </c>
      <c r="R1185" s="8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5" hidden="1">
      <c r="A1186">
        <v>1184</v>
      </c>
      <c r="B1186" s="3" t="s">
        <v>1185</v>
      </c>
      <c r="C1186" s="3" t="s">
        <v>5294</v>
      </c>
      <c r="D1186">
        <v>22000</v>
      </c>
      <c r="F1186">
        <v>23086</v>
      </c>
      <c r="G1186" t="s">
        <v>8219</v>
      </c>
      <c r="H1186" t="s">
        <v>8225</v>
      </c>
      <c r="I1186" t="str">
        <f>VLOOKUP(H1186,ISO!$A$2:$D$249,4,0)</f>
        <v>United Kingdom of Great Britain and Northern Ireland (the)</v>
      </c>
      <c r="J1186" t="s">
        <v>8247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1.0493636363636363</v>
      </c>
      <c r="R1186" s="8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8" hidden="1">
      <c r="A1187">
        <v>1185</v>
      </c>
      <c r="B1187" s="3" t="s">
        <v>1186</v>
      </c>
      <c r="C1187" s="3" t="s">
        <v>5295</v>
      </c>
      <c r="D1187">
        <v>12500</v>
      </c>
      <c r="F1187">
        <v>13180</v>
      </c>
      <c r="G1187" t="s">
        <v>8219</v>
      </c>
      <c r="H1187" t="s">
        <v>8224</v>
      </c>
      <c r="I1187" t="str">
        <f>VLOOKUP(H1187,ISO!$A$2:$D$249,4,0)</f>
        <v>United States of America (the)</v>
      </c>
      <c r="J1187" t="s">
        <v>8246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1.0544</v>
      </c>
      <c r="R1187" s="8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5" hidden="1">
      <c r="A1188">
        <v>1186</v>
      </c>
      <c r="B1188" s="3" t="s">
        <v>1187</v>
      </c>
      <c r="C1188" s="3" t="s">
        <v>5296</v>
      </c>
      <c r="D1188">
        <v>7500</v>
      </c>
      <c r="F1188">
        <v>8005</v>
      </c>
      <c r="G1188" t="s">
        <v>8219</v>
      </c>
      <c r="H1188" t="s">
        <v>8225</v>
      </c>
      <c r="I1188" t="str">
        <f>VLOOKUP(H1188,ISO!$A$2:$D$249,4,0)</f>
        <v>United Kingdom of Great Britain and Northern Ireland (the)</v>
      </c>
      <c r="J1188" t="s">
        <v>8247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1.0673333333333332</v>
      </c>
      <c r="R1188" s="8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58" hidden="1">
      <c r="A1189">
        <v>1187</v>
      </c>
      <c r="B1189" s="3" t="s">
        <v>1188</v>
      </c>
      <c r="C1189" s="3" t="s">
        <v>5297</v>
      </c>
      <c r="D1189">
        <v>8750</v>
      </c>
      <c r="F1189">
        <v>9111</v>
      </c>
      <c r="G1189" t="s">
        <v>8219</v>
      </c>
      <c r="H1189" t="s">
        <v>8224</v>
      </c>
      <c r="I1189" t="str">
        <f>VLOOKUP(H1189,ISO!$A$2:$D$249,4,0)</f>
        <v>United States of America (the)</v>
      </c>
      <c r="J1189" t="s">
        <v>8246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1.0412571428571429</v>
      </c>
      <c r="R1189" s="8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5" hidden="1">
      <c r="A1190">
        <v>1188</v>
      </c>
      <c r="B1190" s="3" t="s">
        <v>1189</v>
      </c>
      <c r="C1190" s="3" t="s">
        <v>5298</v>
      </c>
      <c r="D1190">
        <v>2000</v>
      </c>
      <c r="F1190">
        <v>3211</v>
      </c>
      <c r="G1190" t="s">
        <v>8219</v>
      </c>
      <c r="H1190" t="s">
        <v>8229</v>
      </c>
      <c r="I1190" t="str">
        <f>VLOOKUP(H1190,ISO!$A$2:$D$249,4,0)</f>
        <v>Canada</v>
      </c>
      <c r="J1190" t="s">
        <v>8251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1.6054999999999999</v>
      </c>
      <c r="R1190" s="8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5" hidden="1">
      <c r="A1191">
        <v>1189</v>
      </c>
      <c r="B1191" s="3" t="s">
        <v>1190</v>
      </c>
      <c r="C1191" s="3" t="s">
        <v>5299</v>
      </c>
      <c r="D1191">
        <v>9000</v>
      </c>
      <c r="F1191">
        <v>9700</v>
      </c>
      <c r="G1191" t="s">
        <v>8219</v>
      </c>
      <c r="H1191" t="s">
        <v>8224</v>
      </c>
      <c r="I1191" t="str">
        <f>VLOOKUP(H1191,ISO!$A$2:$D$249,4,0)</f>
        <v>United States of America (the)</v>
      </c>
      <c r="J1191" t="s">
        <v>8246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1.0777777777777777</v>
      </c>
      <c r="R1191" s="8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43.5" hidden="1">
      <c r="A1192">
        <v>1190</v>
      </c>
      <c r="B1192" s="3" t="s">
        <v>1191</v>
      </c>
      <c r="C1192" s="3" t="s">
        <v>5300</v>
      </c>
      <c r="D1192">
        <v>500</v>
      </c>
      <c r="F1192">
        <v>675</v>
      </c>
      <c r="G1192" t="s">
        <v>8219</v>
      </c>
      <c r="H1192" t="s">
        <v>8224</v>
      </c>
      <c r="I1192" t="str">
        <f>VLOOKUP(H1192,ISO!$A$2:$D$249,4,0)</f>
        <v>United States of America (the)</v>
      </c>
      <c r="J1192" t="s">
        <v>8246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1.35</v>
      </c>
      <c r="R1192" s="8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5" hidden="1">
      <c r="A1193">
        <v>1191</v>
      </c>
      <c r="B1193" s="3" t="s">
        <v>1192</v>
      </c>
      <c r="C1193" s="3" t="s">
        <v>5301</v>
      </c>
      <c r="D1193">
        <v>2700</v>
      </c>
      <c r="F1193">
        <v>2945</v>
      </c>
      <c r="G1193" t="s">
        <v>8219</v>
      </c>
      <c r="H1193" t="s">
        <v>8224</v>
      </c>
      <c r="I1193" t="str">
        <f>VLOOKUP(H1193,ISO!$A$2:$D$249,4,0)</f>
        <v>United States of America (the)</v>
      </c>
      <c r="J1193" t="s">
        <v>8246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1.0907407407407408</v>
      </c>
      <c r="R1193" s="8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9" hidden="1">
      <c r="A1194">
        <v>1192</v>
      </c>
      <c r="B1194" s="3" t="s">
        <v>1193</v>
      </c>
      <c r="C1194" s="3" t="s">
        <v>5302</v>
      </c>
      <c r="D1194">
        <v>100</v>
      </c>
      <c r="F1194">
        <v>290</v>
      </c>
      <c r="G1194" t="s">
        <v>8219</v>
      </c>
      <c r="H1194" t="s">
        <v>8225</v>
      </c>
      <c r="I1194" t="str">
        <f>VLOOKUP(H1194,ISO!$A$2:$D$249,4,0)</f>
        <v>United Kingdom of Great Britain and Northern Ireland (the)</v>
      </c>
      <c r="J1194" t="s">
        <v>8247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2.9</v>
      </c>
      <c r="R1194" s="8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58" hidden="1">
      <c r="A1195">
        <v>1193</v>
      </c>
      <c r="B1195" s="3" t="s">
        <v>1194</v>
      </c>
      <c r="C1195" s="3" t="s">
        <v>5303</v>
      </c>
      <c r="D1195">
        <v>21000</v>
      </c>
      <c r="F1195">
        <v>21831</v>
      </c>
      <c r="G1195" t="s">
        <v>8219</v>
      </c>
      <c r="H1195" t="s">
        <v>8224</v>
      </c>
      <c r="I1195" t="str">
        <f>VLOOKUP(H1195,ISO!$A$2:$D$249,4,0)</f>
        <v>United States of America (the)</v>
      </c>
      <c r="J1195" t="s">
        <v>8246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1.0395714285714286</v>
      </c>
      <c r="R1195" s="8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5" hidden="1">
      <c r="A1196">
        <v>1194</v>
      </c>
      <c r="B1196" s="3" t="s">
        <v>1195</v>
      </c>
      <c r="C1196" s="3" t="s">
        <v>5304</v>
      </c>
      <c r="D1196">
        <v>12500</v>
      </c>
      <c r="F1196">
        <v>40280</v>
      </c>
      <c r="G1196" t="s">
        <v>8219</v>
      </c>
      <c r="H1196" t="s">
        <v>8241</v>
      </c>
      <c r="I1196" t="str">
        <f>VLOOKUP(H1196,ISO!$A$2:$D$249,4,0)</f>
        <v>Ireland</v>
      </c>
      <c r="J1196" t="s">
        <v>8249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3.2223999999999999</v>
      </c>
      <c r="R1196" s="8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8" hidden="1">
      <c r="A1197">
        <v>1195</v>
      </c>
      <c r="B1197" s="3" t="s">
        <v>1196</v>
      </c>
      <c r="C1197" s="3" t="s">
        <v>5305</v>
      </c>
      <c r="D1197">
        <v>10000</v>
      </c>
      <c r="F1197">
        <v>13500</v>
      </c>
      <c r="G1197" t="s">
        <v>8219</v>
      </c>
      <c r="H1197" t="s">
        <v>8237</v>
      </c>
      <c r="I1197" t="str">
        <f>VLOOKUP(H1197,ISO!$A$2:$D$249,4,0)</f>
        <v>Italy</v>
      </c>
      <c r="J1197" t="s">
        <v>8249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1.35</v>
      </c>
      <c r="R1197" s="8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9" hidden="1">
      <c r="A1198">
        <v>1196</v>
      </c>
      <c r="B1198" s="3" t="s">
        <v>1197</v>
      </c>
      <c r="C1198" s="3" t="s">
        <v>5306</v>
      </c>
      <c r="D1198">
        <v>14500</v>
      </c>
      <c r="F1198">
        <v>39137</v>
      </c>
      <c r="G1198" t="s">
        <v>8219</v>
      </c>
      <c r="H1198" t="s">
        <v>8225</v>
      </c>
      <c r="I1198" t="str">
        <f>VLOOKUP(H1198,ISO!$A$2:$D$249,4,0)</f>
        <v>United Kingdom of Great Britain and Northern Ireland (the)</v>
      </c>
      <c r="J1198" t="s">
        <v>8247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2.6991034482758622</v>
      </c>
      <c r="R1198" s="8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58" hidden="1">
      <c r="A1199">
        <v>1197</v>
      </c>
      <c r="B1199" s="3" t="s">
        <v>1198</v>
      </c>
      <c r="C1199" s="3" t="s">
        <v>5307</v>
      </c>
      <c r="D1199">
        <v>15000</v>
      </c>
      <c r="F1199">
        <v>37994</v>
      </c>
      <c r="G1199" t="s">
        <v>8219</v>
      </c>
      <c r="H1199" t="s">
        <v>8224</v>
      </c>
      <c r="I1199" t="str">
        <f>VLOOKUP(H1199,ISO!$A$2:$D$249,4,0)</f>
        <v>United States of America (the)</v>
      </c>
      <c r="J1199" t="s">
        <v>8246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2.5329333333333333</v>
      </c>
      <c r="R1199" s="8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43.5" hidden="1">
      <c r="A1200">
        <v>1198</v>
      </c>
      <c r="B1200" s="3" t="s">
        <v>1199</v>
      </c>
      <c r="C1200" s="3" t="s">
        <v>5308</v>
      </c>
      <c r="D1200">
        <v>3500</v>
      </c>
      <c r="F1200">
        <v>9121</v>
      </c>
      <c r="G1200" t="s">
        <v>8219</v>
      </c>
      <c r="H1200" t="s">
        <v>8224</v>
      </c>
      <c r="I1200" t="str">
        <f>VLOOKUP(H1200,ISO!$A$2:$D$249,4,0)</f>
        <v>United States of America (the)</v>
      </c>
      <c r="J1200" t="s">
        <v>8246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2.6059999999999999</v>
      </c>
      <c r="R1200" s="8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5" hidden="1">
      <c r="A1201">
        <v>1199</v>
      </c>
      <c r="B1201" s="3" t="s">
        <v>1200</v>
      </c>
      <c r="C1201" s="3" t="s">
        <v>5309</v>
      </c>
      <c r="D1201">
        <v>2658</v>
      </c>
      <c r="F1201">
        <v>2693</v>
      </c>
      <c r="G1201" t="s">
        <v>8219</v>
      </c>
      <c r="H1201" t="s">
        <v>8225</v>
      </c>
      <c r="I1201" t="str">
        <f>VLOOKUP(H1201,ISO!$A$2:$D$249,4,0)</f>
        <v>United Kingdom of Great Britain and Northern Ireland (the)</v>
      </c>
      <c r="J1201" t="s">
        <v>8247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1.0131677953348381</v>
      </c>
      <c r="R1201" s="8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5" hidden="1">
      <c r="A1202">
        <v>1200</v>
      </c>
      <c r="B1202" s="3" t="s">
        <v>1201</v>
      </c>
      <c r="C1202" s="3" t="s">
        <v>5310</v>
      </c>
      <c r="D1202">
        <v>4800</v>
      </c>
      <c r="F1202">
        <v>6029</v>
      </c>
      <c r="G1202" t="s">
        <v>8219</v>
      </c>
      <c r="H1202" t="s">
        <v>8224</v>
      </c>
      <c r="I1202" t="str">
        <f>VLOOKUP(H1202,ISO!$A$2:$D$249,4,0)</f>
        <v>United States of America (the)</v>
      </c>
      <c r="J1202" t="s">
        <v>8246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1.2560416666666667</v>
      </c>
      <c r="R1202" s="8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5" hidden="1">
      <c r="A1203">
        <v>1201</v>
      </c>
      <c r="B1203" s="3" t="s">
        <v>1202</v>
      </c>
      <c r="C1203" s="3" t="s">
        <v>5311</v>
      </c>
      <c r="D1203">
        <v>6000</v>
      </c>
      <c r="F1203">
        <v>6146.27</v>
      </c>
      <c r="G1203" t="s">
        <v>8219</v>
      </c>
      <c r="H1203" t="s">
        <v>8225</v>
      </c>
      <c r="I1203" t="str">
        <f>VLOOKUP(H1203,ISO!$A$2:$D$249,4,0)</f>
        <v>United Kingdom of Great Britain and Northern Ireland (the)</v>
      </c>
      <c r="J1203" t="s">
        <v>8247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1.0243783333333334</v>
      </c>
      <c r="R1203" s="8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58" hidden="1">
      <c r="A1204">
        <v>1202</v>
      </c>
      <c r="B1204" s="3" t="s">
        <v>1203</v>
      </c>
      <c r="C1204" s="3" t="s">
        <v>5312</v>
      </c>
      <c r="D1204">
        <v>25000</v>
      </c>
      <c r="F1204">
        <v>49811</v>
      </c>
      <c r="G1204" t="s">
        <v>8219</v>
      </c>
      <c r="H1204" t="s">
        <v>8226</v>
      </c>
      <c r="I1204" t="str">
        <f>VLOOKUP(H1204,ISO!$A$2:$D$249,4,0)</f>
        <v>Australia</v>
      </c>
      <c r="J1204" t="s">
        <v>8248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1.99244</v>
      </c>
      <c r="R1204" s="8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5" hidden="1">
      <c r="A1205">
        <v>1203</v>
      </c>
      <c r="B1205" s="3" t="s">
        <v>1204</v>
      </c>
      <c r="C1205" s="3" t="s">
        <v>5313</v>
      </c>
      <c r="D1205">
        <v>16300</v>
      </c>
      <c r="F1205">
        <v>16700</v>
      </c>
      <c r="G1205" t="s">
        <v>8219</v>
      </c>
      <c r="H1205" t="s">
        <v>8224</v>
      </c>
      <c r="I1205" t="str">
        <f>VLOOKUP(H1205,ISO!$A$2:$D$249,4,0)</f>
        <v>United States of America (the)</v>
      </c>
      <c r="J1205" t="s">
        <v>8246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1.0245398773006136</v>
      </c>
      <c r="R1205" s="8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5" hidden="1">
      <c r="A1206">
        <v>1204</v>
      </c>
      <c r="B1206" s="3" t="s">
        <v>1205</v>
      </c>
      <c r="C1206" s="3" t="s">
        <v>5314</v>
      </c>
      <c r="D1206">
        <v>13000</v>
      </c>
      <c r="F1206">
        <v>13383</v>
      </c>
      <c r="G1206" t="s">
        <v>8219</v>
      </c>
      <c r="H1206" t="s">
        <v>8224</v>
      </c>
      <c r="I1206" t="str">
        <f>VLOOKUP(H1206,ISO!$A$2:$D$249,4,0)</f>
        <v>United States of America (the)</v>
      </c>
      <c r="J1206" t="s">
        <v>8246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1.0294615384615384</v>
      </c>
      <c r="R1206" s="8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5" hidden="1">
      <c r="A1207">
        <v>1205</v>
      </c>
      <c r="B1207" s="3" t="s">
        <v>1206</v>
      </c>
      <c r="C1207" s="3" t="s">
        <v>5315</v>
      </c>
      <c r="D1207">
        <v>13000</v>
      </c>
      <c r="F1207">
        <v>13112</v>
      </c>
      <c r="G1207" t="s">
        <v>8219</v>
      </c>
      <c r="H1207" t="s">
        <v>8236</v>
      </c>
      <c r="I1207" t="str">
        <f>VLOOKUP(H1207,ISO!$A$2:$D$249,4,0)</f>
        <v>Germany</v>
      </c>
      <c r="J1207" t="s">
        <v>8249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1.0086153846153847</v>
      </c>
      <c r="R1207" s="8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58" hidden="1">
      <c r="A1208">
        <v>1206</v>
      </c>
      <c r="B1208" s="3" t="s">
        <v>1207</v>
      </c>
      <c r="C1208" s="3" t="s">
        <v>5316</v>
      </c>
      <c r="D1208">
        <v>900</v>
      </c>
      <c r="F1208">
        <v>1035</v>
      </c>
      <c r="G1208" t="s">
        <v>8219</v>
      </c>
      <c r="H1208" t="s">
        <v>8239</v>
      </c>
      <c r="I1208" t="str">
        <f>VLOOKUP(H1208,ISO!$A$2:$D$249,4,0)</f>
        <v>Austria</v>
      </c>
      <c r="J1208" t="s">
        <v>8249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1.1499999999999999</v>
      </c>
      <c r="R1208" s="8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29" hidden="1">
      <c r="A1209">
        <v>1207</v>
      </c>
      <c r="B1209" s="3" t="s">
        <v>1208</v>
      </c>
      <c r="C1209" s="3" t="s">
        <v>5317</v>
      </c>
      <c r="D1209">
        <v>16700</v>
      </c>
      <c r="F1209">
        <v>17396</v>
      </c>
      <c r="G1209" t="s">
        <v>8219</v>
      </c>
      <c r="H1209" t="s">
        <v>8237</v>
      </c>
      <c r="I1209" t="str">
        <f>VLOOKUP(H1209,ISO!$A$2:$D$249,4,0)</f>
        <v>Italy</v>
      </c>
      <c r="J1209" t="s">
        <v>8249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1.0416766467065868</v>
      </c>
      <c r="R1209" s="8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58" hidden="1">
      <c r="A1210">
        <v>1208</v>
      </c>
      <c r="B1210" s="3" t="s">
        <v>1209</v>
      </c>
      <c r="C1210" s="3" t="s">
        <v>5318</v>
      </c>
      <c r="D1210">
        <v>10000</v>
      </c>
      <c r="F1210">
        <v>15530</v>
      </c>
      <c r="G1210" t="s">
        <v>8219</v>
      </c>
      <c r="H1210" t="s">
        <v>8224</v>
      </c>
      <c r="I1210" t="str">
        <f>VLOOKUP(H1210,ISO!$A$2:$D$249,4,0)</f>
        <v>United States of America (the)</v>
      </c>
      <c r="J1210" t="s">
        <v>8246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1.5529999999999999</v>
      </c>
      <c r="R1210" s="8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5" hidden="1">
      <c r="A1211">
        <v>1209</v>
      </c>
      <c r="B1211" s="3" t="s">
        <v>1210</v>
      </c>
      <c r="C1211" s="3" t="s">
        <v>5319</v>
      </c>
      <c r="D1211">
        <v>6000</v>
      </c>
      <c r="F1211">
        <v>6360</v>
      </c>
      <c r="G1211" t="s">
        <v>8219</v>
      </c>
      <c r="H1211" t="s">
        <v>8224</v>
      </c>
      <c r="I1211" t="str">
        <f>VLOOKUP(H1211,ISO!$A$2:$D$249,4,0)</f>
        <v>United States of America (the)</v>
      </c>
      <c r="J1211" t="s">
        <v>8246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1.06</v>
      </c>
      <c r="R1211" s="8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9" hidden="1">
      <c r="A1212">
        <v>1210</v>
      </c>
      <c r="B1212" s="3" t="s">
        <v>1211</v>
      </c>
      <c r="C1212" s="3" t="s">
        <v>5320</v>
      </c>
      <c r="D1212">
        <v>20000</v>
      </c>
      <c r="F1212">
        <v>50863</v>
      </c>
      <c r="G1212" t="s">
        <v>8219</v>
      </c>
      <c r="H1212" t="s">
        <v>8235</v>
      </c>
      <c r="I1212" t="str">
        <f>VLOOKUP(H1212,ISO!$A$2:$D$249,4,0)</f>
        <v>Sweden</v>
      </c>
      <c r="J1212" t="s">
        <v>8255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2.5431499999999998</v>
      </c>
      <c r="R1212" s="8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5" hidden="1">
      <c r="A1213">
        <v>1211</v>
      </c>
      <c r="B1213" s="3" t="s">
        <v>1212</v>
      </c>
      <c r="C1213" s="3" t="s">
        <v>5321</v>
      </c>
      <c r="D1213">
        <v>1000</v>
      </c>
      <c r="F1213">
        <v>1011</v>
      </c>
      <c r="G1213" t="s">
        <v>8219</v>
      </c>
      <c r="H1213" t="s">
        <v>8229</v>
      </c>
      <c r="I1213" t="str">
        <f>VLOOKUP(H1213,ISO!$A$2:$D$249,4,0)</f>
        <v>Canada</v>
      </c>
      <c r="J1213" t="s">
        <v>8251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1.0109999999999999</v>
      </c>
      <c r="R1213" s="8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58" hidden="1">
      <c r="A1214">
        <v>1212</v>
      </c>
      <c r="B1214" s="3" t="s">
        <v>1213</v>
      </c>
      <c r="C1214" s="3" t="s">
        <v>5322</v>
      </c>
      <c r="D1214">
        <v>2500</v>
      </c>
      <c r="F1214">
        <v>3226</v>
      </c>
      <c r="G1214" t="s">
        <v>8219</v>
      </c>
      <c r="H1214" t="s">
        <v>8224</v>
      </c>
      <c r="I1214" t="str">
        <f>VLOOKUP(H1214,ISO!$A$2:$D$249,4,0)</f>
        <v>United States of America (the)</v>
      </c>
      <c r="J1214" t="s">
        <v>8246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1.2904</v>
      </c>
      <c r="R1214" s="8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58" hidden="1">
      <c r="A1215">
        <v>1213</v>
      </c>
      <c r="B1215" s="3" t="s">
        <v>1214</v>
      </c>
      <c r="C1215" s="3" t="s">
        <v>5323</v>
      </c>
      <c r="D1215">
        <v>6500</v>
      </c>
      <c r="F1215">
        <v>6645</v>
      </c>
      <c r="G1215" t="s">
        <v>8219</v>
      </c>
      <c r="H1215" t="s">
        <v>8225</v>
      </c>
      <c r="I1215" t="str">
        <f>VLOOKUP(H1215,ISO!$A$2:$D$249,4,0)</f>
        <v>United Kingdom of Great Britain and Northern Ireland (the)</v>
      </c>
      <c r="J1215" t="s">
        <v>8247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1.0223076923076924</v>
      </c>
      <c r="R1215" s="8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58" hidden="1">
      <c r="A1216">
        <v>1214</v>
      </c>
      <c r="B1216" s="3" t="s">
        <v>1215</v>
      </c>
      <c r="C1216" s="3" t="s">
        <v>5324</v>
      </c>
      <c r="D1216">
        <v>2000</v>
      </c>
      <c r="F1216">
        <v>2636</v>
      </c>
      <c r="G1216" t="s">
        <v>8219</v>
      </c>
      <c r="H1216" t="s">
        <v>8224</v>
      </c>
      <c r="I1216" t="str">
        <f>VLOOKUP(H1216,ISO!$A$2:$D$249,4,0)</f>
        <v>United States of America (the)</v>
      </c>
      <c r="J1216" t="s">
        <v>8246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1.3180000000000001</v>
      </c>
      <c r="R1216" s="8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43.5" hidden="1">
      <c r="A1217">
        <v>1215</v>
      </c>
      <c r="B1217" s="3" t="s">
        <v>1216</v>
      </c>
      <c r="C1217" s="3" t="s">
        <v>5325</v>
      </c>
      <c r="D1217">
        <v>5000</v>
      </c>
      <c r="F1217">
        <v>39304.01</v>
      </c>
      <c r="G1217" t="s">
        <v>8219</v>
      </c>
      <c r="H1217" t="s">
        <v>8224</v>
      </c>
      <c r="I1217" t="str">
        <f>VLOOKUP(H1217,ISO!$A$2:$D$249,4,0)</f>
        <v>United States of America (the)</v>
      </c>
      <c r="J1217" t="s">
        <v>8246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7.8608020000000005</v>
      </c>
      <c r="R1217" s="8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9" hidden="1">
      <c r="A1218">
        <v>1216</v>
      </c>
      <c r="B1218" s="3" t="s">
        <v>1217</v>
      </c>
      <c r="C1218" s="3" t="s">
        <v>5326</v>
      </c>
      <c r="D1218">
        <v>14000</v>
      </c>
      <c r="F1218">
        <v>20398</v>
      </c>
      <c r="G1218" t="s">
        <v>8219</v>
      </c>
      <c r="H1218" t="s">
        <v>8224</v>
      </c>
      <c r="I1218" t="str">
        <f>VLOOKUP(H1218,ISO!$A$2:$D$249,4,0)</f>
        <v>United States of America (the)</v>
      </c>
      <c r="J1218" t="s">
        <v>8246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72"/>
        <v>1.4570000000000001</v>
      </c>
      <c r="R1218" s="8">
        <f t="shared" si="73"/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3.5" hidden="1">
      <c r="A1219">
        <v>1217</v>
      </c>
      <c r="B1219" s="3" t="s">
        <v>1218</v>
      </c>
      <c r="C1219" s="3" t="s">
        <v>5327</v>
      </c>
      <c r="D1219">
        <v>26500</v>
      </c>
      <c r="F1219">
        <v>27189</v>
      </c>
      <c r="G1219" t="s">
        <v>8219</v>
      </c>
      <c r="H1219" t="s">
        <v>8224</v>
      </c>
      <c r="I1219" t="str">
        <f>VLOOKUP(H1219,ISO!$A$2:$D$249,4,0)</f>
        <v>United States of America (the)</v>
      </c>
      <c r="J1219" t="s">
        <v>8246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76">F1219/D1219</f>
        <v>1.026</v>
      </c>
      <c r="R1219" s="8">
        <f t="shared" ref="R1219:R1282" si="77">F1219/N1219</f>
        <v>148.57377049180329</v>
      </c>
      <c r="S1219" t="str">
        <f t="shared" ref="S1219:S1282" si="78">LEFT(P1219,(FIND("/",P1219,1)-1))</f>
        <v>photography</v>
      </c>
      <c r="T1219" t="str">
        <f t="shared" ref="T1219:T1282" si="79">MID(P1219,FIND("/",P1219)+1,256)</f>
        <v>photobooks</v>
      </c>
    </row>
    <row r="1220" spans="1:20" ht="58" hidden="1">
      <c r="A1220">
        <v>1218</v>
      </c>
      <c r="B1220" s="3" t="s">
        <v>1219</v>
      </c>
      <c r="C1220" s="3" t="s">
        <v>5328</v>
      </c>
      <c r="D1220">
        <v>9000</v>
      </c>
      <c r="F1220">
        <v>15505</v>
      </c>
      <c r="G1220" t="s">
        <v>8219</v>
      </c>
      <c r="H1220" t="s">
        <v>8224</v>
      </c>
      <c r="I1220" t="str">
        <f>VLOOKUP(H1220,ISO!$A$2:$D$249,4,0)</f>
        <v>United States of America (the)</v>
      </c>
      <c r="J1220" t="s">
        <v>8246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1.7227777777777777</v>
      </c>
      <c r="R1220" s="8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9" hidden="1">
      <c r="A1221">
        <v>1219</v>
      </c>
      <c r="B1221" s="3" t="s">
        <v>1220</v>
      </c>
      <c r="C1221" s="3" t="s">
        <v>5329</v>
      </c>
      <c r="D1221">
        <v>16350</v>
      </c>
      <c r="F1221">
        <v>26024</v>
      </c>
      <c r="G1221" t="s">
        <v>8219</v>
      </c>
      <c r="H1221" t="s">
        <v>8224</v>
      </c>
      <c r="I1221" t="str">
        <f>VLOOKUP(H1221,ISO!$A$2:$D$249,4,0)</f>
        <v>United States of America (the)</v>
      </c>
      <c r="J1221" t="s">
        <v>8246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1.5916819571865444</v>
      </c>
      <c r="R1221" s="8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5" hidden="1">
      <c r="A1222">
        <v>1220</v>
      </c>
      <c r="B1222" s="3" t="s">
        <v>1221</v>
      </c>
      <c r="C1222" s="3" t="s">
        <v>5330</v>
      </c>
      <c r="D1222">
        <v>15000</v>
      </c>
      <c r="F1222">
        <v>15565</v>
      </c>
      <c r="G1222" t="s">
        <v>8219</v>
      </c>
      <c r="H1222" t="s">
        <v>8236</v>
      </c>
      <c r="I1222" t="str">
        <f>VLOOKUP(H1222,ISO!$A$2:$D$249,4,0)</f>
        <v>Germany</v>
      </c>
      <c r="J1222" t="s">
        <v>8249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1.0376666666666667</v>
      </c>
      <c r="R1222" s="8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5" hidden="1">
      <c r="A1223">
        <v>1221</v>
      </c>
      <c r="B1223" s="3" t="s">
        <v>1222</v>
      </c>
      <c r="C1223" s="3" t="s">
        <v>5331</v>
      </c>
      <c r="D1223">
        <v>2200</v>
      </c>
      <c r="F1223">
        <v>2451.0100000000002</v>
      </c>
      <c r="G1223" t="s">
        <v>8219</v>
      </c>
      <c r="H1223" t="s">
        <v>8225</v>
      </c>
      <c r="I1223" t="str">
        <f>VLOOKUP(H1223,ISO!$A$2:$D$249,4,0)</f>
        <v>United Kingdom of Great Britain and Northern Ireland (the)</v>
      </c>
      <c r="J1223" t="s">
        <v>8247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1.1140954545454547</v>
      </c>
      <c r="R1223" s="8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9" hidden="1">
      <c r="A1224">
        <v>1222</v>
      </c>
      <c r="B1224" s="3" t="s">
        <v>1223</v>
      </c>
      <c r="C1224" s="3" t="s">
        <v>5332</v>
      </c>
      <c r="D1224">
        <v>4000</v>
      </c>
      <c r="F1224">
        <v>11215</v>
      </c>
      <c r="G1224" t="s">
        <v>8219</v>
      </c>
      <c r="H1224" t="s">
        <v>8229</v>
      </c>
      <c r="I1224" t="str">
        <f>VLOOKUP(H1224,ISO!$A$2:$D$249,4,0)</f>
        <v>Canada</v>
      </c>
      <c r="J1224" t="s">
        <v>8251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2.80375</v>
      </c>
      <c r="R1224" s="8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3.5" hidden="1">
      <c r="A1225">
        <v>1223</v>
      </c>
      <c r="B1225" s="3" t="s">
        <v>1224</v>
      </c>
      <c r="C1225" s="3" t="s">
        <v>5333</v>
      </c>
      <c r="D1225">
        <v>19800</v>
      </c>
      <c r="F1225">
        <v>22197</v>
      </c>
      <c r="G1225" t="s">
        <v>8219</v>
      </c>
      <c r="H1225" t="s">
        <v>8224</v>
      </c>
      <c r="I1225" t="str">
        <f>VLOOKUP(H1225,ISO!$A$2:$D$249,4,0)</f>
        <v>United States of America (the)</v>
      </c>
      <c r="J1225" t="s">
        <v>8246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1.1210606060606061</v>
      </c>
      <c r="R1225" s="8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9" hidden="1">
      <c r="A1226">
        <v>1224</v>
      </c>
      <c r="B1226" s="3" t="s">
        <v>1225</v>
      </c>
      <c r="C1226" s="3" t="s">
        <v>5334</v>
      </c>
      <c r="D1226">
        <v>15000</v>
      </c>
      <c r="F1226">
        <v>1060</v>
      </c>
      <c r="G1226" t="s">
        <v>8220</v>
      </c>
      <c r="H1226" t="s">
        <v>8224</v>
      </c>
      <c r="I1226" t="str">
        <f>VLOOKUP(H1226,ISO!$A$2:$D$249,4,0)</f>
        <v>United States of America (the)</v>
      </c>
      <c r="J1226" t="s">
        <v>8246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7.0666666666666669E-2</v>
      </c>
      <c r="R1226" s="8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5" hidden="1">
      <c r="A1227">
        <v>1225</v>
      </c>
      <c r="B1227" s="3" t="s">
        <v>1226</v>
      </c>
      <c r="C1227" s="3" t="s">
        <v>5335</v>
      </c>
      <c r="D1227">
        <v>3000</v>
      </c>
      <c r="F1227">
        <v>132</v>
      </c>
      <c r="G1227" t="s">
        <v>8220</v>
      </c>
      <c r="H1227" t="s">
        <v>8224</v>
      </c>
      <c r="I1227" t="str">
        <f>VLOOKUP(H1227,ISO!$A$2:$D$249,4,0)</f>
        <v>United States of America (the)</v>
      </c>
      <c r="J1227" t="s">
        <v>8246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4.3999999999999997E-2</v>
      </c>
      <c r="R1227" s="8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3.5" hidden="1">
      <c r="A1228">
        <v>1226</v>
      </c>
      <c r="B1228" s="3" t="s">
        <v>1227</v>
      </c>
      <c r="C1228" s="3" t="s">
        <v>5336</v>
      </c>
      <c r="D1228">
        <v>50000</v>
      </c>
      <c r="F1228">
        <v>1937</v>
      </c>
      <c r="G1228" t="s">
        <v>8220</v>
      </c>
      <c r="H1228" t="s">
        <v>8224</v>
      </c>
      <c r="I1228" t="str">
        <f>VLOOKUP(H1228,ISO!$A$2:$D$249,4,0)</f>
        <v>United States of America (the)</v>
      </c>
      <c r="J1228" t="s">
        <v>8246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3.8739999999999997E-2</v>
      </c>
      <c r="R1228" s="8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5" hidden="1">
      <c r="A1229">
        <v>1227</v>
      </c>
      <c r="B1229" s="3" t="s">
        <v>1228</v>
      </c>
      <c r="C1229" s="3" t="s">
        <v>5337</v>
      </c>
      <c r="D1229">
        <v>2000</v>
      </c>
      <c r="F1229">
        <v>0</v>
      </c>
      <c r="G1229" t="s">
        <v>8220</v>
      </c>
      <c r="H1229" t="s">
        <v>8224</v>
      </c>
      <c r="I1229" t="str">
        <f>VLOOKUP(H1229,ISO!$A$2:$D$249,4,0)</f>
        <v>United States of America (the)</v>
      </c>
      <c r="J1229" t="s">
        <v>8246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s="8" t="e">
        <f t="shared" si="77"/>
        <v>#DIV/0!</v>
      </c>
      <c r="S1229" t="str">
        <f t="shared" si="78"/>
        <v>music</v>
      </c>
      <c r="T1229" t="str">
        <f t="shared" si="79"/>
        <v>world music</v>
      </c>
    </row>
    <row r="1230" spans="1:20" ht="43.5" hidden="1">
      <c r="A1230">
        <v>1228</v>
      </c>
      <c r="B1230" s="3" t="s">
        <v>1229</v>
      </c>
      <c r="C1230" s="3" t="s">
        <v>5338</v>
      </c>
      <c r="D1230">
        <v>5000</v>
      </c>
      <c r="F1230">
        <v>1465</v>
      </c>
      <c r="G1230" t="s">
        <v>8220</v>
      </c>
      <c r="H1230" t="s">
        <v>8224</v>
      </c>
      <c r="I1230" t="str">
        <f>VLOOKUP(H1230,ISO!$A$2:$D$249,4,0)</f>
        <v>United States of America (the)</v>
      </c>
      <c r="J1230" t="s">
        <v>8246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0.29299999999999998</v>
      </c>
      <c r="R1230" s="8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58" hidden="1">
      <c r="A1231">
        <v>1229</v>
      </c>
      <c r="B1231" s="3" t="s">
        <v>1230</v>
      </c>
      <c r="C1231" s="3" t="s">
        <v>5339</v>
      </c>
      <c r="D1231">
        <v>2750</v>
      </c>
      <c r="F1231">
        <v>25</v>
      </c>
      <c r="G1231" t="s">
        <v>8220</v>
      </c>
      <c r="H1231" t="s">
        <v>8224</v>
      </c>
      <c r="I1231" t="str">
        <f>VLOOKUP(H1231,ISO!$A$2:$D$249,4,0)</f>
        <v>United States of America (the)</v>
      </c>
      <c r="J1231" t="s">
        <v>8246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9.0909090909090905E-3</v>
      </c>
      <c r="R1231" s="8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3.5" hidden="1">
      <c r="A1232">
        <v>1230</v>
      </c>
      <c r="B1232" s="3" t="s">
        <v>1231</v>
      </c>
      <c r="C1232" s="3" t="s">
        <v>5340</v>
      </c>
      <c r="D1232">
        <v>500000</v>
      </c>
      <c r="F1232">
        <v>0</v>
      </c>
      <c r="G1232" t="s">
        <v>8220</v>
      </c>
      <c r="H1232" t="s">
        <v>8224</v>
      </c>
      <c r="I1232" t="str">
        <f>VLOOKUP(H1232,ISO!$A$2:$D$249,4,0)</f>
        <v>United States of America (the)</v>
      </c>
      <c r="J1232" t="s">
        <v>8246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s="8" t="e">
        <f t="shared" si="77"/>
        <v>#DIV/0!</v>
      </c>
      <c r="S1232" t="str">
        <f t="shared" si="78"/>
        <v>music</v>
      </c>
      <c r="T1232" t="str">
        <f t="shared" si="79"/>
        <v>world music</v>
      </c>
    </row>
    <row r="1233" spans="1:20" ht="43.5" hidden="1">
      <c r="A1233">
        <v>1231</v>
      </c>
      <c r="B1233" s="3" t="s">
        <v>1232</v>
      </c>
      <c r="C1233" s="3" t="s">
        <v>5341</v>
      </c>
      <c r="D1233">
        <v>5000</v>
      </c>
      <c r="F1233">
        <v>0</v>
      </c>
      <c r="G1233" t="s">
        <v>8220</v>
      </c>
      <c r="H1233" t="s">
        <v>8224</v>
      </c>
      <c r="I1233" t="str">
        <f>VLOOKUP(H1233,ISO!$A$2:$D$249,4,0)</f>
        <v>United States of America (the)</v>
      </c>
      <c r="J1233" t="s">
        <v>8246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s="8" t="e">
        <f t="shared" si="77"/>
        <v>#DIV/0!</v>
      </c>
      <c r="S1233" t="str">
        <f t="shared" si="78"/>
        <v>music</v>
      </c>
      <c r="T1233" t="str">
        <f t="shared" si="79"/>
        <v>world music</v>
      </c>
    </row>
    <row r="1234" spans="1:20" ht="43.5" hidden="1">
      <c r="A1234">
        <v>1232</v>
      </c>
      <c r="B1234" s="3" t="s">
        <v>1233</v>
      </c>
      <c r="C1234" s="3" t="s">
        <v>5342</v>
      </c>
      <c r="D1234">
        <v>5000</v>
      </c>
      <c r="F1234">
        <v>40</v>
      </c>
      <c r="G1234" t="s">
        <v>8220</v>
      </c>
      <c r="H1234" t="s">
        <v>8224</v>
      </c>
      <c r="I1234" t="str">
        <f>VLOOKUP(H1234,ISO!$A$2:$D$249,4,0)</f>
        <v>United States of America (the)</v>
      </c>
      <c r="J1234" t="s">
        <v>8246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8.0000000000000002E-3</v>
      </c>
      <c r="R1234" s="8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43.5" hidden="1">
      <c r="A1235">
        <v>1233</v>
      </c>
      <c r="B1235" s="3" t="s">
        <v>1234</v>
      </c>
      <c r="C1235" s="3" t="s">
        <v>5343</v>
      </c>
      <c r="D1235">
        <v>1000</v>
      </c>
      <c r="F1235">
        <v>116</v>
      </c>
      <c r="G1235" t="s">
        <v>8220</v>
      </c>
      <c r="H1235" t="s">
        <v>8224</v>
      </c>
      <c r="I1235" t="str">
        <f>VLOOKUP(H1235,ISO!$A$2:$D$249,4,0)</f>
        <v>United States of America (the)</v>
      </c>
      <c r="J1235" t="s">
        <v>8246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0.11600000000000001</v>
      </c>
      <c r="R1235" s="8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5" hidden="1">
      <c r="A1236">
        <v>1234</v>
      </c>
      <c r="B1236" s="3" t="s">
        <v>1235</v>
      </c>
      <c r="C1236" s="3" t="s">
        <v>5344</v>
      </c>
      <c r="D1236">
        <v>50000</v>
      </c>
      <c r="F1236">
        <v>0</v>
      </c>
      <c r="G1236" t="s">
        <v>8220</v>
      </c>
      <c r="H1236" t="s">
        <v>8225</v>
      </c>
      <c r="I1236" t="str">
        <f>VLOOKUP(H1236,ISO!$A$2:$D$249,4,0)</f>
        <v>United Kingdom of Great Britain and Northern Ireland (the)</v>
      </c>
      <c r="J1236" t="s">
        <v>8247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s="8" t="e">
        <f t="shared" si="77"/>
        <v>#DIV/0!</v>
      </c>
      <c r="S1236" t="str">
        <f t="shared" si="78"/>
        <v>music</v>
      </c>
      <c r="T1236" t="str">
        <f t="shared" si="79"/>
        <v>world music</v>
      </c>
    </row>
    <row r="1237" spans="1:20" ht="43.5" hidden="1">
      <c r="A1237">
        <v>1235</v>
      </c>
      <c r="B1237" s="3" t="s">
        <v>1236</v>
      </c>
      <c r="C1237" s="3" t="s">
        <v>5345</v>
      </c>
      <c r="D1237">
        <v>7534</v>
      </c>
      <c r="F1237">
        <v>210</v>
      </c>
      <c r="G1237" t="s">
        <v>8220</v>
      </c>
      <c r="H1237" t="s">
        <v>8224</v>
      </c>
      <c r="I1237" t="str">
        <f>VLOOKUP(H1237,ISO!$A$2:$D$249,4,0)</f>
        <v>United States of America (the)</v>
      </c>
      <c r="J1237" t="s">
        <v>8246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2.787363950092912E-2</v>
      </c>
      <c r="R1237" s="8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F1238">
        <v>0</v>
      </c>
      <c r="G1238" t="s">
        <v>8220</v>
      </c>
      <c r="H1238" t="s">
        <v>8224</v>
      </c>
      <c r="I1238" t="str">
        <f>VLOOKUP(H1238,ISO!$A$2:$D$249,4,0)</f>
        <v>United States of America (the)</v>
      </c>
      <c r="J1238" t="s">
        <v>8246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s="8" t="e">
        <f t="shared" si="77"/>
        <v>#DIV/0!</v>
      </c>
      <c r="S1238" t="str">
        <f t="shared" si="78"/>
        <v>music</v>
      </c>
      <c r="T1238" t="str">
        <f t="shared" si="79"/>
        <v>world music</v>
      </c>
    </row>
    <row r="1239" spans="1:20" ht="58" hidden="1">
      <c r="A1239">
        <v>1237</v>
      </c>
      <c r="B1239" s="3" t="s">
        <v>1238</v>
      </c>
      <c r="C1239" s="3" t="s">
        <v>5347</v>
      </c>
      <c r="D1239">
        <v>25000</v>
      </c>
      <c r="F1239">
        <v>0</v>
      </c>
      <c r="G1239" t="s">
        <v>8220</v>
      </c>
      <c r="H1239" t="s">
        <v>8224</v>
      </c>
      <c r="I1239" t="str">
        <f>VLOOKUP(H1239,ISO!$A$2:$D$249,4,0)</f>
        <v>United States of America (the)</v>
      </c>
      <c r="J1239" t="s">
        <v>8246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s="8" t="e">
        <f t="shared" si="77"/>
        <v>#DIV/0!</v>
      </c>
      <c r="S1239" t="str">
        <f t="shared" si="78"/>
        <v>music</v>
      </c>
      <c r="T1239" t="str">
        <f t="shared" si="79"/>
        <v>world music</v>
      </c>
    </row>
    <row r="1240" spans="1:20" ht="58" hidden="1">
      <c r="A1240">
        <v>1238</v>
      </c>
      <c r="B1240" s="3" t="s">
        <v>1239</v>
      </c>
      <c r="C1240" s="3" t="s">
        <v>5348</v>
      </c>
      <c r="D1240">
        <v>1000</v>
      </c>
      <c r="F1240">
        <v>178</v>
      </c>
      <c r="G1240" t="s">
        <v>8220</v>
      </c>
      <c r="H1240" t="s">
        <v>8224</v>
      </c>
      <c r="I1240" t="str">
        <f>VLOOKUP(H1240,ISO!$A$2:$D$249,4,0)</f>
        <v>United States of America (the)</v>
      </c>
      <c r="J1240" t="s">
        <v>8246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0.17799999999999999</v>
      </c>
      <c r="R1240" s="8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9" hidden="1">
      <c r="A1241">
        <v>1239</v>
      </c>
      <c r="B1241" s="3" t="s">
        <v>1240</v>
      </c>
      <c r="C1241" s="3" t="s">
        <v>5349</v>
      </c>
      <c r="D1241">
        <v>2500</v>
      </c>
      <c r="F1241">
        <v>0</v>
      </c>
      <c r="G1241" t="s">
        <v>8220</v>
      </c>
      <c r="H1241" t="s">
        <v>8224</v>
      </c>
      <c r="I1241" t="str">
        <f>VLOOKUP(H1241,ISO!$A$2:$D$249,4,0)</f>
        <v>United States of America (the)</v>
      </c>
      <c r="J1241" t="s">
        <v>8246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s="8" t="e">
        <f t="shared" si="77"/>
        <v>#DIV/0!</v>
      </c>
      <c r="S1241" t="str">
        <f t="shared" si="78"/>
        <v>music</v>
      </c>
      <c r="T1241" t="str">
        <f t="shared" si="79"/>
        <v>world music</v>
      </c>
    </row>
    <row r="1242" spans="1:20" ht="43.5" hidden="1">
      <c r="A1242">
        <v>1240</v>
      </c>
      <c r="B1242" s="3" t="s">
        <v>1241</v>
      </c>
      <c r="C1242" s="3" t="s">
        <v>5350</v>
      </c>
      <c r="D1242">
        <v>8000</v>
      </c>
      <c r="F1242">
        <v>241</v>
      </c>
      <c r="G1242" t="s">
        <v>8220</v>
      </c>
      <c r="H1242" t="s">
        <v>8224</v>
      </c>
      <c r="I1242" t="str">
        <f>VLOOKUP(H1242,ISO!$A$2:$D$249,4,0)</f>
        <v>United States of America (the)</v>
      </c>
      <c r="J1242" t="s">
        <v>8246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3.0124999999999999E-2</v>
      </c>
      <c r="R1242" s="8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58" hidden="1">
      <c r="A1243">
        <v>1241</v>
      </c>
      <c r="B1243" s="3" t="s">
        <v>1242</v>
      </c>
      <c r="C1243" s="3" t="s">
        <v>5351</v>
      </c>
      <c r="D1243">
        <v>5000</v>
      </c>
      <c r="F1243">
        <v>2537</v>
      </c>
      <c r="G1243" t="s">
        <v>8220</v>
      </c>
      <c r="H1243" t="s">
        <v>8224</v>
      </c>
      <c r="I1243" t="str">
        <f>VLOOKUP(H1243,ISO!$A$2:$D$249,4,0)</f>
        <v>United States of America (the)</v>
      </c>
      <c r="J1243" t="s">
        <v>8246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0.50739999999999996</v>
      </c>
      <c r="R1243" s="8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5" hidden="1">
      <c r="A1244">
        <v>1242</v>
      </c>
      <c r="B1244" s="3" t="s">
        <v>1243</v>
      </c>
      <c r="C1244" s="3" t="s">
        <v>5352</v>
      </c>
      <c r="D1244">
        <v>911</v>
      </c>
      <c r="F1244">
        <v>5</v>
      </c>
      <c r="G1244" t="s">
        <v>8220</v>
      </c>
      <c r="H1244" t="s">
        <v>8224</v>
      </c>
      <c r="I1244" t="str">
        <f>VLOOKUP(H1244,ISO!$A$2:$D$249,4,0)</f>
        <v>United States of America (the)</v>
      </c>
      <c r="J1244" t="s">
        <v>8246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5.4884742041712408E-3</v>
      </c>
      <c r="R1244" s="8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3.5" hidden="1">
      <c r="A1245">
        <v>1243</v>
      </c>
      <c r="B1245" s="3" t="s">
        <v>1244</v>
      </c>
      <c r="C1245" s="3" t="s">
        <v>5353</v>
      </c>
      <c r="D1245">
        <v>12000</v>
      </c>
      <c r="F1245">
        <v>1691</v>
      </c>
      <c r="G1245" t="s">
        <v>8220</v>
      </c>
      <c r="H1245" t="s">
        <v>8224</v>
      </c>
      <c r="I1245" t="str">
        <f>VLOOKUP(H1245,ISO!$A$2:$D$249,4,0)</f>
        <v>United States of America (the)</v>
      </c>
      <c r="J1245" t="s">
        <v>8246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0.14091666666666666</v>
      </c>
      <c r="R1245" s="8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3.5" hidden="1">
      <c r="A1246">
        <v>1244</v>
      </c>
      <c r="B1246" s="3" t="s">
        <v>1245</v>
      </c>
      <c r="C1246" s="3" t="s">
        <v>5354</v>
      </c>
      <c r="D1246">
        <v>2000</v>
      </c>
      <c r="F1246">
        <v>2076</v>
      </c>
      <c r="G1246" t="s">
        <v>8219</v>
      </c>
      <c r="H1246" t="s">
        <v>8224</v>
      </c>
      <c r="I1246" t="str">
        <f>VLOOKUP(H1246,ISO!$A$2:$D$249,4,0)</f>
        <v>United States of America (the)</v>
      </c>
      <c r="J1246" t="s">
        <v>8246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1.038</v>
      </c>
      <c r="R1246" s="8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3.5" hidden="1">
      <c r="A1247">
        <v>1245</v>
      </c>
      <c r="B1247" s="3" t="s">
        <v>1246</v>
      </c>
      <c r="C1247" s="3" t="s">
        <v>5355</v>
      </c>
      <c r="D1247">
        <v>2000</v>
      </c>
      <c r="F1247">
        <v>2405</v>
      </c>
      <c r="G1247" t="s">
        <v>8219</v>
      </c>
      <c r="H1247" t="s">
        <v>8224</v>
      </c>
      <c r="I1247" t="str">
        <f>VLOOKUP(H1247,ISO!$A$2:$D$249,4,0)</f>
        <v>United States of America (the)</v>
      </c>
      <c r="J1247" t="s">
        <v>8246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1.2024999999999999</v>
      </c>
      <c r="R1247" s="8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43.5" hidden="1">
      <c r="A1248">
        <v>1246</v>
      </c>
      <c r="B1248" s="3" t="s">
        <v>1247</v>
      </c>
      <c r="C1248" s="3" t="s">
        <v>5356</v>
      </c>
      <c r="D1248">
        <v>2000</v>
      </c>
      <c r="F1248">
        <v>2340</v>
      </c>
      <c r="G1248" t="s">
        <v>8219</v>
      </c>
      <c r="H1248" t="s">
        <v>8224</v>
      </c>
      <c r="I1248" t="str">
        <f>VLOOKUP(H1248,ISO!$A$2:$D$249,4,0)</f>
        <v>United States of America (the)</v>
      </c>
      <c r="J1248" t="s">
        <v>8246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1.17</v>
      </c>
      <c r="R1248" s="8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29" hidden="1">
      <c r="A1249">
        <v>1247</v>
      </c>
      <c r="B1249" s="3" t="s">
        <v>1248</v>
      </c>
      <c r="C1249" s="3" t="s">
        <v>5357</v>
      </c>
      <c r="D1249">
        <v>3500</v>
      </c>
      <c r="F1249">
        <v>4275</v>
      </c>
      <c r="G1249" t="s">
        <v>8219</v>
      </c>
      <c r="H1249" t="s">
        <v>8224</v>
      </c>
      <c r="I1249" t="str">
        <f>VLOOKUP(H1249,ISO!$A$2:$D$249,4,0)</f>
        <v>United States of America (the)</v>
      </c>
      <c r="J1249" t="s">
        <v>8246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1.2214285714285715</v>
      </c>
      <c r="R1249" s="8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43.5" hidden="1">
      <c r="A1250">
        <v>1248</v>
      </c>
      <c r="B1250" s="3" t="s">
        <v>1249</v>
      </c>
      <c r="C1250" s="3" t="s">
        <v>5358</v>
      </c>
      <c r="D1250">
        <v>2500</v>
      </c>
      <c r="F1250">
        <v>3791</v>
      </c>
      <c r="G1250" t="s">
        <v>8219</v>
      </c>
      <c r="H1250" t="s">
        <v>8224</v>
      </c>
      <c r="I1250" t="str">
        <f>VLOOKUP(H1250,ISO!$A$2:$D$249,4,0)</f>
        <v>United States of America (the)</v>
      </c>
      <c r="J1250" t="s">
        <v>8246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1.5164</v>
      </c>
      <c r="R1250" s="8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3.5" hidden="1">
      <c r="A1251">
        <v>1249</v>
      </c>
      <c r="B1251" s="3" t="s">
        <v>1250</v>
      </c>
      <c r="C1251" s="3" t="s">
        <v>5359</v>
      </c>
      <c r="D1251">
        <v>5000</v>
      </c>
      <c r="F1251">
        <v>5222</v>
      </c>
      <c r="G1251" t="s">
        <v>8219</v>
      </c>
      <c r="H1251" t="s">
        <v>8224</v>
      </c>
      <c r="I1251" t="str">
        <f>VLOOKUP(H1251,ISO!$A$2:$D$249,4,0)</f>
        <v>United States of America (the)</v>
      </c>
      <c r="J1251" t="s">
        <v>8246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1.0444</v>
      </c>
      <c r="R1251" s="8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58" hidden="1">
      <c r="A1252">
        <v>1250</v>
      </c>
      <c r="B1252" s="3" t="s">
        <v>1251</v>
      </c>
      <c r="C1252" s="3" t="s">
        <v>5360</v>
      </c>
      <c r="D1252">
        <v>30000</v>
      </c>
      <c r="F1252">
        <v>60046</v>
      </c>
      <c r="G1252" t="s">
        <v>8219</v>
      </c>
      <c r="H1252" t="s">
        <v>8224</v>
      </c>
      <c r="I1252" t="str">
        <f>VLOOKUP(H1252,ISO!$A$2:$D$249,4,0)</f>
        <v>United States of America (the)</v>
      </c>
      <c r="J1252" t="s">
        <v>8246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2.0015333333333332</v>
      </c>
      <c r="R1252" s="8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29" hidden="1">
      <c r="A1253">
        <v>1251</v>
      </c>
      <c r="B1253" s="3" t="s">
        <v>1252</v>
      </c>
      <c r="C1253" s="3" t="s">
        <v>5361</v>
      </c>
      <c r="D1253">
        <v>6000</v>
      </c>
      <c r="F1253">
        <v>6108</v>
      </c>
      <c r="G1253" t="s">
        <v>8219</v>
      </c>
      <c r="H1253" t="s">
        <v>8224</v>
      </c>
      <c r="I1253" t="str">
        <f>VLOOKUP(H1253,ISO!$A$2:$D$249,4,0)</f>
        <v>United States of America (the)</v>
      </c>
      <c r="J1253" t="s">
        <v>8246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1.018</v>
      </c>
      <c r="R1253" s="8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3.5" hidden="1">
      <c r="A1254">
        <v>1252</v>
      </c>
      <c r="B1254" s="3" t="s">
        <v>1253</v>
      </c>
      <c r="C1254" s="3" t="s">
        <v>5362</v>
      </c>
      <c r="D1254">
        <v>3500</v>
      </c>
      <c r="F1254">
        <v>4818</v>
      </c>
      <c r="G1254" t="s">
        <v>8219</v>
      </c>
      <c r="H1254" t="s">
        <v>8224</v>
      </c>
      <c r="I1254" t="str">
        <f>VLOOKUP(H1254,ISO!$A$2:$D$249,4,0)</f>
        <v>United States of America (the)</v>
      </c>
      <c r="J1254" t="s">
        <v>8246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1.3765714285714286</v>
      </c>
      <c r="R1254" s="8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58" hidden="1">
      <c r="A1255">
        <v>1253</v>
      </c>
      <c r="B1255" s="3" t="s">
        <v>1254</v>
      </c>
      <c r="C1255" s="3" t="s">
        <v>5363</v>
      </c>
      <c r="D1255">
        <v>10</v>
      </c>
      <c r="F1255">
        <v>30383.32</v>
      </c>
      <c r="G1255" t="s">
        <v>8219</v>
      </c>
      <c r="H1255" t="s">
        <v>8224</v>
      </c>
      <c r="I1255" t="str">
        <f>VLOOKUP(H1255,ISO!$A$2:$D$249,4,0)</f>
        <v>United States of America (the)</v>
      </c>
      <c r="J1255" t="s">
        <v>8246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3038.3319999999999</v>
      </c>
      <c r="R1255" s="8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43.5" hidden="1">
      <c r="A1256">
        <v>1254</v>
      </c>
      <c r="B1256" s="3" t="s">
        <v>1255</v>
      </c>
      <c r="C1256" s="3" t="s">
        <v>5364</v>
      </c>
      <c r="D1256">
        <v>6700</v>
      </c>
      <c r="F1256">
        <v>13323</v>
      </c>
      <c r="G1256" t="s">
        <v>8219</v>
      </c>
      <c r="H1256" t="s">
        <v>8224</v>
      </c>
      <c r="I1256" t="str">
        <f>VLOOKUP(H1256,ISO!$A$2:$D$249,4,0)</f>
        <v>United States of America (the)</v>
      </c>
      <c r="J1256" t="s">
        <v>8246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1.9885074626865671</v>
      </c>
      <c r="R1256" s="8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3.5" hidden="1">
      <c r="A1257">
        <v>1255</v>
      </c>
      <c r="B1257" s="3" t="s">
        <v>1256</v>
      </c>
      <c r="C1257" s="3" t="s">
        <v>5365</v>
      </c>
      <c r="D1257">
        <v>3000</v>
      </c>
      <c r="F1257">
        <v>6071</v>
      </c>
      <c r="G1257" t="s">
        <v>8219</v>
      </c>
      <c r="H1257" t="s">
        <v>8224</v>
      </c>
      <c r="I1257" t="str">
        <f>VLOOKUP(H1257,ISO!$A$2:$D$249,4,0)</f>
        <v>United States of America (the)</v>
      </c>
      <c r="J1257" t="s">
        <v>8246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2.0236666666666667</v>
      </c>
      <c r="R1257" s="8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43.5" hidden="1">
      <c r="A1258">
        <v>1256</v>
      </c>
      <c r="B1258" s="3" t="s">
        <v>1257</v>
      </c>
      <c r="C1258" s="3" t="s">
        <v>5366</v>
      </c>
      <c r="D1258">
        <v>30000</v>
      </c>
      <c r="F1258">
        <v>35389.129999999997</v>
      </c>
      <c r="G1258" t="s">
        <v>8219</v>
      </c>
      <c r="H1258" t="s">
        <v>8224</v>
      </c>
      <c r="I1258" t="str">
        <f>VLOOKUP(H1258,ISO!$A$2:$D$249,4,0)</f>
        <v>United States of America (the)</v>
      </c>
      <c r="J1258" t="s">
        <v>8246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1.1796376666666666</v>
      </c>
      <c r="R1258" s="8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43.5" hidden="1">
      <c r="A1259">
        <v>1257</v>
      </c>
      <c r="B1259" s="3" t="s">
        <v>1258</v>
      </c>
      <c r="C1259" s="3" t="s">
        <v>5367</v>
      </c>
      <c r="D1259">
        <v>5500</v>
      </c>
      <c r="F1259">
        <v>16210</v>
      </c>
      <c r="G1259" t="s">
        <v>8219</v>
      </c>
      <c r="H1259" t="s">
        <v>8224</v>
      </c>
      <c r="I1259" t="str">
        <f>VLOOKUP(H1259,ISO!$A$2:$D$249,4,0)</f>
        <v>United States of America (the)</v>
      </c>
      <c r="J1259" t="s">
        <v>8246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2.9472727272727273</v>
      </c>
      <c r="R1259" s="8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3.5" hidden="1">
      <c r="A1260">
        <v>1258</v>
      </c>
      <c r="B1260" s="3" t="s">
        <v>1259</v>
      </c>
      <c r="C1260" s="3" t="s">
        <v>5368</v>
      </c>
      <c r="D1260">
        <v>12000</v>
      </c>
      <c r="F1260">
        <v>25577.56</v>
      </c>
      <c r="G1260" t="s">
        <v>8219</v>
      </c>
      <c r="H1260" t="s">
        <v>8224</v>
      </c>
      <c r="I1260" t="str">
        <f>VLOOKUP(H1260,ISO!$A$2:$D$249,4,0)</f>
        <v>United States of America (the)</v>
      </c>
      <c r="J1260" t="s">
        <v>8246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2.1314633333333335</v>
      </c>
      <c r="R1260" s="8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43.5" hidden="1">
      <c r="A1261">
        <v>1259</v>
      </c>
      <c r="B1261" s="3" t="s">
        <v>1260</v>
      </c>
      <c r="C1261" s="3" t="s">
        <v>5369</v>
      </c>
      <c r="D1261">
        <v>2500</v>
      </c>
      <c r="F1261">
        <v>2606</v>
      </c>
      <c r="G1261" t="s">
        <v>8219</v>
      </c>
      <c r="H1261" t="s">
        <v>8224</v>
      </c>
      <c r="I1261" t="str">
        <f>VLOOKUP(H1261,ISO!$A$2:$D$249,4,0)</f>
        <v>United States of America (the)</v>
      </c>
      <c r="J1261" t="s">
        <v>8246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1.0424</v>
      </c>
      <c r="R1261" s="8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3.5" hidden="1">
      <c r="A1262">
        <v>1260</v>
      </c>
      <c r="B1262" s="3" t="s">
        <v>1261</v>
      </c>
      <c r="C1262" s="3" t="s">
        <v>5370</v>
      </c>
      <c r="D1262">
        <v>3300</v>
      </c>
      <c r="F1262">
        <v>3751</v>
      </c>
      <c r="G1262" t="s">
        <v>8219</v>
      </c>
      <c r="H1262" t="s">
        <v>8224</v>
      </c>
      <c r="I1262" t="str">
        <f>VLOOKUP(H1262,ISO!$A$2:$D$249,4,0)</f>
        <v>United States of America (the)</v>
      </c>
      <c r="J1262" t="s">
        <v>8246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1.1366666666666667</v>
      </c>
      <c r="R1262" s="8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43.5" hidden="1">
      <c r="A1263">
        <v>1261</v>
      </c>
      <c r="B1263" s="3" t="s">
        <v>1262</v>
      </c>
      <c r="C1263" s="3" t="s">
        <v>5371</v>
      </c>
      <c r="D1263">
        <v>2000</v>
      </c>
      <c r="F1263">
        <v>2025</v>
      </c>
      <c r="G1263" t="s">
        <v>8219</v>
      </c>
      <c r="H1263" t="s">
        <v>8224</v>
      </c>
      <c r="I1263" t="str">
        <f>VLOOKUP(H1263,ISO!$A$2:$D$249,4,0)</f>
        <v>United States of America (the)</v>
      </c>
      <c r="J1263" t="s">
        <v>8246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1.0125</v>
      </c>
      <c r="R1263" s="8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43.5" hidden="1">
      <c r="A1264">
        <v>1262</v>
      </c>
      <c r="B1264" s="3" t="s">
        <v>1263</v>
      </c>
      <c r="C1264" s="3" t="s">
        <v>5372</v>
      </c>
      <c r="D1264">
        <v>6500</v>
      </c>
      <c r="F1264">
        <v>8152</v>
      </c>
      <c r="G1264" t="s">
        <v>8219</v>
      </c>
      <c r="H1264" t="s">
        <v>8229</v>
      </c>
      <c r="I1264" t="str">
        <f>VLOOKUP(H1264,ISO!$A$2:$D$249,4,0)</f>
        <v>Canada</v>
      </c>
      <c r="J1264" t="s">
        <v>8251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1.2541538461538462</v>
      </c>
      <c r="R1264" s="8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29" hidden="1">
      <c r="A1265">
        <v>1263</v>
      </c>
      <c r="B1265" s="3" t="s">
        <v>1264</v>
      </c>
      <c r="C1265" s="3" t="s">
        <v>5373</v>
      </c>
      <c r="D1265">
        <v>1500</v>
      </c>
      <c r="F1265">
        <v>1785</v>
      </c>
      <c r="G1265" t="s">
        <v>8219</v>
      </c>
      <c r="H1265" t="s">
        <v>8224</v>
      </c>
      <c r="I1265" t="str">
        <f>VLOOKUP(H1265,ISO!$A$2:$D$249,4,0)</f>
        <v>United States of America (the)</v>
      </c>
      <c r="J1265" t="s">
        <v>8246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1.19</v>
      </c>
      <c r="R1265" s="8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43.5" hidden="1">
      <c r="A1266">
        <v>1264</v>
      </c>
      <c r="B1266" s="3" t="s">
        <v>1265</v>
      </c>
      <c r="C1266" s="3" t="s">
        <v>5374</v>
      </c>
      <c r="D1266">
        <v>650</v>
      </c>
      <c r="F1266">
        <v>1082</v>
      </c>
      <c r="G1266" t="s">
        <v>8219</v>
      </c>
      <c r="H1266" t="s">
        <v>8224</v>
      </c>
      <c r="I1266" t="str">
        <f>VLOOKUP(H1266,ISO!$A$2:$D$249,4,0)</f>
        <v>United States of America (the)</v>
      </c>
      <c r="J1266" t="s">
        <v>8246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1.6646153846153846</v>
      </c>
      <c r="R1266" s="8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58" hidden="1">
      <c r="A1267">
        <v>1265</v>
      </c>
      <c r="B1267" s="3" t="s">
        <v>1266</v>
      </c>
      <c r="C1267" s="3" t="s">
        <v>5375</v>
      </c>
      <c r="D1267">
        <v>3500</v>
      </c>
      <c r="F1267">
        <v>4170.17</v>
      </c>
      <c r="G1267" t="s">
        <v>8219</v>
      </c>
      <c r="H1267" t="s">
        <v>8224</v>
      </c>
      <c r="I1267" t="str">
        <f>VLOOKUP(H1267,ISO!$A$2:$D$249,4,0)</f>
        <v>United States of America (the)</v>
      </c>
      <c r="J1267" t="s">
        <v>8246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1.1914771428571429</v>
      </c>
      <c r="R1267" s="8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29" hidden="1">
      <c r="A1268">
        <v>1266</v>
      </c>
      <c r="B1268" s="3" t="s">
        <v>1267</v>
      </c>
      <c r="C1268" s="3" t="s">
        <v>5376</v>
      </c>
      <c r="D1268">
        <v>9500</v>
      </c>
      <c r="F1268">
        <v>9545</v>
      </c>
      <c r="G1268" t="s">
        <v>8219</v>
      </c>
      <c r="H1268" t="s">
        <v>8224</v>
      </c>
      <c r="I1268" t="str">
        <f>VLOOKUP(H1268,ISO!$A$2:$D$249,4,0)</f>
        <v>United States of America (the)</v>
      </c>
      <c r="J1268" t="s">
        <v>8246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1.0047368421052632</v>
      </c>
      <c r="R1268" s="8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43.5" hidden="1">
      <c r="A1269">
        <v>1267</v>
      </c>
      <c r="B1269" s="3" t="s">
        <v>1268</v>
      </c>
      <c r="C1269" s="3" t="s">
        <v>5377</v>
      </c>
      <c r="D1269">
        <v>22000</v>
      </c>
      <c r="F1269">
        <v>22396</v>
      </c>
      <c r="G1269" t="s">
        <v>8219</v>
      </c>
      <c r="H1269" t="s">
        <v>8224</v>
      </c>
      <c r="I1269" t="str">
        <f>VLOOKUP(H1269,ISO!$A$2:$D$249,4,0)</f>
        <v>United States of America (the)</v>
      </c>
      <c r="J1269" t="s">
        <v>8246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1.018</v>
      </c>
      <c r="R1269" s="8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29" hidden="1">
      <c r="A1270">
        <v>1268</v>
      </c>
      <c r="B1270" s="3" t="s">
        <v>1269</v>
      </c>
      <c r="C1270" s="3" t="s">
        <v>5378</v>
      </c>
      <c r="D1270">
        <v>12000</v>
      </c>
      <c r="F1270">
        <v>14000</v>
      </c>
      <c r="G1270" t="s">
        <v>8219</v>
      </c>
      <c r="H1270" t="s">
        <v>8224</v>
      </c>
      <c r="I1270" t="str">
        <f>VLOOKUP(H1270,ISO!$A$2:$D$249,4,0)</f>
        <v>United States of America (the)</v>
      </c>
      <c r="J1270" t="s">
        <v>8246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1.1666666666666667</v>
      </c>
      <c r="R1270" s="8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58" hidden="1">
      <c r="A1271">
        <v>1269</v>
      </c>
      <c r="B1271" s="3" t="s">
        <v>1270</v>
      </c>
      <c r="C1271" s="3" t="s">
        <v>5379</v>
      </c>
      <c r="D1271">
        <v>18800</v>
      </c>
      <c r="F1271">
        <v>20426</v>
      </c>
      <c r="G1271" t="s">
        <v>8219</v>
      </c>
      <c r="H1271" t="s">
        <v>8224</v>
      </c>
      <c r="I1271" t="str">
        <f>VLOOKUP(H1271,ISO!$A$2:$D$249,4,0)</f>
        <v>United States of America (the)</v>
      </c>
      <c r="J1271" t="s">
        <v>8246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1.0864893617021276</v>
      </c>
      <c r="R1271" s="8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29" hidden="1">
      <c r="A1272">
        <v>1270</v>
      </c>
      <c r="B1272" s="3" t="s">
        <v>1271</v>
      </c>
      <c r="C1272" s="3" t="s">
        <v>5380</v>
      </c>
      <c r="D1272">
        <v>10000</v>
      </c>
      <c r="F1272">
        <v>11472</v>
      </c>
      <c r="G1272" t="s">
        <v>8219</v>
      </c>
      <c r="H1272" t="s">
        <v>8224</v>
      </c>
      <c r="I1272" t="str">
        <f>VLOOKUP(H1272,ISO!$A$2:$D$249,4,0)</f>
        <v>United States of America (the)</v>
      </c>
      <c r="J1272" t="s">
        <v>8246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1.1472</v>
      </c>
      <c r="R1272" s="8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43.5" hidden="1">
      <c r="A1273">
        <v>1271</v>
      </c>
      <c r="B1273" s="3" t="s">
        <v>1272</v>
      </c>
      <c r="C1273" s="3" t="s">
        <v>5381</v>
      </c>
      <c r="D1273">
        <v>7500</v>
      </c>
      <c r="F1273">
        <v>7635</v>
      </c>
      <c r="G1273" t="s">
        <v>8219</v>
      </c>
      <c r="H1273" t="s">
        <v>8224</v>
      </c>
      <c r="I1273" t="str">
        <f>VLOOKUP(H1273,ISO!$A$2:$D$249,4,0)</f>
        <v>United States of America (the)</v>
      </c>
      <c r="J1273" t="s">
        <v>8246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1.018</v>
      </c>
      <c r="R1273" s="8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58" hidden="1">
      <c r="A1274">
        <v>1272</v>
      </c>
      <c r="B1274" s="3" t="s">
        <v>1273</v>
      </c>
      <c r="C1274" s="3" t="s">
        <v>5382</v>
      </c>
      <c r="D1274">
        <v>5000</v>
      </c>
      <c r="F1274">
        <v>5300</v>
      </c>
      <c r="G1274" t="s">
        <v>8219</v>
      </c>
      <c r="H1274" t="s">
        <v>8224</v>
      </c>
      <c r="I1274" t="str">
        <f>VLOOKUP(H1274,ISO!$A$2:$D$249,4,0)</f>
        <v>United States of America (the)</v>
      </c>
      <c r="J1274" t="s">
        <v>8246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1.06</v>
      </c>
      <c r="R1274" s="8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43.5" hidden="1">
      <c r="A1275">
        <v>1273</v>
      </c>
      <c r="B1275" s="3" t="s">
        <v>1274</v>
      </c>
      <c r="C1275" s="3" t="s">
        <v>5383</v>
      </c>
      <c r="D1275">
        <v>4000</v>
      </c>
      <c r="F1275">
        <v>4140</v>
      </c>
      <c r="G1275" t="s">
        <v>8219</v>
      </c>
      <c r="H1275" t="s">
        <v>8229</v>
      </c>
      <c r="I1275" t="str">
        <f>VLOOKUP(H1275,ISO!$A$2:$D$249,4,0)</f>
        <v>Canada</v>
      </c>
      <c r="J1275" t="s">
        <v>8251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1.0349999999999999</v>
      </c>
      <c r="R1275" s="8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3.5" hidden="1">
      <c r="A1276">
        <v>1274</v>
      </c>
      <c r="B1276" s="3" t="s">
        <v>1275</v>
      </c>
      <c r="C1276" s="3" t="s">
        <v>5384</v>
      </c>
      <c r="D1276">
        <v>25000</v>
      </c>
      <c r="F1276">
        <v>38743.839999999997</v>
      </c>
      <c r="G1276" t="s">
        <v>8219</v>
      </c>
      <c r="H1276" t="s">
        <v>8224</v>
      </c>
      <c r="I1276" t="str">
        <f>VLOOKUP(H1276,ISO!$A$2:$D$249,4,0)</f>
        <v>United States of America (the)</v>
      </c>
      <c r="J1276" t="s">
        <v>8246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1.5497535999999998</v>
      </c>
      <c r="R1276" s="8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3.5" hidden="1">
      <c r="A1277">
        <v>1275</v>
      </c>
      <c r="B1277" s="3" t="s">
        <v>1276</v>
      </c>
      <c r="C1277" s="3" t="s">
        <v>5385</v>
      </c>
      <c r="D1277">
        <v>15000</v>
      </c>
      <c r="F1277">
        <v>24321.1</v>
      </c>
      <c r="G1277" t="s">
        <v>8219</v>
      </c>
      <c r="H1277" t="s">
        <v>8224</v>
      </c>
      <c r="I1277" t="str">
        <f>VLOOKUP(H1277,ISO!$A$2:$D$249,4,0)</f>
        <v>United States of America (the)</v>
      </c>
      <c r="J1277" t="s">
        <v>8246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1.6214066666666667</v>
      </c>
      <c r="R1277" s="8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29" hidden="1">
      <c r="A1278">
        <v>1276</v>
      </c>
      <c r="B1278" s="3" t="s">
        <v>1277</v>
      </c>
      <c r="C1278" s="3" t="s">
        <v>5386</v>
      </c>
      <c r="D1278">
        <v>3000</v>
      </c>
      <c r="F1278">
        <v>3132.63</v>
      </c>
      <c r="G1278" t="s">
        <v>8219</v>
      </c>
      <c r="H1278" t="s">
        <v>8224</v>
      </c>
      <c r="I1278" t="str">
        <f>VLOOKUP(H1278,ISO!$A$2:$D$249,4,0)</f>
        <v>United States of America (the)</v>
      </c>
      <c r="J1278" t="s">
        <v>8246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1.0442100000000001</v>
      </c>
      <c r="R1278" s="8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58" hidden="1">
      <c r="A1279">
        <v>1277</v>
      </c>
      <c r="B1279" s="3" t="s">
        <v>1278</v>
      </c>
      <c r="C1279" s="3" t="s">
        <v>5387</v>
      </c>
      <c r="D1279">
        <v>15000</v>
      </c>
      <c r="F1279">
        <v>15918.65</v>
      </c>
      <c r="G1279" t="s">
        <v>8219</v>
      </c>
      <c r="H1279" t="s">
        <v>8224</v>
      </c>
      <c r="I1279" t="str">
        <f>VLOOKUP(H1279,ISO!$A$2:$D$249,4,0)</f>
        <v>United States of America (the)</v>
      </c>
      <c r="J1279" t="s">
        <v>8246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1.0612433333333333</v>
      </c>
      <c r="R1279" s="8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43.5" hidden="1">
      <c r="A1280">
        <v>1278</v>
      </c>
      <c r="B1280" s="3" t="s">
        <v>1279</v>
      </c>
      <c r="C1280" s="3" t="s">
        <v>5388</v>
      </c>
      <c r="D1280">
        <v>6500</v>
      </c>
      <c r="F1280">
        <v>10071</v>
      </c>
      <c r="G1280" t="s">
        <v>8219</v>
      </c>
      <c r="H1280" t="s">
        <v>8224</v>
      </c>
      <c r="I1280" t="str">
        <f>VLOOKUP(H1280,ISO!$A$2:$D$249,4,0)</f>
        <v>United States of America (the)</v>
      </c>
      <c r="J1280" t="s">
        <v>8246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1.5493846153846154</v>
      </c>
      <c r="R1280" s="8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43.5" hidden="1">
      <c r="A1281">
        <v>1279</v>
      </c>
      <c r="B1281" s="3" t="s">
        <v>1280</v>
      </c>
      <c r="C1281" s="3" t="s">
        <v>5389</v>
      </c>
      <c r="D1281">
        <v>12516</v>
      </c>
      <c r="F1281">
        <v>13864.17</v>
      </c>
      <c r="G1281" t="s">
        <v>8219</v>
      </c>
      <c r="H1281" t="s">
        <v>8224</v>
      </c>
      <c r="I1281" t="str">
        <f>VLOOKUP(H1281,ISO!$A$2:$D$249,4,0)</f>
        <v>United States of America (the)</v>
      </c>
      <c r="J1281" t="s">
        <v>8246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1.1077157238734421</v>
      </c>
      <c r="R1281" s="8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3.5" hidden="1">
      <c r="A1282">
        <v>1280</v>
      </c>
      <c r="B1282" s="3" t="s">
        <v>1281</v>
      </c>
      <c r="C1282" s="3" t="s">
        <v>5390</v>
      </c>
      <c r="D1282">
        <v>15000</v>
      </c>
      <c r="F1282">
        <v>16636.78</v>
      </c>
      <c r="G1282" t="s">
        <v>8219</v>
      </c>
      <c r="H1282" t="s">
        <v>8224</v>
      </c>
      <c r="I1282" t="str">
        <f>VLOOKUP(H1282,ISO!$A$2:$D$249,4,0)</f>
        <v>United States of America (the)</v>
      </c>
      <c r="J1282" t="s">
        <v>8246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76"/>
        <v>1.1091186666666666</v>
      </c>
      <c r="R1282" s="8">
        <f t="shared" si="77"/>
        <v>127.97523076923076</v>
      </c>
      <c r="S1282" t="str">
        <f t="shared" si="78"/>
        <v>music</v>
      </c>
      <c r="T1282" t="str">
        <f t="shared" si="79"/>
        <v>rock</v>
      </c>
    </row>
    <row r="1283" spans="1:20" ht="43.5" hidden="1">
      <c r="A1283">
        <v>1281</v>
      </c>
      <c r="B1283" s="3" t="s">
        <v>1282</v>
      </c>
      <c r="C1283" s="3" t="s">
        <v>5391</v>
      </c>
      <c r="D1283">
        <v>7000</v>
      </c>
      <c r="F1283">
        <v>7750</v>
      </c>
      <c r="G1283" t="s">
        <v>8219</v>
      </c>
      <c r="H1283" t="s">
        <v>8224</v>
      </c>
      <c r="I1283" t="str">
        <f>VLOOKUP(H1283,ISO!$A$2:$D$249,4,0)</f>
        <v>United States of America (the)</v>
      </c>
      <c r="J1283" t="s">
        <v>8246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80">F1283/D1283</f>
        <v>1.1071428571428572</v>
      </c>
      <c r="R1283" s="8">
        <f t="shared" ref="R1283:R1346" si="81">F1283/N1283</f>
        <v>104.72972972972973</v>
      </c>
      <c r="S1283" t="str">
        <f t="shared" ref="S1283:S1346" si="82">LEFT(P1283,(FIND("/",P1283,1)-1))</f>
        <v>music</v>
      </c>
      <c r="T1283" t="str">
        <f t="shared" ref="T1283:T1346" si="83">MID(P1283,FIND("/",P1283)+1,256)</f>
        <v>rock</v>
      </c>
    </row>
    <row r="1284" spans="1:20" ht="58" hidden="1">
      <c r="A1284">
        <v>1282</v>
      </c>
      <c r="B1284" s="3" t="s">
        <v>1283</v>
      </c>
      <c r="C1284" s="3" t="s">
        <v>5392</v>
      </c>
      <c r="D1284">
        <v>15000</v>
      </c>
      <c r="F1284">
        <v>18542</v>
      </c>
      <c r="G1284" t="s">
        <v>8219</v>
      </c>
      <c r="H1284" t="s">
        <v>8224</v>
      </c>
      <c r="I1284" t="str">
        <f>VLOOKUP(H1284,ISO!$A$2:$D$249,4,0)</f>
        <v>United States of America (the)</v>
      </c>
      <c r="J1284" t="s">
        <v>8246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1.2361333333333333</v>
      </c>
      <c r="R1284" s="8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3.5" hidden="1">
      <c r="A1285">
        <v>1283</v>
      </c>
      <c r="B1285" s="3" t="s">
        <v>1284</v>
      </c>
      <c r="C1285" s="3" t="s">
        <v>5393</v>
      </c>
      <c r="D1285">
        <v>1000</v>
      </c>
      <c r="F1285">
        <v>2110.5</v>
      </c>
      <c r="G1285" t="s">
        <v>8219</v>
      </c>
      <c r="H1285" t="s">
        <v>8224</v>
      </c>
      <c r="I1285" t="str">
        <f>VLOOKUP(H1285,ISO!$A$2:$D$249,4,0)</f>
        <v>United States of America (the)</v>
      </c>
      <c r="J1285" t="s">
        <v>8246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2.1105</v>
      </c>
      <c r="R1285" s="8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43.5" hidden="1">
      <c r="A1286">
        <v>1284</v>
      </c>
      <c r="B1286" s="3" t="s">
        <v>1285</v>
      </c>
      <c r="C1286" s="3" t="s">
        <v>5394</v>
      </c>
      <c r="D1286">
        <v>2000</v>
      </c>
      <c r="F1286">
        <v>2020</v>
      </c>
      <c r="G1286" t="s">
        <v>8219</v>
      </c>
      <c r="H1286" t="s">
        <v>8224</v>
      </c>
      <c r="I1286" t="str">
        <f>VLOOKUP(H1286,ISO!$A$2:$D$249,4,0)</f>
        <v>United States of America (the)</v>
      </c>
      <c r="J1286" t="s">
        <v>8246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1.01</v>
      </c>
      <c r="R1286" s="8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5" hidden="1">
      <c r="A1287">
        <v>1285</v>
      </c>
      <c r="B1287" s="3" t="s">
        <v>1286</v>
      </c>
      <c r="C1287" s="3" t="s">
        <v>5395</v>
      </c>
      <c r="D1287">
        <v>2000</v>
      </c>
      <c r="F1287">
        <v>2033</v>
      </c>
      <c r="G1287" t="s">
        <v>8219</v>
      </c>
      <c r="H1287" t="s">
        <v>8225</v>
      </c>
      <c r="I1287" t="str">
        <f>VLOOKUP(H1287,ISO!$A$2:$D$249,4,0)</f>
        <v>United Kingdom of Great Britain and Northern Ireland (the)</v>
      </c>
      <c r="J1287" t="s">
        <v>8247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1.0165</v>
      </c>
      <c r="R1287" s="8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5" hidden="1">
      <c r="A1288">
        <v>1286</v>
      </c>
      <c r="B1288" s="3" t="s">
        <v>1287</v>
      </c>
      <c r="C1288" s="3" t="s">
        <v>5396</v>
      </c>
      <c r="D1288">
        <v>1500</v>
      </c>
      <c r="F1288">
        <v>1625</v>
      </c>
      <c r="G1288" t="s">
        <v>8219</v>
      </c>
      <c r="H1288" t="s">
        <v>8225</v>
      </c>
      <c r="I1288" t="str">
        <f>VLOOKUP(H1288,ISO!$A$2:$D$249,4,0)</f>
        <v>United Kingdom of Great Britain and Northern Ireland (the)</v>
      </c>
      <c r="J1288" t="s">
        <v>8247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1.0833333333333333</v>
      </c>
      <c r="R1288" s="8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72.5" hidden="1">
      <c r="A1289">
        <v>1287</v>
      </c>
      <c r="B1289" s="3" t="s">
        <v>1288</v>
      </c>
      <c r="C1289" s="3" t="s">
        <v>5397</v>
      </c>
      <c r="D1289">
        <v>250</v>
      </c>
      <c r="F1289">
        <v>605</v>
      </c>
      <c r="G1289" t="s">
        <v>8219</v>
      </c>
      <c r="H1289" t="s">
        <v>8225</v>
      </c>
      <c r="I1289" t="str">
        <f>VLOOKUP(H1289,ISO!$A$2:$D$249,4,0)</f>
        <v>United Kingdom of Great Britain and Northern Ireland (the)</v>
      </c>
      <c r="J1289" t="s">
        <v>8247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2.42</v>
      </c>
      <c r="R1289" s="8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58" hidden="1">
      <c r="A1290">
        <v>1288</v>
      </c>
      <c r="B1290" s="3" t="s">
        <v>1289</v>
      </c>
      <c r="C1290" s="3" t="s">
        <v>5398</v>
      </c>
      <c r="D1290">
        <v>4000</v>
      </c>
      <c r="F1290">
        <v>4018</v>
      </c>
      <c r="G1290" t="s">
        <v>8219</v>
      </c>
      <c r="H1290" t="s">
        <v>8224</v>
      </c>
      <c r="I1290" t="str">
        <f>VLOOKUP(H1290,ISO!$A$2:$D$249,4,0)</f>
        <v>United States of America (the)</v>
      </c>
      <c r="J1290" t="s">
        <v>8246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1.0044999999999999</v>
      </c>
      <c r="R1290" s="8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5" hidden="1">
      <c r="A1291">
        <v>1289</v>
      </c>
      <c r="B1291" s="3" t="s">
        <v>1290</v>
      </c>
      <c r="C1291" s="3" t="s">
        <v>5399</v>
      </c>
      <c r="D1291">
        <v>1500</v>
      </c>
      <c r="F1291">
        <v>1876</v>
      </c>
      <c r="G1291" t="s">
        <v>8219</v>
      </c>
      <c r="H1291" t="s">
        <v>8224</v>
      </c>
      <c r="I1291" t="str">
        <f>VLOOKUP(H1291,ISO!$A$2:$D$249,4,0)</f>
        <v>United States of America (the)</v>
      </c>
      <c r="J1291" t="s">
        <v>8246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1.2506666666666666</v>
      </c>
      <c r="R1291" s="8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29" hidden="1">
      <c r="A1292">
        <v>1290</v>
      </c>
      <c r="B1292" s="3" t="s">
        <v>1291</v>
      </c>
      <c r="C1292" s="3" t="s">
        <v>5400</v>
      </c>
      <c r="D1292">
        <v>3500</v>
      </c>
      <c r="F1292">
        <v>3800</v>
      </c>
      <c r="G1292" t="s">
        <v>8219</v>
      </c>
      <c r="H1292" t="s">
        <v>8224</v>
      </c>
      <c r="I1292" t="str">
        <f>VLOOKUP(H1292,ISO!$A$2:$D$249,4,0)</f>
        <v>United States of America (the)</v>
      </c>
      <c r="J1292" t="s">
        <v>8246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1.0857142857142856</v>
      </c>
      <c r="R1292" s="8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5" hidden="1">
      <c r="A1293">
        <v>1291</v>
      </c>
      <c r="B1293" s="3" t="s">
        <v>1292</v>
      </c>
      <c r="C1293" s="3" t="s">
        <v>5401</v>
      </c>
      <c r="D1293">
        <v>3000</v>
      </c>
      <c r="F1293">
        <v>4371</v>
      </c>
      <c r="G1293" t="s">
        <v>8219</v>
      </c>
      <c r="H1293" t="s">
        <v>8224</v>
      </c>
      <c r="I1293" t="str">
        <f>VLOOKUP(H1293,ISO!$A$2:$D$249,4,0)</f>
        <v>United States of America (the)</v>
      </c>
      <c r="J1293" t="s">
        <v>8246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1.4570000000000001</v>
      </c>
      <c r="R1293" s="8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58" hidden="1">
      <c r="A1294">
        <v>1292</v>
      </c>
      <c r="B1294" s="3" t="s">
        <v>1293</v>
      </c>
      <c r="C1294" s="3" t="s">
        <v>5402</v>
      </c>
      <c r="D1294">
        <v>1700</v>
      </c>
      <c r="F1294">
        <v>1870</v>
      </c>
      <c r="G1294" t="s">
        <v>8219</v>
      </c>
      <c r="H1294" t="s">
        <v>8225</v>
      </c>
      <c r="I1294" t="str">
        <f>VLOOKUP(H1294,ISO!$A$2:$D$249,4,0)</f>
        <v>United Kingdom of Great Britain and Northern Ireland (the)</v>
      </c>
      <c r="J1294" t="s">
        <v>8247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1.1000000000000001</v>
      </c>
      <c r="R1294" s="8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58" hidden="1">
      <c r="A1295">
        <v>1293</v>
      </c>
      <c r="B1295" s="3" t="s">
        <v>1294</v>
      </c>
      <c r="C1295" s="3" t="s">
        <v>5403</v>
      </c>
      <c r="D1295">
        <v>15000</v>
      </c>
      <c r="F1295">
        <v>15335</v>
      </c>
      <c r="G1295" t="s">
        <v>8219</v>
      </c>
      <c r="H1295" t="s">
        <v>8224</v>
      </c>
      <c r="I1295" t="str">
        <f>VLOOKUP(H1295,ISO!$A$2:$D$249,4,0)</f>
        <v>United States of America (the)</v>
      </c>
      <c r="J1295" t="s">
        <v>8246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1.0223333333333333</v>
      </c>
      <c r="R1295" s="8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5" hidden="1">
      <c r="A1296">
        <v>1294</v>
      </c>
      <c r="B1296" s="3" t="s">
        <v>1295</v>
      </c>
      <c r="C1296" s="3" t="s">
        <v>5404</v>
      </c>
      <c r="D1296">
        <v>500</v>
      </c>
      <c r="F1296">
        <v>610</v>
      </c>
      <c r="G1296" t="s">
        <v>8219</v>
      </c>
      <c r="H1296" t="s">
        <v>8225</v>
      </c>
      <c r="I1296" t="str">
        <f>VLOOKUP(H1296,ISO!$A$2:$D$249,4,0)</f>
        <v>United Kingdom of Great Britain and Northern Ireland (the)</v>
      </c>
      <c r="J1296" t="s">
        <v>8247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1.22</v>
      </c>
      <c r="R1296" s="8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5" hidden="1">
      <c r="A1297">
        <v>1295</v>
      </c>
      <c r="B1297" s="3" t="s">
        <v>1296</v>
      </c>
      <c r="C1297" s="3" t="s">
        <v>5405</v>
      </c>
      <c r="D1297">
        <v>2500</v>
      </c>
      <c r="F1297">
        <v>2549</v>
      </c>
      <c r="G1297" t="s">
        <v>8219</v>
      </c>
      <c r="H1297" t="s">
        <v>8225</v>
      </c>
      <c r="I1297" t="str">
        <f>VLOOKUP(H1297,ISO!$A$2:$D$249,4,0)</f>
        <v>United Kingdom of Great Britain and Northern Ireland (the)</v>
      </c>
      <c r="J1297" t="s">
        <v>8247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1.0196000000000001</v>
      </c>
      <c r="R1297" s="8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58" hidden="1">
      <c r="A1298">
        <v>1296</v>
      </c>
      <c r="B1298" s="3" t="s">
        <v>1297</v>
      </c>
      <c r="C1298" s="3" t="s">
        <v>5406</v>
      </c>
      <c r="D1298">
        <v>850</v>
      </c>
      <c r="F1298">
        <v>1200</v>
      </c>
      <c r="G1298" t="s">
        <v>8219</v>
      </c>
      <c r="H1298" t="s">
        <v>8225</v>
      </c>
      <c r="I1298" t="str">
        <f>VLOOKUP(H1298,ISO!$A$2:$D$249,4,0)</f>
        <v>United Kingdom of Great Britain and Northern Ireland (the)</v>
      </c>
      <c r="J1298" t="s">
        <v>8247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1.411764705882353</v>
      </c>
      <c r="R1298" s="8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5" hidden="1">
      <c r="A1299">
        <v>1297</v>
      </c>
      <c r="B1299" s="3" t="s">
        <v>1298</v>
      </c>
      <c r="C1299" s="3" t="s">
        <v>5407</v>
      </c>
      <c r="D1299">
        <v>20000</v>
      </c>
      <c r="F1299">
        <v>21905</v>
      </c>
      <c r="G1299" t="s">
        <v>8219</v>
      </c>
      <c r="H1299" t="s">
        <v>8224</v>
      </c>
      <c r="I1299" t="str">
        <f>VLOOKUP(H1299,ISO!$A$2:$D$249,4,0)</f>
        <v>United States of America (the)</v>
      </c>
      <c r="J1299" t="s">
        <v>8246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1.0952500000000001</v>
      </c>
      <c r="R1299" s="8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5" hidden="1">
      <c r="A1300">
        <v>1298</v>
      </c>
      <c r="B1300" s="3" t="s">
        <v>1299</v>
      </c>
      <c r="C1300" s="3" t="s">
        <v>5408</v>
      </c>
      <c r="D1300">
        <v>2000</v>
      </c>
      <c r="F1300">
        <v>2093</v>
      </c>
      <c r="G1300" t="s">
        <v>8219</v>
      </c>
      <c r="H1300" t="s">
        <v>8225</v>
      </c>
      <c r="I1300" t="str">
        <f>VLOOKUP(H1300,ISO!$A$2:$D$249,4,0)</f>
        <v>United Kingdom of Great Britain and Northern Ireland (the)</v>
      </c>
      <c r="J1300" t="s">
        <v>8247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1.0465</v>
      </c>
      <c r="R1300" s="8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5" hidden="1">
      <c r="A1301">
        <v>1299</v>
      </c>
      <c r="B1301" s="3" t="s">
        <v>1300</v>
      </c>
      <c r="C1301" s="3" t="s">
        <v>5409</v>
      </c>
      <c r="D1301">
        <v>3500</v>
      </c>
      <c r="F1301">
        <v>4340</v>
      </c>
      <c r="G1301" t="s">
        <v>8219</v>
      </c>
      <c r="H1301" t="s">
        <v>8224</v>
      </c>
      <c r="I1301" t="str">
        <f>VLOOKUP(H1301,ISO!$A$2:$D$249,4,0)</f>
        <v>United States of America (the)</v>
      </c>
      <c r="J1301" t="s">
        <v>8246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1.24</v>
      </c>
      <c r="R1301" s="8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43.5" hidden="1">
      <c r="A1302">
        <v>1300</v>
      </c>
      <c r="B1302" s="3" t="s">
        <v>1301</v>
      </c>
      <c r="C1302" s="3" t="s">
        <v>5410</v>
      </c>
      <c r="D1302">
        <v>3000</v>
      </c>
      <c r="F1302">
        <v>4050</v>
      </c>
      <c r="G1302" t="s">
        <v>8219</v>
      </c>
      <c r="H1302" t="s">
        <v>8224</v>
      </c>
      <c r="I1302" t="str">
        <f>VLOOKUP(H1302,ISO!$A$2:$D$249,4,0)</f>
        <v>United States of America (the)</v>
      </c>
      <c r="J1302" t="s">
        <v>8246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1.35</v>
      </c>
      <c r="R1302" s="8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43.5" hidden="1">
      <c r="A1303">
        <v>1301</v>
      </c>
      <c r="B1303" s="3" t="s">
        <v>1302</v>
      </c>
      <c r="C1303" s="3" t="s">
        <v>5411</v>
      </c>
      <c r="D1303">
        <v>2000</v>
      </c>
      <c r="F1303">
        <v>2055</v>
      </c>
      <c r="G1303" t="s">
        <v>8219</v>
      </c>
      <c r="H1303" t="s">
        <v>8224</v>
      </c>
      <c r="I1303" t="str">
        <f>VLOOKUP(H1303,ISO!$A$2:$D$249,4,0)</f>
        <v>United States of America (the)</v>
      </c>
      <c r="J1303" t="s">
        <v>8246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1.0275000000000001</v>
      </c>
      <c r="R1303" s="8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5" hidden="1">
      <c r="A1304">
        <v>1302</v>
      </c>
      <c r="B1304" s="3" t="s">
        <v>1303</v>
      </c>
      <c r="C1304" s="3" t="s">
        <v>5412</v>
      </c>
      <c r="D1304">
        <v>2500</v>
      </c>
      <c r="F1304">
        <v>2500</v>
      </c>
      <c r="G1304" t="s">
        <v>8219</v>
      </c>
      <c r="H1304" t="s">
        <v>8224</v>
      </c>
      <c r="I1304" t="str">
        <f>VLOOKUP(H1304,ISO!$A$2:$D$249,4,0)</f>
        <v>United States of America (the)</v>
      </c>
      <c r="J1304" t="s">
        <v>8246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</v>
      </c>
      <c r="R1304" s="8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29" hidden="1">
      <c r="A1305">
        <v>1303</v>
      </c>
      <c r="B1305" s="3" t="s">
        <v>1304</v>
      </c>
      <c r="C1305" s="3" t="s">
        <v>5413</v>
      </c>
      <c r="D1305">
        <v>3500</v>
      </c>
      <c r="F1305">
        <v>4559.13</v>
      </c>
      <c r="G1305" t="s">
        <v>8219</v>
      </c>
      <c r="H1305" t="s">
        <v>8225</v>
      </c>
      <c r="I1305" t="str">
        <f>VLOOKUP(H1305,ISO!$A$2:$D$249,4,0)</f>
        <v>United Kingdom of Great Britain and Northern Ireland (the)</v>
      </c>
      <c r="J1305" t="s">
        <v>8247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1.3026085714285716</v>
      </c>
      <c r="R1305" s="8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5" hidden="1">
      <c r="A1306">
        <v>1304</v>
      </c>
      <c r="B1306" s="3" t="s">
        <v>1305</v>
      </c>
      <c r="C1306" s="3" t="s">
        <v>5414</v>
      </c>
      <c r="D1306">
        <v>40000</v>
      </c>
      <c r="F1306">
        <v>15851</v>
      </c>
      <c r="G1306" t="s">
        <v>8220</v>
      </c>
      <c r="H1306" t="s">
        <v>8225</v>
      </c>
      <c r="I1306" t="str">
        <f>VLOOKUP(H1306,ISO!$A$2:$D$249,4,0)</f>
        <v>United Kingdom of Great Britain and Northern Ireland (the)</v>
      </c>
      <c r="J1306" t="s">
        <v>8247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0.39627499999999999</v>
      </c>
      <c r="R1306" s="8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5" hidden="1">
      <c r="A1307">
        <v>1305</v>
      </c>
      <c r="B1307" s="3" t="s">
        <v>1306</v>
      </c>
      <c r="C1307" s="3" t="s">
        <v>5415</v>
      </c>
      <c r="D1307">
        <v>30000</v>
      </c>
      <c r="F1307">
        <v>7793</v>
      </c>
      <c r="G1307" t="s">
        <v>8220</v>
      </c>
      <c r="H1307" t="s">
        <v>8224</v>
      </c>
      <c r="I1307" t="str">
        <f>VLOOKUP(H1307,ISO!$A$2:$D$249,4,0)</f>
        <v>United States of America (the)</v>
      </c>
      <c r="J1307" t="s">
        <v>8246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0.25976666666666665</v>
      </c>
      <c r="R1307" s="8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8" hidden="1">
      <c r="A1308">
        <v>1306</v>
      </c>
      <c r="B1308" s="3" t="s">
        <v>1307</v>
      </c>
      <c r="C1308" s="3" t="s">
        <v>5416</v>
      </c>
      <c r="D1308">
        <v>110000</v>
      </c>
      <c r="F1308">
        <v>71771</v>
      </c>
      <c r="G1308" t="s">
        <v>8220</v>
      </c>
      <c r="H1308" t="s">
        <v>8224</v>
      </c>
      <c r="I1308" t="str">
        <f>VLOOKUP(H1308,ISO!$A$2:$D$249,4,0)</f>
        <v>United States of America (the)</v>
      </c>
      <c r="J1308" t="s">
        <v>8246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0.65246363636363636</v>
      </c>
      <c r="R1308" s="8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9" hidden="1">
      <c r="A1309">
        <v>1307</v>
      </c>
      <c r="B1309" s="3" t="s">
        <v>1308</v>
      </c>
      <c r="C1309" s="3" t="s">
        <v>5417</v>
      </c>
      <c r="D1309">
        <v>50000</v>
      </c>
      <c r="F1309">
        <v>5757</v>
      </c>
      <c r="G1309" t="s">
        <v>8220</v>
      </c>
      <c r="H1309" t="s">
        <v>8224</v>
      </c>
      <c r="I1309" t="str">
        <f>VLOOKUP(H1309,ISO!$A$2:$D$249,4,0)</f>
        <v>United States of America (the)</v>
      </c>
      <c r="J1309" t="s">
        <v>8246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0.11514000000000001</v>
      </c>
      <c r="R1309" s="8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9" hidden="1">
      <c r="A1310">
        <v>1308</v>
      </c>
      <c r="B1310" s="3" t="s">
        <v>1309</v>
      </c>
      <c r="C1310" s="3" t="s">
        <v>5418</v>
      </c>
      <c r="D1310">
        <v>10000</v>
      </c>
      <c r="F1310">
        <v>1136</v>
      </c>
      <c r="G1310" t="s">
        <v>8220</v>
      </c>
      <c r="H1310" t="s">
        <v>8224</v>
      </c>
      <c r="I1310" t="str">
        <f>VLOOKUP(H1310,ISO!$A$2:$D$249,4,0)</f>
        <v>United States of America (the)</v>
      </c>
      <c r="J1310" t="s">
        <v>8246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0.11360000000000001</v>
      </c>
      <c r="R1310" s="8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5" hidden="1">
      <c r="A1311">
        <v>1309</v>
      </c>
      <c r="B1311" s="3" t="s">
        <v>1310</v>
      </c>
      <c r="C1311" s="3" t="s">
        <v>5419</v>
      </c>
      <c r="D1311">
        <v>11500</v>
      </c>
      <c r="F1311">
        <v>12879</v>
      </c>
      <c r="G1311" t="s">
        <v>8220</v>
      </c>
      <c r="H1311" t="s">
        <v>8224</v>
      </c>
      <c r="I1311" t="str">
        <f>VLOOKUP(H1311,ISO!$A$2:$D$249,4,0)</f>
        <v>United States of America (the)</v>
      </c>
      <c r="J1311" t="s">
        <v>8246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1.1199130434782609</v>
      </c>
      <c r="R1311" s="8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5" hidden="1">
      <c r="A1312">
        <v>1310</v>
      </c>
      <c r="B1312" s="3" t="s">
        <v>1311</v>
      </c>
      <c r="C1312" s="3" t="s">
        <v>5420</v>
      </c>
      <c r="D1312">
        <v>20000</v>
      </c>
      <c r="F1312">
        <v>3100</v>
      </c>
      <c r="G1312" t="s">
        <v>8220</v>
      </c>
      <c r="H1312" t="s">
        <v>8224</v>
      </c>
      <c r="I1312" t="str">
        <f>VLOOKUP(H1312,ISO!$A$2:$D$249,4,0)</f>
        <v>United States of America (the)</v>
      </c>
      <c r="J1312" t="s">
        <v>8246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0.155</v>
      </c>
      <c r="R1312" s="8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58" hidden="1">
      <c r="A1313">
        <v>1311</v>
      </c>
      <c r="B1313" s="3" t="s">
        <v>1312</v>
      </c>
      <c r="C1313" s="3" t="s">
        <v>5421</v>
      </c>
      <c r="D1313">
        <v>250000</v>
      </c>
      <c r="F1313">
        <v>80070</v>
      </c>
      <c r="G1313" t="s">
        <v>8220</v>
      </c>
      <c r="H1313" t="s">
        <v>8224</v>
      </c>
      <c r="I1313" t="str">
        <f>VLOOKUP(H1313,ISO!$A$2:$D$249,4,0)</f>
        <v>United States of America (the)</v>
      </c>
      <c r="J1313" t="s">
        <v>8246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0.32028000000000001</v>
      </c>
      <c r="R1313" s="8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3.5" hidden="1">
      <c r="A1314">
        <v>1312</v>
      </c>
      <c r="B1314" s="3" t="s">
        <v>1313</v>
      </c>
      <c r="C1314" s="3" t="s">
        <v>5422</v>
      </c>
      <c r="D1314">
        <v>4600</v>
      </c>
      <c r="F1314">
        <v>28</v>
      </c>
      <c r="G1314" t="s">
        <v>8220</v>
      </c>
      <c r="H1314" t="s">
        <v>8224</v>
      </c>
      <c r="I1314" t="str">
        <f>VLOOKUP(H1314,ISO!$A$2:$D$249,4,0)</f>
        <v>United States of America (the)</v>
      </c>
      <c r="J1314" t="s">
        <v>8246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6.0869565217391303E-3</v>
      </c>
      <c r="R1314" s="8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43.5" hidden="1">
      <c r="A1315">
        <v>1313</v>
      </c>
      <c r="B1315" s="3" t="s">
        <v>1314</v>
      </c>
      <c r="C1315" s="3" t="s">
        <v>5423</v>
      </c>
      <c r="D1315">
        <v>40000</v>
      </c>
      <c r="F1315">
        <v>12446</v>
      </c>
      <c r="G1315" t="s">
        <v>8220</v>
      </c>
      <c r="H1315" t="s">
        <v>8224</v>
      </c>
      <c r="I1315" t="str">
        <f>VLOOKUP(H1315,ISO!$A$2:$D$249,4,0)</f>
        <v>United States of America (the)</v>
      </c>
      <c r="J1315" t="s">
        <v>8246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0.31114999999999998</v>
      </c>
      <c r="R1315" s="8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58" hidden="1">
      <c r="A1316">
        <v>1314</v>
      </c>
      <c r="B1316" s="3" t="s">
        <v>1315</v>
      </c>
      <c r="C1316" s="3" t="s">
        <v>5424</v>
      </c>
      <c r="D1316">
        <v>180000</v>
      </c>
      <c r="F1316">
        <v>2028</v>
      </c>
      <c r="G1316" t="s">
        <v>8220</v>
      </c>
      <c r="H1316" t="s">
        <v>8224</v>
      </c>
      <c r="I1316" t="str">
        <f>VLOOKUP(H1316,ISO!$A$2:$D$249,4,0)</f>
        <v>United States of America (the)</v>
      </c>
      <c r="J1316" t="s">
        <v>8246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1.1266666666666666E-2</v>
      </c>
      <c r="R1316" s="8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9" hidden="1">
      <c r="A1317">
        <v>1315</v>
      </c>
      <c r="B1317" s="3" t="s">
        <v>1316</v>
      </c>
      <c r="C1317" s="3" t="s">
        <v>5425</v>
      </c>
      <c r="D1317">
        <v>100000</v>
      </c>
      <c r="F1317">
        <v>40404</v>
      </c>
      <c r="G1317" t="s">
        <v>8220</v>
      </c>
      <c r="H1317" t="s">
        <v>8224</v>
      </c>
      <c r="I1317" t="str">
        <f>VLOOKUP(H1317,ISO!$A$2:$D$249,4,0)</f>
        <v>United States of America (the)</v>
      </c>
      <c r="J1317" t="s">
        <v>8246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0.40404000000000001</v>
      </c>
      <c r="R1317" s="8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5" hidden="1">
      <c r="A1318">
        <v>1316</v>
      </c>
      <c r="B1318" s="3" t="s">
        <v>1317</v>
      </c>
      <c r="C1318" s="3" t="s">
        <v>5426</v>
      </c>
      <c r="D1318">
        <v>75000</v>
      </c>
      <c r="F1318">
        <v>1</v>
      </c>
      <c r="G1318" t="s">
        <v>8220</v>
      </c>
      <c r="H1318" t="s">
        <v>8224</v>
      </c>
      <c r="I1318" t="str">
        <f>VLOOKUP(H1318,ISO!$A$2:$D$249,4,0)</f>
        <v>United States of America (the)</v>
      </c>
      <c r="J1318" t="s">
        <v>8246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1.3333333333333333E-5</v>
      </c>
      <c r="R1318" s="8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58" hidden="1">
      <c r="A1319">
        <v>1317</v>
      </c>
      <c r="B1319" s="3" t="s">
        <v>1318</v>
      </c>
      <c r="C1319" s="3" t="s">
        <v>5427</v>
      </c>
      <c r="D1319">
        <v>200000</v>
      </c>
      <c r="F1319">
        <v>11467</v>
      </c>
      <c r="G1319" t="s">
        <v>8220</v>
      </c>
      <c r="H1319" t="s">
        <v>8232</v>
      </c>
      <c r="I1319" t="str">
        <f>VLOOKUP(H1319,ISO!$A$2:$D$249,4,0)</f>
        <v>Denmark</v>
      </c>
      <c r="J1319" t="s">
        <v>8253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5.7334999999999997E-2</v>
      </c>
      <c r="R1319" s="8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5" hidden="1">
      <c r="A1320">
        <v>1318</v>
      </c>
      <c r="B1320" s="3" t="s">
        <v>1319</v>
      </c>
      <c r="C1320" s="3" t="s">
        <v>5428</v>
      </c>
      <c r="D1320">
        <v>40000</v>
      </c>
      <c r="F1320">
        <v>6130</v>
      </c>
      <c r="G1320" t="s">
        <v>8220</v>
      </c>
      <c r="H1320" t="s">
        <v>8224</v>
      </c>
      <c r="I1320" t="str">
        <f>VLOOKUP(H1320,ISO!$A$2:$D$249,4,0)</f>
        <v>United States of America (the)</v>
      </c>
      <c r="J1320" t="s">
        <v>8246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0.15325</v>
      </c>
      <c r="R1320" s="8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5" hidden="1">
      <c r="A1321">
        <v>1319</v>
      </c>
      <c r="B1321" s="3" t="s">
        <v>1320</v>
      </c>
      <c r="C1321" s="3" t="s">
        <v>5429</v>
      </c>
      <c r="D1321">
        <v>5800</v>
      </c>
      <c r="F1321">
        <v>876</v>
      </c>
      <c r="G1321" t="s">
        <v>8220</v>
      </c>
      <c r="H1321" t="s">
        <v>8225</v>
      </c>
      <c r="I1321" t="str">
        <f>VLOOKUP(H1321,ISO!$A$2:$D$249,4,0)</f>
        <v>United Kingdom of Great Britain and Northern Ireland (the)</v>
      </c>
      <c r="J1321" t="s">
        <v>8247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0.15103448275862069</v>
      </c>
      <c r="R1321" s="8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5" hidden="1">
      <c r="A1322">
        <v>1320</v>
      </c>
      <c r="B1322" s="3" t="s">
        <v>1321</v>
      </c>
      <c r="C1322" s="3" t="s">
        <v>5430</v>
      </c>
      <c r="D1322">
        <v>100000</v>
      </c>
      <c r="F1322">
        <v>503</v>
      </c>
      <c r="G1322" t="s">
        <v>8220</v>
      </c>
      <c r="H1322" t="s">
        <v>8233</v>
      </c>
      <c r="I1322" t="str">
        <f>VLOOKUP(H1322,ISO!$A$2:$D$249,4,0)</f>
        <v>Netherlands (the)</v>
      </c>
      <c r="J1322" t="s">
        <v>8249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5.0299999999999997E-3</v>
      </c>
      <c r="R1322" s="8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58" hidden="1">
      <c r="A1323">
        <v>1321</v>
      </c>
      <c r="B1323" s="3" t="s">
        <v>1322</v>
      </c>
      <c r="C1323" s="3" t="s">
        <v>5431</v>
      </c>
      <c r="D1323">
        <v>462000</v>
      </c>
      <c r="F1323">
        <v>6019</v>
      </c>
      <c r="G1323" t="s">
        <v>8220</v>
      </c>
      <c r="H1323" t="s">
        <v>8235</v>
      </c>
      <c r="I1323" t="str">
        <f>VLOOKUP(H1323,ISO!$A$2:$D$249,4,0)</f>
        <v>Sweden</v>
      </c>
      <c r="J1323" t="s">
        <v>8255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1.3028138528138528E-2</v>
      </c>
      <c r="R1323" s="8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5" hidden="1">
      <c r="A1324">
        <v>1322</v>
      </c>
      <c r="B1324" s="3" t="s">
        <v>1323</v>
      </c>
      <c r="C1324" s="3" t="s">
        <v>5432</v>
      </c>
      <c r="D1324">
        <v>35000</v>
      </c>
      <c r="F1324">
        <v>106</v>
      </c>
      <c r="G1324" t="s">
        <v>8220</v>
      </c>
      <c r="H1324" t="s">
        <v>8225</v>
      </c>
      <c r="I1324" t="str">
        <f>VLOOKUP(H1324,ISO!$A$2:$D$249,4,0)</f>
        <v>United Kingdom of Great Britain and Northern Ireland (the)</v>
      </c>
      <c r="J1324" t="s">
        <v>8247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3.0285714285714286E-3</v>
      </c>
      <c r="R1324" s="8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43.5" hidden="1">
      <c r="A1325">
        <v>1323</v>
      </c>
      <c r="B1325" s="3" t="s">
        <v>1324</v>
      </c>
      <c r="C1325" s="3" t="s">
        <v>5433</v>
      </c>
      <c r="D1325">
        <v>15000</v>
      </c>
      <c r="F1325">
        <v>1332</v>
      </c>
      <c r="G1325" t="s">
        <v>8220</v>
      </c>
      <c r="H1325" t="s">
        <v>8224</v>
      </c>
      <c r="I1325" t="str">
        <f>VLOOKUP(H1325,ISO!$A$2:$D$249,4,0)</f>
        <v>United States of America (the)</v>
      </c>
      <c r="J1325" t="s">
        <v>8246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8.8800000000000004E-2</v>
      </c>
      <c r="R1325" s="8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5" hidden="1">
      <c r="A1326">
        <v>1324</v>
      </c>
      <c r="B1326" s="3" t="s">
        <v>1325</v>
      </c>
      <c r="C1326" s="3" t="s">
        <v>5434</v>
      </c>
      <c r="D1326">
        <v>50000</v>
      </c>
      <c r="F1326">
        <v>4920</v>
      </c>
      <c r="G1326" t="s">
        <v>8220</v>
      </c>
      <c r="H1326" t="s">
        <v>8224</v>
      </c>
      <c r="I1326" t="str">
        <f>VLOOKUP(H1326,ISO!$A$2:$D$249,4,0)</f>
        <v>United States of America (the)</v>
      </c>
      <c r="J1326" t="s">
        <v>8246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9.8400000000000001E-2</v>
      </c>
      <c r="R1326" s="8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5" hidden="1">
      <c r="A1327">
        <v>1325</v>
      </c>
      <c r="B1327" s="3" t="s">
        <v>1326</v>
      </c>
      <c r="C1327" s="3" t="s">
        <v>5435</v>
      </c>
      <c r="D1327">
        <v>20000</v>
      </c>
      <c r="F1327">
        <v>486</v>
      </c>
      <c r="G1327" t="s">
        <v>8220</v>
      </c>
      <c r="H1327" t="s">
        <v>8224</v>
      </c>
      <c r="I1327" t="str">
        <f>VLOOKUP(H1327,ISO!$A$2:$D$249,4,0)</f>
        <v>United States of America (the)</v>
      </c>
      <c r="J1327" t="s">
        <v>8246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2.4299999999999999E-2</v>
      </c>
      <c r="R1327" s="8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43.5" hidden="1">
      <c r="A1328">
        <v>1326</v>
      </c>
      <c r="B1328" s="3" t="s">
        <v>1327</v>
      </c>
      <c r="C1328" s="3" t="s">
        <v>5436</v>
      </c>
      <c r="D1328">
        <v>100000</v>
      </c>
      <c r="F1328">
        <v>1130</v>
      </c>
      <c r="G1328" t="s">
        <v>8220</v>
      </c>
      <c r="H1328" t="s">
        <v>8224</v>
      </c>
      <c r="I1328" t="str">
        <f>VLOOKUP(H1328,ISO!$A$2:$D$249,4,0)</f>
        <v>United States of America (the)</v>
      </c>
      <c r="J1328" t="s">
        <v>8246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1.1299999999999999E-2</v>
      </c>
      <c r="R1328" s="8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5" hidden="1">
      <c r="A1329">
        <v>1327</v>
      </c>
      <c r="B1329" s="3" t="s">
        <v>1328</v>
      </c>
      <c r="C1329" s="3" t="s">
        <v>5437</v>
      </c>
      <c r="D1329">
        <v>48000</v>
      </c>
      <c r="F1329">
        <v>1705</v>
      </c>
      <c r="G1329" t="s">
        <v>8220</v>
      </c>
      <c r="H1329" t="s">
        <v>8224</v>
      </c>
      <c r="I1329" t="str">
        <f>VLOOKUP(H1329,ISO!$A$2:$D$249,4,0)</f>
        <v>United States of America (the)</v>
      </c>
      <c r="J1329" t="s">
        <v>8246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3.5520833333333335E-2</v>
      </c>
      <c r="R1329" s="8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58" hidden="1">
      <c r="A1330">
        <v>1328</v>
      </c>
      <c r="B1330" s="3" t="s">
        <v>1329</v>
      </c>
      <c r="C1330" s="3" t="s">
        <v>5438</v>
      </c>
      <c r="D1330">
        <v>75000</v>
      </c>
      <c r="F1330">
        <v>1748</v>
      </c>
      <c r="G1330" t="s">
        <v>8220</v>
      </c>
      <c r="H1330" t="s">
        <v>8224</v>
      </c>
      <c r="I1330" t="str">
        <f>VLOOKUP(H1330,ISO!$A$2:$D$249,4,0)</f>
        <v>United States of America (the)</v>
      </c>
      <c r="J1330" t="s">
        <v>8246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2.3306666666666667E-2</v>
      </c>
      <c r="R1330" s="8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5" hidden="1">
      <c r="A1331">
        <v>1329</v>
      </c>
      <c r="B1331" s="3" t="s">
        <v>1330</v>
      </c>
      <c r="C1331" s="3" t="s">
        <v>5439</v>
      </c>
      <c r="D1331">
        <v>50000</v>
      </c>
      <c r="F1331">
        <v>408</v>
      </c>
      <c r="G1331" t="s">
        <v>8220</v>
      </c>
      <c r="H1331" t="s">
        <v>8224</v>
      </c>
      <c r="I1331" t="str">
        <f>VLOOKUP(H1331,ISO!$A$2:$D$249,4,0)</f>
        <v>United States of America (the)</v>
      </c>
      <c r="J1331" t="s">
        <v>8246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8.1600000000000006E-3</v>
      </c>
      <c r="R1331" s="8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5" hidden="1">
      <c r="A1332">
        <v>1330</v>
      </c>
      <c r="B1332" s="3" t="s">
        <v>1331</v>
      </c>
      <c r="C1332" s="3" t="s">
        <v>5440</v>
      </c>
      <c r="D1332">
        <v>35000</v>
      </c>
      <c r="F1332">
        <v>7873</v>
      </c>
      <c r="G1332" t="s">
        <v>8220</v>
      </c>
      <c r="H1332" t="s">
        <v>8224</v>
      </c>
      <c r="I1332" t="str">
        <f>VLOOKUP(H1332,ISO!$A$2:$D$249,4,0)</f>
        <v>United States of America (the)</v>
      </c>
      <c r="J1332" t="s">
        <v>8246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0.22494285714285714</v>
      </c>
      <c r="R1332" s="8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3.5" hidden="1">
      <c r="A1333">
        <v>1331</v>
      </c>
      <c r="B1333" s="3" t="s">
        <v>1332</v>
      </c>
      <c r="C1333" s="3" t="s">
        <v>5441</v>
      </c>
      <c r="D1333">
        <v>250000</v>
      </c>
      <c r="F1333">
        <v>3417</v>
      </c>
      <c r="G1333" t="s">
        <v>8220</v>
      </c>
      <c r="H1333" t="s">
        <v>8224</v>
      </c>
      <c r="I1333" t="str">
        <f>VLOOKUP(H1333,ISO!$A$2:$D$249,4,0)</f>
        <v>United States of America (the)</v>
      </c>
      <c r="J1333" t="s">
        <v>8246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1.3668E-2</v>
      </c>
      <c r="R1333" s="8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58" hidden="1">
      <c r="A1334">
        <v>1332</v>
      </c>
      <c r="B1334" s="3" t="s">
        <v>1333</v>
      </c>
      <c r="C1334" s="3" t="s">
        <v>5442</v>
      </c>
      <c r="D1334">
        <v>10115</v>
      </c>
      <c r="F1334">
        <v>0</v>
      </c>
      <c r="G1334" t="s">
        <v>8220</v>
      </c>
      <c r="H1334" t="s">
        <v>8240</v>
      </c>
      <c r="I1334" t="str">
        <f>VLOOKUP(H1334,ISO!$A$2:$D$249,4,0)</f>
        <v>Switzerland</v>
      </c>
      <c r="J1334" t="s">
        <v>8257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s="8" t="e">
        <f t="shared" si="81"/>
        <v>#DIV/0!</v>
      </c>
      <c r="S1334" t="str">
        <f t="shared" si="82"/>
        <v>technology</v>
      </c>
      <c r="T1334" t="str">
        <f t="shared" si="83"/>
        <v>wearables</v>
      </c>
    </row>
    <row r="1335" spans="1:20" ht="43.5" hidden="1">
      <c r="A1335">
        <v>1333</v>
      </c>
      <c r="B1335" s="3" t="s">
        <v>1334</v>
      </c>
      <c r="C1335" s="3" t="s">
        <v>5443</v>
      </c>
      <c r="D1335">
        <v>2500</v>
      </c>
      <c r="F1335">
        <v>0</v>
      </c>
      <c r="G1335" t="s">
        <v>8220</v>
      </c>
      <c r="H1335" t="s">
        <v>8226</v>
      </c>
      <c r="I1335" t="str">
        <f>VLOOKUP(H1335,ISO!$A$2:$D$249,4,0)</f>
        <v>Australia</v>
      </c>
      <c r="J1335" t="s">
        <v>8248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s="8" t="e">
        <f t="shared" si="81"/>
        <v>#DIV/0!</v>
      </c>
      <c r="S1335" t="str">
        <f t="shared" si="82"/>
        <v>technology</v>
      </c>
      <c r="T1335" t="str">
        <f t="shared" si="83"/>
        <v>wearables</v>
      </c>
    </row>
    <row r="1336" spans="1:20" ht="43.5" hidden="1">
      <c r="A1336">
        <v>1334</v>
      </c>
      <c r="B1336" s="3" t="s">
        <v>1335</v>
      </c>
      <c r="C1336" s="3" t="s">
        <v>5444</v>
      </c>
      <c r="D1336">
        <v>133000</v>
      </c>
      <c r="F1336">
        <v>14303</v>
      </c>
      <c r="G1336" t="s">
        <v>8220</v>
      </c>
      <c r="H1336" t="s">
        <v>8224</v>
      </c>
      <c r="I1336" t="str">
        <f>VLOOKUP(H1336,ISO!$A$2:$D$249,4,0)</f>
        <v>United States of America (the)</v>
      </c>
      <c r="J1336" t="s">
        <v>8246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0.10754135338345865</v>
      </c>
      <c r="R1336" s="8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58" hidden="1">
      <c r="A1337">
        <v>1335</v>
      </c>
      <c r="B1337" s="3" t="s">
        <v>1336</v>
      </c>
      <c r="C1337" s="3" t="s">
        <v>5445</v>
      </c>
      <c r="D1337">
        <v>25000</v>
      </c>
      <c r="F1337">
        <v>4940</v>
      </c>
      <c r="G1337" t="s">
        <v>8220</v>
      </c>
      <c r="H1337" t="s">
        <v>8224</v>
      </c>
      <c r="I1337" t="str">
        <f>VLOOKUP(H1337,ISO!$A$2:$D$249,4,0)</f>
        <v>United States of America (the)</v>
      </c>
      <c r="J1337" t="s">
        <v>8246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0.1976</v>
      </c>
      <c r="R1337" s="8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43.5" hidden="1">
      <c r="A1338">
        <v>1336</v>
      </c>
      <c r="B1338" s="3" t="s">
        <v>1337</v>
      </c>
      <c r="C1338" s="3" t="s">
        <v>5446</v>
      </c>
      <c r="D1338">
        <v>100000</v>
      </c>
      <c r="F1338">
        <v>84947</v>
      </c>
      <c r="G1338" t="s">
        <v>8220</v>
      </c>
      <c r="H1338" t="s">
        <v>8224</v>
      </c>
      <c r="I1338" t="str">
        <f>VLOOKUP(H1338,ISO!$A$2:$D$249,4,0)</f>
        <v>United States of America (the)</v>
      </c>
      <c r="J1338" t="s">
        <v>8246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0.84946999999999995</v>
      </c>
      <c r="R1338" s="8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5" hidden="1">
      <c r="A1339">
        <v>1337</v>
      </c>
      <c r="B1339" s="3" t="s">
        <v>1338</v>
      </c>
      <c r="C1339" s="3" t="s">
        <v>5447</v>
      </c>
      <c r="D1339">
        <v>50000</v>
      </c>
      <c r="F1339">
        <v>24691</v>
      </c>
      <c r="G1339" t="s">
        <v>8220</v>
      </c>
      <c r="H1339" t="s">
        <v>8224</v>
      </c>
      <c r="I1339" t="str">
        <f>VLOOKUP(H1339,ISO!$A$2:$D$249,4,0)</f>
        <v>United States of America (the)</v>
      </c>
      <c r="J1339" t="s">
        <v>8246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0.49381999999999998</v>
      </c>
      <c r="R1339" s="8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58" hidden="1">
      <c r="A1340">
        <v>1338</v>
      </c>
      <c r="B1340" s="3" t="s">
        <v>1339</v>
      </c>
      <c r="C1340" s="3" t="s">
        <v>5448</v>
      </c>
      <c r="D1340">
        <v>30000</v>
      </c>
      <c r="F1340">
        <v>991</v>
      </c>
      <c r="G1340" t="s">
        <v>8220</v>
      </c>
      <c r="H1340" t="s">
        <v>8224</v>
      </c>
      <c r="I1340" t="str">
        <f>VLOOKUP(H1340,ISO!$A$2:$D$249,4,0)</f>
        <v>United States of America (the)</v>
      </c>
      <c r="J1340" t="s">
        <v>8246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3.3033333333333331E-2</v>
      </c>
      <c r="R1340" s="8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9" hidden="1">
      <c r="A1341">
        <v>1339</v>
      </c>
      <c r="B1341" s="3" t="s">
        <v>1340</v>
      </c>
      <c r="C1341" s="3" t="s">
        <v>5449</v>
      </c>
      <c r="D1341">
        <v>50000</v>
      </c>
      <c r="F1341">
        <v>3317</v>
      </c>
      <c r="G1341" t="s">
        <v>8220</v>
      </c>
      <c r="H1341" t="s">
        <v>8224</v>
      </c>
      <c r="I1341" t="str">
        <f>VLOOKUP(H1341,ISO!$A$2:$D$249,4,0)</f>
        <v>United States of America (the)</v>
      </c>
      <c r="J1341" t="s">
        <v>8246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6.6339999999999996E-2</v>
      </c>
      <c r="R1341" s="8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5" hidden="1">
      <c r="A1342">
        <v>1340</v>
      </c>
      <c r="B1342" s="3" t="s">
        <v>1341</v>
      </c>
      <c r="C1342" s="3" t="s">
        <v>5450</v>
      </c>
      <c r="D1342">
        <v>1680</v>
      </c>
      <c r="F1342">
        <v>0</v>
      </c>
      <c r="G1342" t="s">
        <v>8220</v>
      </c>
      <c r="H1342" t="s">
        <v>8224</v>
      </c>
      <c r="I1342" t="str">
        <f>VLOOKUP(H1342,ISO!$A$2:$D$249,4,0)</f>
        <v>United States of America (the)</v>
      </c>
      <c r="J1342" t="s">
        <v>8246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s="8" t="e">
        <f t="shared" si="81"/>
        <v>#DIV/0!</v>
      </c>
      <c r="S1342" t="str">
        <f t="shared" si="82"/>
        <v>technology</v>
      </c>
      <c r="T1342" t="str">
        <f t="shared" si="83"/>
        <v>wearables</v>
      </c>
    </row>
    <row r="1343" spans="1:20" ht="58" hidden="1">
      <c r="A1343">
        <v>1341</v>
      </c>
      <c r="B1343" s="3" t="s">
        <v>1342</v>
      </c>
      <c r="C1343" s="3" t="s">
        <v>5451</v>
      </c>
      <c r="D1343">
        <v>25000</v>
      </c>
      <c r="F1343">
        <v>17590</v>
      </c>
      <c r="G1343" t="s">
        <v>8220</v>
      </c>
      <c r="H1343" t="s">
        <v>8225</v>
      </c>
      <c r="I1343" t="str">
        <f>VLOOKUP(H1343,ISO!$A$2:$D$249,4,0)</f>
        <v>United Kingdom of Great Britain and Northern Ireland (the)</v>
      </c>
      <c r="J1343" t="s">
        <v>8247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0.7036</v>
      </c>
      <c r="R1343" s="8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5" hidden="1">
      <c r="A1344">
        <v>1342</v>
      </c>
      <c r="B1344" s="3" t="s">
        <v>1343</v>
      </c>
      <c r="C1344" s="3" t="s">
        <v>5452</v>
      </c>
      <c r="D1344">
        <v>50000</v>
      </c>
      <c r="F1344">
        <v>100</v>
      </c>
      <c r="G1344" t="s">
        <v>8220</v>
      </c>
      <c r="H1344" t="s">
        <v>8224</v>
      </c>
      <c r="I1344" t="str">
        <f>VLOOKUP(H1344,ISO!$A$2:$D$249,4,0)</f>
        <v>United States of America (the)</v>
      </c>
      <c r="J1344" t="s">
        <v>8246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2E-3</v>
      </c>
      <c r="R1344" s="8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58" hidden="1">
      <c r="A1345">
        <v>1343</v>
      </c>
      <c r="B1345" s="3" t="s">
        <v>1344</v>
      </c>
      <c r="C1345" s="3" t="s">
        <v>5453</v>
      </c>
      <c r="D1345">
        <v>50000</v>
      </c>
      <c r="F1345">
        <v>51149</v>
      </c>
      <c r="G1345" t="s">
        <v>8220</v>
      </c>
      <c r="H1345" t="s">
        <v>8224</v>
      </c>
      <c r="I1345" t="str">
        <f>VLOOKUP(H1345,ISO!$A$2:$D$249,4,0)</f>
        <v>United States of America (the)</v>
      </c>
      <c r="J1345" t="s">
        <v>8246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1.02298</v>
      </c>
      <c r="R1345" s="8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5" hidden="1">
      <c r="A1346">
        <v>1344</v>
      </c>
      <c r="B1346" s="3" t="s">
        <v>1345</v>
      </c>
      <c r="C1346" s="3" t="s">
        <v>5454</v>
      </c>
      <c r="D1346">
        <v>1500</v>
      </c>
      <c r="F1346">
        <v>5666</v>
      </c>
      <c r="G1346" t="s">
        <v>8219</v>
      </c>
      <c r="H1346" t="s">
        <v>8229</v>
      </c>
      <c r="I1346" t="str">
        <f>VLOOKUP(H1346,ISO!$A$2:$D$249,4,0)</f>
        <v>Canada</v>
      </c>
      <c r="J1346" t="s">
        <v>8251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80"/>
        <v>3.7773333333333334</v>
      </c>
      <c r="R1346" s="8">
        <f t="shared" si="81"/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3.5" hidden="1">
      <c r="A1347">
        <v>1345</v>
      </c>
      <c r="B1347" s="3" t="s">
        <v>1346</v>
      </c>
      <c r="C1347" s="3" t="s">
        <v>5455</v>
      </c>
      <c r="D1347">
        <v>300</v>
      </c>
      <c r="F1347">
        <v>375</v>
      </c>
      <c r="G1347" t="s">
        <v>8219</v>
      </c>
      <c r="H1347" t="s">
        <v>8224</v>
      </c>
      <c r="I1347" t="str">
        <f>VLOOKUP(H1347,ISO!$A$2:$D$249,4,0)</f>
        <v>United States of America (the)</v>
      </c>
      <c r="J1347" t="s">
        <v>8246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84">F1347/D1347</f>
        <v>1.25</v>
      </c>
      <c r="R1347" s="8">
        <f t="shared" ref="R1347:R1410" si="85">F1347/N1347</f>
        <v>53.571428571428569</v>
      </c>
      <c r="S1347" t="str">
        <f t="shared" ref="S1347:S1410" si="86">LEFT(P1347,(FIND("/",P1347,1)-1))</f>
        <v>publishing</v>
      </c>
      <c r="T1347" t="str">
        <f t="shared" ref="T1347:T1410" si="87">MID(P1347,FIND("/",P1347)+1,256)</f>
        <v>nonfiction</v>
      </c>
    </row>
    <row r="1348" spans="1:20" ht="43.5" hidden="1">
      <c r="A1348">
        <v>1346</v>
      </c>
      <c r="B1348" s="3" t="s">
        <v>1347</v>
      </c>
      <c r="C1348" s="3" t="s">
        <v>5456</v>
      </c>
      <c r="D1348">
        <v>4900</v>
      </c>
      <c r="F1348">
        <v>7219</v>
      </c>
      <c r="G1348" t="s">
        <v>8219</v>
      </c>
      <c r="H1348" t="s">
        <v>8224</v>
      </c>
      <c r="I1348" t="str">
        <f>VLOOKUP(H1348,ISO!$A$2:$D$249,4,0)</f>
        <v>United States of America (the)</v>
      </c>
      <c r="J1348" t="s">
        <v>8246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1.473265306122449</v>
      </c>
      <c r="R1348" s="8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5" hidden="1">
      <c r="A1349">
        <v>1347</v>
      </c>
      <c r="B1349" s="3" t="s">
        <v>1348</v>
      </c>
      <c r="C1349" s="3" t="s">
        <v>5457</v>
      </c>
      <c r="D1349">
        <v>2500</v>
      </c>
      <c r="F1349">
        <v>2555</v>
      </c>
      <c r="G1349" t="s">
        <v>8219</v>
      </c>
      <c r="H1349" t="s">
        <v>8224</v>
      </c>
      <c r="I1349" t="str">
        <f>VLOOKUP(H1349,ISO!$A$2:$D$249,4,0)</f>
        <v>United States of America (the)</v>
      </c>
      <c r="J1349" t="s">
        <v>8246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1.022</v>
      </c>
      <c r="R1349" s="8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5" hidden="1">
      <c r="A1350">
        <v>1348</v>
      </c>
      <c r="B1350" s="3" t="s">
        <v>1349</v>
      </c>
      <c r="C1350" s="3" t="s">
        <v>5458</v>
      </c>
      <c r="D1350">
        <v>5875</v>
      </c>
      <c r="F1350">
        <v>5985</v>
      </c>
      <c r="G1350" t="s">
        <v>8219</v>
      </c>
      <c r="H1350" t="s">
        <v>8224</v>
      </c>
      <c r="I1350" t="str">
        <f>VLOOKUP(H1350,ISO!$A$2:$D$249,4,0)</f>
        <v>United States of America (the)</v>
      </c>
      <c r="J1350" t="s">
        <v>8246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1.018723404255319</v>
      </c>
      <c r="R1350" s="8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5" hidden="1">
      <c r="A1351">
        <v>1349</v>
      </c>
      <c r="B1351" s="3" t="s">
        <v>1350</v>
      </c>
      <c r="C1351" s="3" t="s">
        <v>5459</v>
      </c>
      <c r="D1351">
        <v>5000</v>
      </c>
      <c r="F1351">
        <v>10210</v>
      </c>
      <c r="G1351" t="s">
        <v>8219</v>
      </c>
      <c r="H1351" t="s">
        <v>8229</v>
      </c>
      <c r="I1351" t="str">
        <f>VLOOKUP(H1351,ISO!$A$2:$D$249,4,0)</f>
        <v>Canada</v>
      </c>
      <c r="J1351" t="s">
        <v>8251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2.0419999999999998</v>
      </c>
      <c r="R1351" s="8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5" hidden="1">
      <c r="A1352">
        <v>1350</v>
      </c>
      <c r="B1352" s="3" t="s">
        <v>1351</v>
      </c>
      <c r="C1352" s="3" t="s">
        <v>5460</v>
      </c>
      <c r="D1352">
        <v>5000</v>
      </c>
      <c r="F1352">
        <v>5202.5</v>
      </c>
      <c r="G1352" t="s">
        <v>8219</v>
      </c>
      <c r="H1352" t="s">
        <v>8224</v>
      </c>
      <c r="I1352" t="str">
        <f>VLOOKUP(H1352,ISO!$A$2:$D$249,4,0)</f>
        <v>United States of America (the)</v>
      </c>
      <c r="J1352" t="s">
        <v>8246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1.0405</v>
      </c>
      <c r="R1352" s="8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9" hidden="1">
      <c r="A1353">
        <v>1351</v>
      </c>
      <c r="B1353" s="3" t="s">
        <v>1352</v>
      </c>
      <c r="C1353" s="3" t="s">
        <v>5461</v>
      </c>
      <c r="D1353">
        <v>20000</v>
      </c>
      <c r="F1353">
        <v>20253</v>
      </c>
      <c r="G1353" t="s">
        <v>8219</v>
      </c>
      <c r="H1353" t="s">
        <v>8224</v>
      </c>
      <c r="I1353" t="str">
        <f>VLOOKUP(H1353,ISO!$A$2:$D$249,4,0)</f>
        <v>United States of America (the)</v>
      </c>
      <c r="J1353" t="s">
        <v>8246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1.0126500000000001</v>
      </c>
      <c r="R1353" s="8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58" hidden="1">
      <c r="A1354">
        <v>1352</v>
      </c>
      <c r="B1354" s="3" t="s">
        <v>1353</v>
      </c>
      <c r="C1354" s="3" t="s">
        <v>5462</v>
      </c>
      <c r="D1354">
        <v>10000</v>
      </c>
      <c r="F1354">
        <v>13614</v>
      </c>
      <c r="G1354" t="s">
        <v>8219</v>
      </c>
      <c r="H1354" t="s">
        <v>8224</v>
      </c>
      <c r="I1354" t="str">
        <f>VLOOKUP(H1354,ISO!$A$2:$D$249,4,0)</f>
        <v>United States of America (the)</v>
      </c>
      <c r="J1354" t="s">
        <v>8246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1.3613999999999999</v>
      </c>
      <c r="R1354" s="8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3.5" hidden="1">
      <c r="A1355">
        <v>1353</v>
      </c>
      <c r="B1355" s="3" t="s">
        <v>1354</v>
      </c>
      <c r="C1355" s="3" t="s">
        <v>5463</v>
      </c>
      <c r="D1355">
        <v>1000</v>
      </c>
      <c r="F1355">
        <v>1336</v>
      </c>
      <c r="G1355" t="s">
        <v>8219</v>
      </c>
      <c r="H1355" t="s">
        <v>8224</v>
      </c>
      <c r="I1355" t="str">
        <f>VLOOKUP(H1355,ISO!$A$2:$D$249,4,0)</f>
        <v>United States of America (the)</v>
      </c>
      <c r="J1355" t="s">
        <v>8246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1.3360000000000001</v>
      </c>
      <c r="R1355" s="8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5" hidden="1">
      <c r="A1356">
        <v>1354</v>
      </c>
      <c r="B1356" s="3" t="s">
        <v>1355</v>
      </c>
      <c r="C1356" s="3" t="s">
        <v>5464</v>
      </c>
      <c r="D1356">
        <v>1200</v>
      </c>
      <c r="F1356">
        <v>1563</v>
      </c>
      <c r="G1356" t="s">
        <v>8219</v>
      </c>
      <c r="H1356" t="s">
        <v>8225</v>
      </c>
      <c r="I1356" t="str">
        <f>VLOOKUP(H1356,ISO!$A$2:$D$249,4,0)</f>
        <v>United Kingdom of Great Britain and Northern Ireland (the)</v>
      </c>
      <c r="J1356" t="s">
        <v>8247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1.3025</v>
      </c>
      <c r="R1356" s="8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58" hidden="1">
      <c r="A1357">
        <v>1355</v>
      </c>
      <c r="B1357" s="3" t="s">
        <v>1356</v>
      </c>
      <c r="C1357" s="3" t="s">
        <v>5465</v>
      </c>
      <c r="D1357">
        <v>2500</v>
      </c>
      <c r="F1357">
        <v>3067</v>
      </c>
      <c r="G1357" t="s">
        <v>8219</v>
      </c>
      <c r="H1357" t="s">
        <v>8225</v>
      </c>
      <c r="I1357" t="str">
        <f>VLOOKUP(H1357,ISO!$A$2:$D$249,4,0)</f>
        <v>United Kingdom of Great Britain and Northern Ireland (the)</v>
      </c>
      <c r="J1357" t="s">
        <v>8247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1.2267999999999999</v>
      </c>
      <c r="R1357" s="8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5" hidden="1">
      <c r="A1358">
        <v>1356</v>
      </c>
      <c r="B1358" s="3" t="s">
        <v>1357</v>
      </c>
      <c r="C1358" s="3" t="s">
        <v>5466</v>
      </c>
      <c r="D1358">
        <v>3400</v>
      </c>
      <c r="F1358">
        <v>6215.56</v>
      </c>
      <c r="G1358" t="s">
        <v>8219</v>
      </c>
      <c r="H1358" t="s">
        <v>8224</v>
      </c>
      <c r="I1358" t="str">
        <f>VLOOKUP(H1358,ISO!$A$2:$D$249,4,0)</f>
        <v>United States of America (the)</v>
      </c>
      <c r="J1358" t="s">
        <v>8246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1.8281058823529412</v>
      </c>
      <c r="R1358" s="8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5" hidden="1">
      <c r="A1359">
        <v>1357</v>
      </c>
      <c r="B1359" s="3" t="s">
        <v>1358</v>
      </c>
      <c r="C1359" s="3" t="s">
        <v>5467</v>
      </c>
      <c r="D1359">
        <v>2000</v>
      </c>
      <c r="F1359">
        <v>2506</v>
      </c>
      <c r="G1359" t="s">
        <v>8219</v>
      </c>
      <c r="H1359" t="s">
        <v>8224</v>
      </c>
      <c r="I1359" t="str">
        <f>VLOOKUP(H1359,ISO!$A$2:$D$249,4,0)</f>
        <v>United States of America (the)</v>
      </c>
      <c r="J1359" t="s">
        <v>8246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1.2529999999999999</v>
      </c>
      <c r="R1359" s="8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5" hidden="1">
      <c r="A1360">
        <v>1358</v>
      </c>
      <c r="B1360" s="3" t="s">
        <v>1359</v>
      </c>
      <c r="C1360" s="3" t="s">
        <v>5468</v>
      </c>
      <c r="D1360">
        <v>3000</v>
      </c>
      <c r="F1360">
        <v>3350</v>
      </c>
      <c r="G1360" t="s">
        <v>8219</v>
      </c>
      <c r="H1360" t="s">
        <v>8224</v>
      </c>
      <c r="I1360" t="str">
        <f>VLOOKUP(H1360,ISO!$A$2:$D$249,4,0)</f>
        <v>United States of America (the)</v>
      </c>
      <c r="J1360" t="s">
        <v>8246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1.1166666666666667</v>
      </c>
      <c r="R1360" s="8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5" hidden="1">
      <c r="A1361">
        <v>1359</v>
      </c>
      <c r="B1361" s="3" t="s">
        <v>1360</v>
      </c>
      <c r="C1361" s="3" t="s">
        <v>5469</v>
      </c>
      <c r="D1361">
        <v>660</v>
      </c>
      <c r="F1361">
        <v>764</v>
      </c>
      <c r="G1361" t="s">
        <v>8219</v>
      </c>
      <c r="H1361" t="s">
        <v>8224</v>
      </c>
      <c r="I1361" t="str">
        <f>VLOOKUP(H1361,ISO!$A$2:$D$249,4,0)</f>
        <v>United States of America (the)</v>
      </c>
      <c r="J1361" t="s">
        <v>8246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1.1575757575757575</v>
      </c>
      <c r="R1361" s="8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9" hidden="1">
      <c r="A1362">
        <v>1360</v>
      </c>
      <c r="B1362" s="3" t="s">
        <v>1361</v>
      </c>
      <c r="C1362" s="3" t="s">
        <v>5470</v>
      </c>
      <c r="D1362">
        <v>1500</v>
      </c>
      <c r="F1362">
        <v>2598</v>
      </c>
      <c r="G1362" t="s">
        <v>8219</v>
      </c>
      <c r="H1362" t="s">
        <v>8224</v>
      </c>
      <c r="I1362" t="str">
        <f>VLOOKUP(H1362,ISO!$A$2:$D$249,4,0)</f>
        <v>United States of America (the)</v>
      </c>
      <c r="J1362" t="s">
        <v>8246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1.732</v>
      </c>
      <c r="R1362" s="8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5" hidden="1">
      <c r="A1363">
        <v>1361</v>
      </c>
      <c r="B1363" s="3" t="s">
        <v>1362</v>
      </c>
      <c r="C1363" s="3" t="s">
        <v>5471</v>
      </c>
      <c r="D1363">
        <v>6000</v>
      </c>
      <c r="F1363">
        <v>7559</v>
      </c>
      <c r="G1363" t="s">
        <v>8219</v>
      </c>
      <c r="H1363" t="s">
        <v>8225</v>
      </c>
      <c r="I1363" t="str">
        <f>VLOOKUP(H1363,ISO!$A$2:$D$249,4,0)</f>
        <v>United Kingdom of Great Britain and Northern Ireland (the)</v>
      </c>
      <c r="J1363" t="s">
        <v>8247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1.2598333333333334</v>
      </c>
      <c r="R1363" s="8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3.5" hidden="1">
      <c r="A1364">
        <v>1362</v>
      </c>
      <c r="B1364" s="3" t="s">
        <v>1363</v>
      </c>
      <c r="C1364" s="3" t="s">
        <v>5472</v>
      </c>
      <c r="D1364">
        <v>1000</v>
      </c>
      <c r="F1364">
        <v>1091</v>
      </c>
      <c r="G1364" t="s">
        <v>8219</v>
      </c>
      <c r="H1364" t="s">
        <v>8224</v>
      </c>
      <c r="I1364" t="str">
        <f>VLOOKUP(H1364,ISO!$A$2:$D$249,4,0)</f>
        <v>United States of America (the)</v>
      </c>
      <c r="J1364" t="s">
        <v>8246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1.091</v>
      </c>
      <c r="R1364" s="8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43.5" hidden="1">
      <c r="A1365">
        <v>1363</v>
      </c>
      <c r="B1365" s="3" t="s">
        <v>1364</v>
      </c>
      <c r="C1365" s="3" t="s">
        <v>5473</v>
      </c>
      <c r="D1365">
        <v>200</v>
      </c>
      <c r="F1365">
        <v>200</v>
      </c>
      <c r="G1365" t="s">
        <v>8219</v>
      </c>
      <c r="H1365" t="s">
        <v>8224</v>
      </c>
      <c r="I1365" t="str">
        <f>VLOOKUP(H1365,ISO!$A$2:$D$249,4,0)</f>
        <v>United States of America (the)</v>
      </c>
      <c r="J1365" t="s">
        <v>8246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</v>
      </c>
      <c r="R1365" s="8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58" hidden="1">
      <c r="A1366">
        <v>1364</v>
      </c>
      <c r="B1366" s="3" t="s">
        <v>1365</v>
      </c>
      <c r="C1366" s="3" t="s">
        <v>5474</v>
      </c>
      <c r="D1366">
        <v>42000</v>
      </c>
      <c r="F1366">
        <v>49830</v>
      </c>
      <c r="G1366" t="s">
        <v>8219</v>
      </c>
      <c r="H1366" t="s">
        <v>8232</v>
      </c>
      <c r="I1366" t="str">
        <f>VLOOKUP(H1366,ISO!$A$2:$D$249,4,0)</f>
        <v>Denmark</v>
      </c>
      <c r="J1366" t="s">
        <v>8253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1.1864285714285714</v>
      </c>
      <c r="R1366" s="8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43.5" hidden="1">
      <c r="A1367">
        <v>1365</v>
      </c>
      <c r="B1367" s="3" t="s">
        <v>1366</v>
      </c>
      <c r="C1367" s="3" t="s">
        <v>5475</v>
      </c>
      <c r="D1367">
        <v>7500</v>
      </c>
      <c r="F1367">
        <v>7520</v>
      </c>
      <c r="G1367" t="s">
        <v>8219</v>
      </c>
      <c r="H1367" t="s">
        <v>8224</v>
      </c>
      <c r="I1367" t="str">
        <f>VLOOKUP(H1367,ISO!$A$2:$D$249,4,0)</f>
        <v>United States of America (the)</v>
      </c>
      <c r="J1367" t="s">
        <v>8246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1.0026666666666666</v>
      </c>
      <c r="R1367" s="8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F1368">
        <v>9486.69</v>
      </c>
      <c r="G1368" t="s">
        <v>8219</v>
      </c>
      <c r="H1368" t="s">
        <v>8224</v>
      </c>
      <c r="I1368" t="str">
        <f>VLOOKUP(H1368,ISO!$A$2:$D$249,4,0)</f>
        <v>United States of America (the)</v>
      </c>
      <c r="J1368" t="s">
        <v>8246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1.2648920000000001</v>
      </c>
      <c r="R1368" s="8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3.5" hidden="1">
      <c r="A1369">
        <v>1367</v>
      </c>
      <c r="B1369" s="3" t="s">
        <v>1368</v>
      </c>
      <c r="C1369" s="3" t="s">
        <v>5477</v>
      </c>
      <c r="D1369">
        <v>5000</v>
      </c>
      <c r="F1369">
        <v>5713</v>
      </c>
      <c r="G1369" t="s">
        <v>8219</v>
      </c>
      <c r="H1369" t="s">
        <v>8224</v>
      </c>
      <c r="I1369" t="str">
        <f>VLOOKUP(H1369,ISO!$A$2:$D$249,4,0)</f>
        <v>United States of America (the)</v>
      </c>
      <c r="J1369" t="s">
        <v>8246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1.1426000000000001</v>
      </c>
      <c r="R1369" s="8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3.5" hidden="1">
      <c r="A1370">
        <v>1368</v>
      </c>
      <c r="B1370" s="3" t="s">
        <v>1369</v>
      </c>
      <c r="C1370" s="3" t="s">
        <v>5478</v>
      </c>
      <c r="D1370">
        <v>5000</v>
      </c>
      <c r="F1370">
        <v>5535</v>
      </c>
      <c r="G1370" t="s">
        <v>8219</v>
      </c>
      <c r="H1370" t="s">
        <v>8224</v>
      </c>
      <c r="I1370" t="str">
        <f>VLOOKUP(H1370,ISO!$A$2:$D$249,4,0)</f>
        <v>United States of America (the)</v>
      </c>
      <c r="J1370" t="s">
        <v>8246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1.107</v>
      </c>
      <c r="R1370" s="8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43.5" hidden="1">
      <c r="A1371">
        <v>1369</v>
      </c>
      <c r="B1371" s="3" t="s">
        <v>1370</v>
      </c>
      <c r="C1371" s="3" t="s">
        <v>5479</v>
      </c>
      <c r="D1371">
        <v>32360</v>
      </c>
      <c r="F1371">
        <v>34090.629999999997</v>
      </c>
      <c r="G1371" t="s">
        <v>8219</v>
      </c>
      <c r="H1371" t="s">
        <v>8224</v>
      </c>
      <c r="I1371" t="str">
        <f>VLOOKUP(H1371,ISO!$A$2:$D$249,4,0)</f>
        <v>United States of America (the)</v>
      </c>
      <c r="J1371" t="s">
        <v>8246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1.0534805315203954</v>
      </c>
      <c r="R1371" s="8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29" hidden="1">
      <c r="A1372">
        <v>1370</v>
      </c>
      <c r="B1372" s="3" t="s">
        <v>1371</v>
      </c>
      <c r="C1372" s="3" t="s">
        <v>5480</v>
      </c>
      <c r="D1372">
        <v>1500</v>
      </c>
      <c r="F1372">
        <v>1555</v>
      </c>
      <c r="G1372" t="s">
        <v>8219</v>
      </c>
      <c r="H1372" t="s">
        <v>8224</v>
      </c>
      <c r="I1372" t="str">
        <f>VLOOKUP(H1372,ISO!$A$2:$D$249,4,0)</f>
        <v>United States of America (the)</v>
      </c>
      <c r="J1372" t="s">
        <v>8246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1.0366666666666666</v>
      </c>
      <c r="R1372" s="8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58" hidden="1">
      <c r="A1373">
        <v>1371</v>
      </c>
      <c r="B1373" s="3" t="s">
        <v>1372</v>
      </c>
      <c r="C1373" s="3" t="s">
        <v>5481</v>
      </c>
      <c r="D1373">
        <v>6999</v>
      </c>
      <c r="F1373">
        <v>7495</v>
      </c>
      <c r="G1373" t="s">
        <v>8219</v>
      </c>
      <c r="H1373" t="s">
        <v>8224</v>
      </c>
      <c r="I1373" t="str">
        <f>VLOOKUP(H1373,ISO!$A$2:$D$249,4,0)</f>
        <v>United States of America (the)</v>
      </c>
      <c r="J1373" t="s">
        <v>8246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1.0708672667523933</v>
      </c>
      <c r="R1373" s="8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t="29" hidden="1">
      <c r="A1374">
        <v>1372</v>
      </c>
      <c r="B1374" s="3" t="s">
        <v>1373</v>
      </c>
      <c r="C1374" s="3" t="s">
        <v>5482</v>
      </c>
      <c r="D1374">
        <v>500</v>
      </c>
      <c r="F1374">
        <v>620</v>
      </c>
      <c r="G1374" t="s">
        <v>8219</v>
      </c>
      <c r="H1374" t="s">
        <v>8224</v>
      </c>
      <c r="I1374" t="str">
        <f>VLOOKUP(H1374,ISO!$A$2:$D$249,4,0)</f>
        <v>United States of America (the)</v>
      </c>
      <c r="J1374" t="s">
        <v>8246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1.24</v>
      </c>
      <c r="R1374" s="8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29" hidden="1">
      <c r="A1375">
        <v>1373</v>
      </c>
      <c r="B1375" s="3" t="s">
        <v>1374</v>
      </c>
      <c r="C1375" s="3" t="s">
        <v>5483</v>
      </c>
      <c r="D1375">
        <v>10000</v>
      </c>
      <c r="F1375">
        <v>10501</v>
      </c>
      <c r="G1375" t="s">
        <v>8219</v>
      </c>
      <c r="H1375" t="s">
        <v>8224</v>
      </c>
      <c r="I1375" t="str">
        <f>VLOOKUP(H1375,ISO!$A$2:$D$249,4,0)</f>
        <v>United States of America (the)</v>
      </c>
      <c r="J1375" t="s">
        <v>8246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1.0501</v>
      </c>
      <c r="R1375" s="8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43.5" hidden="1">
      <c r="A1376">
        <v>1374</v>
      </c>
      <c r="B1376" s="3" t="s">
        <v>1375</v>
      </c>
      <c r="C1376" s="3" t="s">
        <v>5484</v>
      </c>
      <c r="D1376">
        <v>1500</v>
      </c>
      <c r="F1376">
        <v>2842</v>
      </c>
      <c r="G1376" t="s">
        <v>8219</v>
      </c>
      <c r="H1376" t="s">
        <v>8224</v>
      </c>
      <c r="I1376" t="str">
        <f>VLOOKUP(H1376,ISO!$A$2:$D$249,4,0)</f>
        <v>United States of America (the)</v>
      </c>
      <c r="J1376" t="s">
        <v>8246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1.8946666666666667</v>
      </c>
      <c r="R1376" s="8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58" hidden="1">
      <c r="A1377">
        <v>1375</v>
      </c>
      <c r="B1377" s="3" t="s">
        <v>1376</v>
      </c>
      <c r="C1377" s="3" t="s">
        <v>5485</v>
      </c>
      <c r="D1377">
        <v>4000</v>
      </c>
      <c r="F1377">
        <v>6853</v>
      </c>
      <c r="G1377" t="s">
        <v>8219</v>
      </c>
      <c r="H1377" t="s">
        <v>8230</v>
      </c>
      <c r="I1377" t="str">
        <f>VLOOKUP(H1377,ISO!$A$2:$D$249,4,0)</f>
        <v>France</v>
      </c>
      <c r="J1377" t="s">
        <v>8249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1.7132499999999999</v>
      </c>
      <c r="R1377" s="8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29" hidden="1">
      <c r="A1378">
        <v>1376</v>
      </c>
      <c r="B1378" s="3" t="s">
        <v>1377</v>
      </c>
      <c r="C1378" s="3" t="s">
        <v>5486</v>
      </c>
      <c r="D1378">
        <v>3700</v>
      </c>
      <c r="F1378">
        <v>9342</v>
      </c>
      <c r="G1378" t="s">
        <v>8219</v>
      </c>
      <c r="H1378" t="s">
        <v>8225</v>
      </c>
      <c r="I1378" t="str">
        <f>VLOOKUP(H1378,ISO!$A$2:$D$249,4,0)</f>
        <v>United Kingdom of Great Britain and Northern Ireland (the)</v>
      </c>
      <c r="J1378" t="s">
        <v>8247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2.5248648648648651</v>
      </c>
      <c r="R1378" s="8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43.5" hidden="1">
      <c r="A1379">
        <v>1377</v>
      </c>
      <c r="B1379" s="3" t="s">
        <v>1378</v>
      </c>
      <c r="C1379" s="3" t="s">
        <v>5487</v>
      </c>
      <c r="D1379">
        <v>1300</v>
      </c>
      <c r="F1379">
        <v>1510</v>
      </c>
      <c r="G1379" t="s">
        <v>8219</v>
      </c>
      <c r="H1379" t="s">
        <v>8224</v>
      </c>
      <c r="I1379" t="str">
        <f>VLOOKUP(H1379,ISO!$A$2:$D$249,4,0)</f>
        <v>United States of America (the)</v>
      </c>
      <c r="J1379" t="s">
        <v>8246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1.1615384615384616</v>
      </c>
      <c r="R1379" s="8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F1380">
        <v>4067</v>
      </c>
      <c r="G1380" t="s">
        <v>8219</v>
      </c>
      <c r="H1380" t="s">
        <v>8225</v>
      </c>
      <c r="I1380" t="str">
        <f>VLOOKUP(H1380,ISO!$A$2:$D$249,4,0)</f>
        <v>United Kingdom of Great Britain and Northern Ireland (the)</v>
      </c>
      <c r="J1380" t="s">
        <v>8247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2.0335000000000001</v>
      </c>
      <c r="R1380" s="8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29" hidden="1">
      <c r="A1381">
        <v>1379</v>
      </c>
      <c r="B1381" s="3" t="s">
        <v>1380</v>
      </c>
      <c r="C1381" s="3" t="s">
        <v>5489</v>
      </c>
      <c r="D1381">
        <v>10000</v>
      </c>
      <c r="F1381">
        <v>11160</v>
      </c>
      <c r="G1381" t="s">
        <v>8219</v>
      </c>
      <c r="H1381" t="s">
        <v>8224</v>
      </c>
      <c r="I1381" t="str">
        <f>VLOOKUP(H1381,ISO!$A$2:$D$249,4,0)</f>
        <v>United States of America (the)</v>
      </c>
      <c r="J1381" t="s">
        <v>8246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1.1160000000000001</v>
      </c>
      <c r="R1381" s="8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43.5" hidden="1">
      <c r="A1382">
        <v>1380</v>
      </c>
      <c r="B1382" s="3" t="s">
        <v>1381</v>
      </c>
      <c r="C1382" s="3" t="s">
        <v>5490</v>
      </c>
      <c r="D1382">
        <v>25</v>
      </c>
      <c r="F1382">
        <v>106</v>
      </c>
      <c r="G1382" t="s">
        <v>8219</v>
      </c>
      <c r="H1382" t="s">
        <v>8224</v>
      </c>
      <c r="I1382" t="str">
        <f>VLOOKUP(H1382,ISO!$A$2:$D$249,4,0)</f>
        <v>United States of America (the)</v>
      </c>
      <c r="J1382" t="s">
        <v>8246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4.24</v>
      </c>
      <c r="R1382" s="8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58" hidden="1">
      <c r="A1383">
        <v>1381</v>
      </c>
      <c r="B1383" s="3" t="s">
        <v>1382</v>
      </c>
      <c r="C1383" s="3" t="s">
        <v>5491</v>
      </c>
      <c r="D1383">
        <v>5000</v>
      </c>
      <c r="F1383">
        <v>5355</v>
      </c>
      <c r="G1383" t="s">
        <v>8219</v>
      </c>
      <c r="H1383" t="s">
        <v>8224</v>
      </c>
      <c r="I1383" t="str">
        <f>VLOOKUP(H1383,ISO!$A$2:$D$249,4,0)</f>
        <v>United States of America (the)</v>
      </c>
      <c r="J1383" t="s">
        <v>8246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1.071</v>
      </c>
      <c r="R1383" s="8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3.5" hidden="1">
      <c r="A1384">
        <v>1382</v>
      </c>
      <c r="B1384" s="3" t="s">
        <v>1383</v>
      </c>
      <c r="C1384" s="3" t="s">
        <v>5492</v>
      </c>
      <c r="D1384">
        <v>8000</v>
      </c>
      <c r="F1384">
        <v>8349</v>
      </c>
      <c r="G1384" t="s">
        <v>8219</v>
      </c>
      <c r="H1384" t="s">
        <v>8224</v>
      </c>
      <c r="I1384" t="str">
        <f>VLOOKUP(H1384,ISO!$A$2:$D$249,4,0)</f>
        <v>United States of America (the)</v>
      </c>
      <c r="J1384" t="s">
        <v>8246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1.043625</v>
      </c>
      <c r="R1384" s="8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43.5" hidden="1">
      <c r="A1385">
        <v>1383</v>
      </c>
      <c r="B1385" s="3" t="s">
        <v>1384</v>
      </c>
      <c r="C1385" s="3" t="s">
        <v>5493</v>
      </c>
      <c r="D1385">
        <v>2200</v>
      </c>
      <c r="F1385">
        <v>4673</v>
      </c>
      <c r="G1385" t="s">
        <v>8219</v>
      </c>
      <c r="H1385" t="s">
        <v>8229</v>
      </c>
      <c r="I1385" t="str">
        <f>VLOOKUP(H1385,ISO!$A$2:$D$249,4,0)</f>
        <v>Canada</v>
      </c>
      <c r="J1385" t="s">
        <v>8251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2.124090909090909</v>
      </c>
      <c r="R1385" s="8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3.5" hidden="1">
      <c r="A1386">
        <v>1384</v>
      </c>
      <c r="B1386" s="3" t="s">
        <v>1385</v>
      </c>
      <c r="C1386" s="3" t="s">
        <v>5494</v>
      </c>
      <c r="D1386">
        <v>3500</v>
      </c>
      <c r="F1386">
        <v>4343</v>
      </c>
      <c r="G1386" t="s">
        <v>8219</v>
      </c>
      <c r="H1386" t="s">
        <v>8224</v>
      </c>
      <c r="I1386" t="str">
        <f>VLOOKUP(H1386,ISO!$A$2:$D$249,4,0)</f>
        <v>United States of America (the)</v>
      </c>
      <c r="J1386" t="s">
        <v>8246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1.2408571428571429</v>
      </c>
      <c r="R1386" s="8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3.5" hidden="1">
      <c r="A1387">
        <v>1385</v>
      </c>
      <c r="B1387" s="3" t="s">
        <v>1386</v>
      </c>
      <c r="C1387" s="3" t="s">
        <v>5495</v>
      </c>
      <c r="D1387">
        <v>8000</v>
      </c>
      <c r="F1387">
        <v>8832.49</v>
      </c>
      <c r="G1387" t="s">
        <v>8219</v>
      </c>
      <c r="H1387" t="s">
        <v>8236</v>
      </c>
      <c r="I1387" t="str">
        <f>VLOOKUP(H1387,ISO!$A$2:$D$249,4,0)</f>
        <v>Germany</v>
      </c>
      <c r="J1387" t="s">
        <v>8249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1.10406125</v>
      </c>
      <c r="R1387" s="8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29" hidden="1">
      <c r="A1388">
        <v>1386</v>
      </c>
      <c r="B1388" s="3" t="s">
        <v>1387</v>
      </c>
      <c r="C1388" s="3" t="s">
        <v>5496</v>
      </c>
      <c r="D1388">
        <v>400</v>
      </c>
      <c r="F1388">
        <v>875</v>
      </c>
      <c r="G1388" t="s">
        <v>8219</v>
      </c>
      <c r="H1388" t="s">
        <v>8224</v>
      </c>
      <c r="I1388" t="str">
        <f>VLOOKUP(H1388,ISO!$A$2:$D$249,4,0)</f>
        <v>United States of America (the)</v>
      </c>
      <c r="J1388" t="s">
        <v>8246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2.1875</v>
      </c>
      <c r="R1388" s="8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43.5" hidden="1">
      <c r="A1389">
        <v>1387</v>
      </c>
      <c r="B1389" s="3" t="s">
        <v>1388</v>
      </c>
      <c r="C1389" s="3" t="s">
        <v>5497</v>
      </c>
      <c r="D1389">
        <v>4000</v>
      </c>
      <c r="F1389">
        <v>5465</v>
      </c>
      <c r="G1389" t="s">
        <v>8219</v>
      </c>
      <c r="H1389" t="s">
        <v>8224</v>
      </c>
      <c r="I1389" t="str">
        <f>VLOOKUP(H1389,ISO!$A$2:$D$249,4,0)</f>
        <v>United States of America (the)</v>
      </c>
      <c r="J1389" t="s">
        <v>8246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1.36625</v>
      </c>
      <c r="R1389" s="8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43.5" hidden="1">
      <c r="A1390">
        <v>1388</v>
      </c>
      <c r="B1390" s="3" t="s">
        <v>1389</v>
      </c>
      <c r="C1390" s="3" t="s">
        <v>5498</v>
      </c>
      <c r="D1390">
        <v>5000</v>
      </c>
      <c r="F1390">
        <v>6740.37</v>
      </c>
      <c r="G1390" t="s">
        <v>8219</v>
      </c>
      <c r="H1390" t="s">
        <v>8224</v>
      </c>
      <c r="I1390" t="str">
        <f>VLOOKUP(H1390,ISO!$A$2:$D$249,4,0)</f>
        <v>United States of America (the)</v>
      </c>
      <c r="J1390" t="s">
        <v>8246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1.348074</v>
      </c>
      <c r="R1390" s="8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29" hidden="1">
      <c r="A1391">
        <v>1389</v>
      </c>
      <c r="B1391" s="3" t="s">
        <v>1390</v>
      </c>
      <c r="C1391" s="3" t="s">
        <v>5499</v>
      </c>
      <c r="D1391">
        <v>500</v>
      </c>
      <c r="F1391">
        <v>727</v>
      </c>
      <c r="G1391" t="s">
        <v>8219</v>
      </c>
      <c r="H1391" t="s">
        <v>8225</v>
      </c>
      <c r="I1391" t="str">
        <f>VLOOKUP(H1391,ISO!$A$2:$D$249,4,0)</f>
        <v>United Kingdom of Great Britain and Northern Ireland (the)</v>
      </c>
      <c r="J1391" t="s">
        <v>8247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1.454</v>
      </c>
      <c r="R1391" s="8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3.5" hidden="1">
      <c r="A1392">
        <v>1390</v>
      </c>
      <c r="B1392" s="3" t="s">
        <v>1391</v>
      </c>
      <c r="C1392" s="3" t="s">
        <v>5500</v>
      </c>
      <c r="D1392">
        <v>2800</v>
      </c>
      <c r="F1392">
        <v>3055</v>
      </c>
      <c r="G1392" t="s">
        <v>8219</v>
      </c>
      <c r="H1392" t="s">
        <v>8224</v>
      </c>
      <c r="I1392" t="str">
        <f>VLOOKUP(H1392,ISO!$A$2:$D$249,4,0)</f>
        <v>United States of America (the)</v>
      </c>
      <c r="J1392" t="s">
        <v>8246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1.0910714285714285</v>
      </c>
      <c r="R1392" s="8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3.5" hidden="1">
      <c r="A1393">
        <v>1391</v>
      </c>
      <c r="B1393" s="3" t="s">
        <v>1392</v>
      </c>
      <c r="C1393" s="3" t="s">
        <v>5501</v>
      </c>
      <c r="D1393">
        <v>500</v>
      </c>
      <c r="F1393">
        <v>551</v>
      </c>
      <c r="G1393" t="s">
        <v>8219</v>
      </c>
      <c r="H1393" t="s">
        <v>8224</v>
      </c>
      <c r="I1393" t="str">
        <f>VLOOKUP(H1393,ISO!$A$2:$D$249,4,0)</f>
        <v>United States of America (the)</v>
      </c>
      <c r="J1393" t="s">
        <v>8246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1.1020000000000001</v>
      </c>
      <c r="R1393" s="8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3.5" hidden="1">
      <c r="A1394">
        <v>1392</v>
      </c>
      <c r="B1394" s="3" t="s">
        <v>1393</v>
      </c>
      <c r="C1394" s="3" t="s">
        <v>5502</v>
      </c>
      <c r="D1394">
        <v>2500</v>
      </c>
      <c r="F1394">
        <v>2841</v>
      </c>
      <c r="G1394" t="s">
        <v>8219</v>
      </c>
      <c r="H1394" t="s">
        <v>8224</v>
      </c>
      <c r="I1394" t="str">
        <f>VLOOKUP(H1394,ISO!$A$2:$D$249,4,0)</f>
        <v>United States of America (the)</v>
      </c>
      <c r="J1394" t="s">
        <v>8246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1.1364000000000001</v>
      </c>
      <c r="R1394" s="8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F1395">
        <v>10235</v>
      </c>
      <c r="G1395" t="s">
        <v>8219</v>
      </c>
      <c r="H1395" t="s">
        <v>8224</v>
      </c>
      <c r="I1395" t="str">
        <f>VLOOKUP(H1395,ISO!$A$2:$D$249,4,0)</f>
        <v>United States of America (the)</v>
      </c>
      <c r="J1395" t="s">
        <v>8246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1.0235000000000001</v>
      </c>
      <c r="R1395" s="8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3.5" hidden="1">
      <c r="A1396">
        <v>1394</v>
      </c>
      <c r="B1396" s="3" t="s">
        <v>1395</v>
      </c>
      <c r="C1396" s="3" t="s">
        <v>5504</v>
      </c>
      <c r="D1396">
        <v>750</v>
      </c>
      <c r="F1396">
        <v>916</v>
      </c>
      <c r="G1396" t="s">
        <v>8219</v>
      </c>
      <c r="H1396" t="s">
        <v>8224</v>
      </c>
      <c r="I1396" t="str">
        <f>VLOOKUP(H1396,ISO!$A$2:$D$249,4,0)</f>
        <v>United States of America (the)</v>
      </c>
      <c r="J1396" t="s">
        <v>8246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1.2213333333333334</v>
      </c>
      <c r="R1396" s="8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F1397">
        <v>3916</v>
      </c>
      <c r="G1397" t="s">
        <v>8219</v>
      </c>
      <c r="H1397" t="s">
        <v>8224</v>
      </c>
      <c r="I1397" t="str">
        <f>VLOOKUP(H1397,ISO!$A$2:$D$249,4,0)</f>
        <v>United States of America (the)</v>
      </c>
      <c r="J1397" t="s">
        <v>8246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1.1188571428571428</v>
      </c>
      <c r="R1397" s="8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58" hidden="1">
      <c r="A1398">
        <v>1396</v>
      </c>
      <c r="B1398" s="3" t="s">
        <v>1397</v>
      </c>
      <c r="C1398" s="3" t="s">
        <v>5506</v>
      </c>
      <c r="D1398">
        <v>6000</v>
      </c>
      <c r="F1398">
        <v>6438</v>
      </c>
      <c r="G1398" t="s">
        <v>8219</v>
      </c>
      <c r="H1398" t="s">
        <v>8224</v>
      </c>
      <c r="I1398" t="str">
        <f>VLOOKUP(H1398,ISO!$A$2:$D$249,4,0)</f>
        <v>United States of America (the)</v>
      </c>
      <c r="J1398" t="s">
        <v>8246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1.073</v>
      </c>
      <c r="R1398" s="8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3.5" hidden="1">
      <c r="A1399">
        <v>1397</v>
      </c>
      <c r="B1399" s="3" t="s">
        <v>1398</v>
      </c>
      <c r="C1399" s="3" t="s">
        <v>5507</v>
      </c>
      <c r="D1399">
        <v>10000</v>
      </c>
      <c r="F1399">
        <v>11385</v>
      </c>
      <c r="G1399" t="s">
        <v>8219</v>
      </c>
      <c r="H1399" t="s">
        <v>8224</v>
      </c>
      <c r="I1399" t="str">
        <f>VLOOKUP(H1399,ISO!$A$2:$D$249,4,0)</f>
        <v>United States of America (the)</v>
      </c>
      <c r="J1399" t="s">
        <v>8246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1.1385000000000001</v>
      </c>
      <c r="R1399" s="8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3.5" hidden="1">
      <c r="A1400">
        <v>1398</v>
      </c>
      <c r="B1400" s="3" t="s">
        <v>1399</v>
      </c>
      <c r="C1400" s="3" t="s">
        <v>5508</v>
      </c>
      <c r="D1400">
        <v>4400</v>
      </c>
      <c r="F1400">
        <v>4826</v>
      </c>
      <c r="G1400" t="s">
        <v>8219</v>
      </c>
      <c r="H1400" t="s">
        <v>8224</v>
      </c>
      <c r="I1400" t="str">
        <f>VLOOKUP(H1400,ISO!$A$2:$D$249,4,0)</f>
        <v>United States of America (the)</v>
      </c>
      <c r="J1400" t="s">
        <v>8246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1.0968181818181819</v>
      </c>
      <c r="R1400" s="8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3.5" hidden="1">
      <c r="A1401">
        <v>1399</v>
      </c>
      <c r="B1401" s="3" t="s">
        <v>1400</v>
      </c>
      <c r="C1401" s="3" t="s">
        <v>5509</v>
      </c>
      <c r="D1401">
        <v>9000</v>
      </c>
      <c r="F1401">
        <v>11353</v>
      </c>
      <c r="G1401" t="s">
        <v>8219</v>
      </c>
      <c r="H1401" t="s">
        <v>8224</v>
      </c>
      <c r="I1401" t="str">
        <f>VLOOKUP(H1401,ISO!$A$2:$D$249,4,0)</f>
        <v>United States of America (the)</v>
      </c>
      <c r="J1401" t="s">
        <v>8246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1.2614444444444444</v>
      </c>
      <c r="R1401" s="8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3.5" hidden="1">
      <c r="A1402">
        <v>1400</v>
      </c>
      <c r="B1402" s="3" t="s">
        <v>1401</v>
      </c>
      <c r="C1402" s="3" t="s">
        <v>5510</v>
      </c>
      <c r="D1402">
        <v>350</v>
      </c>
      <c r="F1402">
        <v>586</v>
      </c>
      <c r="G1402" t="s">
        <v>8219</v>
      </c>
      <c r="H1402" t="s">
        <v>8225</v>
      </c>
      <c r="I1402" t="str">
        <f>VLOOKUP(H1402,ISO!$A$2:$D$249,4,0)</f>
        <v>United Kingdom of Great Britain and Northern Ireland (the)</v>
      </c>
      <c r="J1402" t="s">
        <v>8247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1.6742857142857144</v>
      </c>
      <c r="R1402" s="8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58" hidden="1">
      <c r="A1403">
        <v>1401</v>
      </c>
      <c r="B1403" s="3" t="s">
        <v>1402</v>
      </c>
      <c r="C1403" s="3" t="s">
        <v>5511</v>
      </c>
      <c r="D1403">
        <v>2500</v>
      </c>
      <c r="F1403">
        <v>12413</v>
      </c>
      <c r="G1403" t="s">
        <v>8219</v>
      </c>
      <c r="H1403" t="s">
        <v>8224</v>
      </c>
      <c r="I1403" t="str">
        <f>VLOOKUP(H1403,ISO!$A$2:$D$249,4,0)</f>
        <v>United States of America (the)</v>
      </c>
      <c r="J1403" t="s">
        <v>8246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4.9652000000000003</v>
      </c>
      <c r="R1403" s="8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43.5" hidden="1">
      <c r="A1404">
        <v>1402</v>
      </c>
      <c r="B1404" s="3" t="s">
        <v>1403</v>
      </c>
      <c r="C1404" s="3" t="s">
        <v>5512</v>
      </c>
      <c r="D1404">
        <v>2500</v>
      </c>
      <c r="F1404">
        <v>2729</v>
      </c>
      <c r="G1404" t="s">
        <v>8219</v>
      </c>
      <c r="H1404" t="s">
        <v>8225</v>
      </c>
      <c r="I1404" t="str">
        <f>VLOOKUP(H1404,ISO!$A$2:$D$249,4,0)</f>
        <v>United Kingdom of Great Britain and Northern Ireland (the)</v>
      </c>
      <c r="J1404" t="s">
        <v>8247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1.0915999999999999</v>
      </c>
      <c r="R1404" s="8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43.5" hidden="1">
      <c r="A1405">
        <v>1403</v>
      </c>
      <c r="B1405" s="3" t="s">
        <v>1404</v>
      </c>
      <c r="C1405" s="3" t="s">
        <v>5513</v>
      </c>
      <c r="D1405">
        <v>4000</v>
      </c>
      <c r="F1405">
        <v>4103</v>
      </c>
      <c r="G1405" t="s">
        <v>8219</v>
      </c>
      <c r="H1405" t="s">
        <v>8224</v>
      </c>
      <c r="I1405" t="str">
        <f>VLOOKUP(H1405,ISO!$A$2:$D$249,4,0)</f>
        <v>United States of America (the)</v>
      </c>
      <c r="J1405" t="s">
        <v>8246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1.0257499999999999</v>
      </c>
      <c r="R1405" s="8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F1406">
        <v>241</v>
      </c>
      <c r="G1406" t="s">
        <v>8221</v>
      </c>
      <c r="H1406" t="s">
        <v>8225</v>
      </c>
      <c r="I1406" t="str">
        <f>VLOOKUP(H1406,ISO!$A$2:$D$249,4,0)</f>
        <v>United Kingdom of Great Britain and Northern Ireland (the)</v>
      </c>
      <c r="J1406" t="s">
        <v>8247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1.6620689655172414E-2</v>
      </c>
      <c r="R1406" s="8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F1407">
        <v>105</v>
      </c>
      <c r="G1407" t="s">
        <v>8221</v>
      </c>
      <c r="H1407" t="s">
        <v>8224</v>
      </c>
      <c r="I1407" t="str">
        <f>VLOOKUP(H1407,ISO!$A$2:$D$249,4,0)</f>
        <v>United States of America (the)</v>
      </c>
      <c r="J1407" t="s">
        <v>8246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4.1999999999999997E-3</v>
      </c>
      <c r="R1407" s="8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F1408">
        <v>15</v>
      </c>
      <c r="G1408" t="s">
        <v>8221</v>
      </c>
      <c r="H1408" t="s">
        <v>8237</v>
      </c>
      <c r="I1408" t="str">
        <f>VLOOKUP(H1408,ISO!$A$2:$D$249,4,0)</f>
        <v>Italy</v>
      </c>
      <c r="J1408" t="s">
        <v>8249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1.25E-3</v>
      </c>
      <c r="R1408" s="8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F1409">
        <v>15</v>
      </c>
      <c r="G1409" t="s">
        <v>8221</v>
      </c>
      <c r="H1409" t="s">
        <v>8224</v>
      </c>
      <c r="I1409" t="str">
        <f>VLOOKUP(H1409,ISO!$A$2:$D$249,4,0)</f>
        <v>United States of America (the)</v>
      </c>
      <c r="J1409" t="s">
        <v>8246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5.0000000000000001E-3</v>
      </c>
      <c r="R1409" s="8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F1410">
        <v>72</v>
      </c>
      <c r="G1410" t="s">
        <v>8221</v>
      </c>
      <c r="H1410" t="s">
        <v>8225</v>
      </c>
      <c r="I1410" t="str">
        <f>VLOOKUP(H1410,ISO!$A$2:$D$249,4,0)</f>
        <v>United Kingdom of Great Britain and Northern Ireland (the)</v>
      </c>
      <c r="J1410" t="s">
        <v>8247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84"/>
        <v>7.1999999999999995E-2</v>
      </c>
      <c r="R1410" s="8">
        <f t="shared" si="85"/>
        <v>12</v>
      </c>
      <c r="S1410" t="str">
        <f t="shared" si="86"/>
        <v>publishing</v>
      </c>
      <c r="T1410" t="str">
        <f t="shared" si="87"/>
        <v>translations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F1411">
        <v>0</v>
      </c>
      <c r="G1411" t="s">
        <v>8221</v>
      </c>
      <c r="H1411" t="s">
        <v>8224</v>
      </c>
      <c r="I1411" t="str">
        <f>VLOOKUP(H1411,ISO!$A$2:$D$249,4,0)</f>
        <v>United States of America (the)</v>
      </c>
      <c r="J1411" t="s">
        <v>8246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88">F1411/D1411</f>
        <v>0</v>
      </c>
      <c r="R1411" s="8" t="e">
        <f t="shared" ref="R1411:R1474" si="89">F1411/N1411</f>
        <v>#DIV/0!</v>
      </c>
      <c r="S1411" t="str">
        <f t="shared" ref="S1411:S1474" si="90">LEFT(P1411,(FIND("/",P1411,1)-1))</f>
        <v>publishing</v>
      </c>
      <c r="T1411" t="str">
        <f t="shared" ref="T1411:T1474" si="91">MID(P1411,FIND("/",P1411)+1,256)</f>
        <v>translations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F1412">
        <v>1</v>
      </c>
      <c r="G1412" t="s">
        <v>8221</v>
      </c>
      <c r="H1412" t="s">
        <v>8237</v>
      </c>
      <c r="I1412" t="str">
        <f>VLOOKUP(H1412,ISO!$A$2:$D$249,4,0)</f>
        <v>Italy</v>
      </c>
      <c r="J1412" t="s">
        <v>8249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1.6666666666666666E-4</v>
      </c>
      <c r="R1412" s="8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F1413">
        <v>7</v>
      </c>
      <c r="G1413" t="s">
        <v>8221</v>
      </c>
      <c r="H1413" t="s">
        <v>8225</v>
      </c>
      <c r="I1413" t="str">
        <f>VLOOKUP(H1413,ISO!$A$2:$D$249,4,0)</f>
        <v>United Kingdom of Great Britain and Northern Ireland (the)</v>
      </c>
      <c r="J1413" t="s">
        <v>8247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2.3333333333333335E-3</v>
      </c>
      <c r="R1413" s="8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F1414">
        <v>320</v>
      </c>
      <c r="G1414" t="s">
        <v>8221</v>
      </c>
      <c r="H1414" t="s">
        <v>8224</v>
      </c>
      <c r="I1414" t="str">
        <f>VLOOKUP(H1414,ISO!$A$2:$D$249,4,0)</f>
        <v>United States of America (the)</v>
      </c>
      <c r="J1414" t="s">
        <v>8246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4.5714285714285714E-2</v>
      </c>
      <c r="R1414" s="8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F1415">
        <v>100</v>
      </c>
      <c r="G1415" t="s">
        <v>8221</v>
      </c>
      <c r="H1415" t="s">
        <v>8237</v>
      </c>
      <c r="I1415" t="str">
        <f>VLOOKUP(H1415,ISO!$A$2:$D$249,4,0)</f>
        <v>Italy</v>
      </c>
      <c r="J1415" t="s">
        <v>8249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0.05</v>
      </c>
      <c r="R1415" s="8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F1416">
        <v>1</v>
      </c>
      <c r="G1416" t="s">
        <v>8221</v>
      </c>
      <c r="H1416" t="s">
        <v>8224</v>
      </c>
      <c r="I1416" t="str">
        <f>VLOOKUP(H1416,ISO!$A$2:$D$249,4,0)</f>
        <v>United States of America (the)</v>
      </c>
      <c r="J1416" t="s">
        <v>8246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2E-3</v>
      </c>
      <c r="R1416" s="8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F1417">
        <v>800</v>
      </c>
      <c r="G1417" t="s">
        <v>8221</v>
      </c>
      <c r="H1417" t="s">
        <v>8224</v>
      </c>
      <c r="I1417" t="str">
        <f>VLOOKUP(H1417,ISO!$A$2:$D$249,4,0)</f>
        <v>United States of America (the)</v>
      </c>
      <c r="J1417" t="s">
        <v>8246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0.18181818181818182</v>
      </c>
      <c r="R1417" s="8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F1418">
        <v>0</v>
      </c>
      <c r="G1418" t="s">
        <v>8221</v>
      </c>
      <c r="H1418" t="s">
        <v>8224</v>
      </c>
      <c r="I1418" t="str">
        <f>VLOOKUP(H1418,ISO!$A$2:$D$249,4,0)</f>
        <v>United States of America (the)</v>
      </c>
      <c r="J1418" t="s">
        <v>8246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s="8" t="e">
        <f t="shared" si="89"/>
        <v>#DIV/0!</v>
      </c>
      <c r="S1418" t="str">
        <f t="shared" si="90"/>
        <v>publishing</v>
      </c>
      <c r="T1418" t="str">
        <f t="shared" si="91"/>
        <v>translations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F1419">
        <v>55</v>
      </c>
      <c r="G1419" t="s">
        <v>8221</v>
      </c>
      <c r="H1419" t="s">
        <v>8224</v>
      </c>
      <c r="I1419" t="str">
        <f>VLOOKUP(H1419,ISO!$A$2:$D$249,4,0)</f>
        <v>United States of America (the)</v>
      </c>
      <c r="J1419" t="s">
        <v>8246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1.2222222222222223E-2</v>
      </c>
      <c r="R1419" s="8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F1420">
        <v>6</v>
      </c>
      <c r="G1420" t="s">
        <v>8221</v>
      </c>
      <c r="H1420" t="s">
        <v>8227</v>
      </c>
      <c r="I1420" t="str">
        <f>VLOOKUP(H1420,ISO!$A$2:$D$249,4,0)</f>
        <v>Spain</v>
      </c>
      <c r="J1420" t="s">
        <v>8249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2E-3</v>
      </c>
      <c r="R1420" s="8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F1421">
        <v>445</v>
      </c>
      <c r="G1421" t="s">
        <v>8221</v>
      </c>
      <c r="H1421" t="s">
        <v>8224</v>
      </c>
      <c r="I1421" t="str">
        <f>VLOOKUP(H1421,ISO!$A$2:$D$249,4,0)</f>
        <v>United States of America (the)</v>
      </c>
      <c r="J1421" t="s">
        <v>8246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7.0634920634920634E-2</v>
      </c>
      <c r="R1421" s="8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F1422">
        <v>3</v>
      </c>
      <c r="G1422" t="s">
        <v>8221</v>
      </c>
      <c r="H1422" t="s">
        <v>8224</v>
      </c>
      <c r="I1422" t="str">
        <f>VLOOKUP(H1422,ISO!$A$2:$D$249,4,0)</f>
        <v>United States of America (the)</v>
      </c>
      <c r="J1422" t="s">
        <v>8246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2.7272727272727271E-2</v>
      </c>
      <c r="R1422" s="8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F1423">
        <v>200</v>
      </c>
      <c r="G1423" t="s">
        <v>8221</v>
      </c>
      <c r="H1423" t="s">
        <v>8235</v>
      </c>
      <c r="I1423" t="str">
        <f>VLOOKUP(H1423,ISO!$A$2:$D$249,4,0)</f>
        <v>Sweden</v>
      </c>
      <c r="J1423" t="s">
        <v>8255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1E-3</v>
      </c>
      <c r="R1423" s="8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F1424">
        <v>26</v>
      </c>
      <c r="G1424" t="s">
        <v>8221</v>
      </c>
      <c r="H1424" t="s">
        <v>8228</v>
      </c>
      <c r="I1424" t="str">
        <f>VLOOKUP(H1424,ISO!$A$2:$D$249,4,0)</f>
        <v>New Zealand</v>
      </c>
      <c r="J1424" t="s">
        <v>8250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1.0399999999999999E-3</v>
      </c>
      <c r="R1424" s="8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F1425">
        <v>100</v>
      </c>
      <c r="G1425" t="s">
        <v>8221</v>
      </c>
      <c r="H1425" t="s">
        <v>8226</v>
      </c>
      <c r="I1425" t="str">
        <f>VLOOKUP(H1425,ISO!$A$2:$D$249,4,0)</f>
        <v>Australia</v>
      </c>
      <c r="J1425" t="s">
        <v>8248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3.3333333333333335E-3</v>
      </c>
      <c r="R1425" s="8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F1426">
        <v>1527</v>
      </c>
      <c r="G1426" t="s">
        <v>8221</v>
      </c>
      <c r="H1426" t="s">
        <v>8224</v>
      </c>
      <c r="I1426" t="str">
        <f>VLOOKUP(H1426,ISO!$A$2:$D$249,4,0)</f>
        <v>United States of America (the)</v>
      </c>
      <c r="J1426" t="s">
        <v>8246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0.2036</v>
      </c>
      <c r="R1426" s="8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F1427">
        <v>0</v>
      </c>
      <c r="G1427" t="s">
        <v>8221</v>
      </c>
      <c r="H1427" t="s">
        <v>8224</v>
      </c>
      <c r="I1427" t="str">
        <f>VLOOKUP(H1427,ISO!$A$2:$D$249,4,0)</f>
        <v>United States of America (the)</v>
      </c>
      <c r="J1427" t="s">
        <v>8246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s="8" t="e">
        <f t="shared" si="89"/>
        <v>#DIV/0!</v>
      </c>
      <c r="S1427" t="str">
        <f t="shared" si="90"/>
        <v>publishing</v>
      </c>
      <c r="T1427" t="str">
        <f t="shared" si="91"/>
        <v>translations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F1428">
        <v>0</v>
      </c>
      <c r="G1428" t="s">
        <v>8221</v>
      </c>
      <c r="H1428" t="s">
        <v>8236</v>
      </c>
      <c r="I1428" t="str">
        <f>VLOOKUP(H1428,ISO!$A$2:$D$249,4,0)</f>
        <v>Germany</v>
      </c>
      <c r="J1428" t="s">
        <v>8249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s="8" t="e">
        <f t="shared" si="89"/>
        <v>#DIV/0!</v>
      </c>
      <c r="S1428" t="str">
        <f t="shared" si="90"/>
        <v>publishing</v>
      </c>
      <c r="T1428" t="str">
        <f t="shared" si="91"/>
        <v>translations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F1429">
        <v>419</v>
      </c>
      <c r="G1429" t="s">
        <v>8221</v>
      </c>
      <c r="H1429" t="s">
        <v>8236</v>
      </c>
      <c r="I1429" t="str">
        <f>VLOOKUP(H1429,ISO!$A$2:$D$249,4,0)</f>
        <v>Germany</v>
      </c>
      <c r="J1429" t="s">
        <v>8249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8.3799999999999999E-2</v>
      </c>
      <c r="R1429" s="8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F1430">
        <v>45</v>
      </c>
      <c r="G1430" t="s">
        <v>8221</v>
      </c>
      <c r="H1430" t="s">
        <v>8227</v>
      </c>
      <c r="I1430" t="str">
        <f>VLOOKUP(H1430,ISO!$A$2:$D$249,4,0)</f>
        <v>Spain</v>
      </c>
      <c r="J1430" t="s">
        <v>8249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4.4999999999999998E-2</v>
      </c>
      <c r="R1430" s="8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F1431">
        <v>0</v>
      </c>
      <c r="G1431" t="s">
        <v>8221</v>
      </c>
      <c r="H1431" t="s">
        <v>8224</v>
      </c>
      <c r="I1431" t="str">
        <f>VLOOKUP(H1431,ISO!$A$2:$D$249,4,0)</f>
        <v>United States of America (the)</v>
      </c>
      <c r="J1431" t="s">
        <v>8246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s="8" t="e">
        <f t="shared" si="89"/>
        <v>#DIV/0!</v>
      </c>
      <c r="S1431" t="str">
        <f t="shared" si="90"/>
        <v>publishing</v>
      </c>
      <c r="T1431" t="str">
        <f t="shared" si="91"/>
        <v>translations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F1432">
        <v>403</v>
      </c>
      <c r="G1432" t="s">
        <v>8221</v>
      </c>
      <c r="H1432" t="s">
        <v>8224</v>
      </c>
      <c r="I1432" t="str">
        <f>VLOOKUP(H1432,ISO!$A$2:$D$249,4,0)</f>
        <v>United States of America (the)</v>
      </c>
      <c r="J1432" t="s">
        <v>8246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8.0600000000000005E-2</v>
      </c>
      <c r="R1432" s="8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F1433">
        <v>5431</v>
      </c>
      <c r="G1433" t="s">
        <v>8221</v>
      </c>
      <c r="H1433" t="s">
        <v>8224</v>
      </c>
      <c r="I1433" t="str">
        <f>VLOOKUP(H1433,ISO!$A$2:$D$249,4,0)</f>
        <v>United States of America (the)</v>
      </c>
      <c r="J1433" t="s">
        <v>8246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0.31947058823529412</v>
      </c>
      <c r="R1433" s="8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F1434">
        <v>0</v>
      </c>
      <c r="G1434" t="s">
        <v>8221</v>
      </c>
      <c r="H1434" t="s">
        <v>8224</v>
      </c>
      <c r="I1434" t="str">
        <f>VLOOKUP(H1434,ISO!$A$2:$D$249,4,0)</f>
        <v>United States of America (the)</v>
      </c>
      <c r="J1434" t="s">
        <v>8246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s="8" t="e">
        <f t="shared" si="89"/>
        <v>#DIV/0!</v>
      </c>
      <c r="S1434" t="str">
        <f t="shared" si="90"/>
        <v>publishing</v>
      </c>
      <c r="T1434" t="str">
        <f t="shared" si="91"/>
        <v>translations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F1435">
        <v>805</v>
      </c>
      <c r="G1435" t="s">
        <v>8221</v>
      </c>
      <c r="H1435" t="s">
        <v>8237</v>
      </c>
      <c r="I1435" t="str">
        <f>VLOOKUP(H1435,ISO!$A$2:$D$249,4,0)</f>
        <v>Italy</v>
      </c>
      <c r="J1435" t="s">
        <v>8249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6.7083333333333328E-2</v>
      </c>
      <c r="R1435" s="8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F1436">
        <v>8190</v>
      </c>
      <c r="G1436" t="s">
        <v>8221</v>
      </c>
      <c r="H1436" t="s">
        <v>8232</v>
      </c>
      <c r="I1436" t="str">
        <f>VLOOKUP(H1436,ISO!$A$2:$D$249,4,0)</f>
        <v>Denmark</v>
      </c>
      <c r="J1436" t="s">
        <v>8253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9.987804878048781E-2</v>
      </c>
      <c r="R1436" s="8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F1437">
        <v>15</v>
      </c>
      <c r="G1437" t="s">
        <v>8221</v>
      </c>
      <c r="H1437" t="s">
        <v>8237</v>
      </c>
      <c r="I1437" t="str">
        <f>VLOOKUP(H1437,ISO!$A$2:$D$249,4,0)</f>
        <v>Italy</v>
      </c>
      <c r="J1437" t="s">
        <v>8249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1E-3</v>
      </c>
      <c r="R1437" s="8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F1438">
        <v>77</v>
      </c>
      <c r="G1438" t="s">
        <v>8221</v>
      </c>
      <c r="H1438" t="s">
        <v>8236</v>
      </c>
      <c r="I1438" t="str">
        <f>VLOOKUP(H1438,ISO!$A$2:$D$249,4,0)</f>
        <v>Germany</v>
      </c>
      <c r="J1438" t="s">
        <v>8249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7.7000000000000002E-3</v>
      </c>
      <c r="R1438" s="8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F1439">
        <v>807</v>
      </c>
      <c r="G1439" t="s">
        <v>8221</v>
      </c>
      <c r="H1439" t="s">
        <v>8224</v>
      </c>
      <c r="I1439" t="str">
        <f>VLOOKUP(H1439,ISO!$A$2:$D$249,4,0)</f>
        <v>United States of America (the)</v>
      </c>
      <c r="J1439" t="s">
        <v>8246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0.26900000000000002</v>
      </c>
      <c r="R1439" s="8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F1440">
        <v>600</v>
      </c>
      <c r="G1440" t="s">
        <v>8221</v>
      </c>
      <c r="H1440" t="s">
        <v>8232</v>
      </c>
      <c r="I1440" t="str">
        <f>VLOOKUP(H1440,ISO!$A$2:$D$249,4,0)</f>
        <v>Denmark</v>
      </c>
      <c r="J1440" t="s">
        <v>8253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0.03</v>
      </c>
      <c r="R1440" s="8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F1441">
        <v>180</v>
      </c>
      <c r="G1441" t="s">
        <v>8221</v>
      </c>
      <c r="H1441" t="s">
        <v>8229</v>
      </c>
      <c r="I1441" t="str">
        <f>VLOOKUP(H1441,ISO!$A$2:$D$249,4,0)</f>
        <v>Canada</v>
      </c>
      <c r="J1441" t="s">
        <v>8251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6.6055045871559637E-2</v>
      </c>
      <c r="R1441" s="8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F1442">
        <v>1</v>
      </c>
      <c r="G1442" t="s">
        <v>8221</v>
      </c>
      <c r="H1442" t="s">
        <v>8237</v>
      </c>
      <c r="I1442" t="str">
        <f>VLOOKUP(H1442,ISO!$A$2:$D$249,4,0)</f>
        <v>Italy</v>
      </c>
      <c r="J1442" t="s">
        <v>8249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7.6923076923076926E-5</v>
      </c>
      <c r="R1442" s="8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F1443">
        <v>2020</v>
      </c>
      <c r="G1443" t="s">
        <v>8221</v>
      </c>
      <c r="H1443" t="s">
        <v>8225</v>
      </c>
      <c r="I1443" t="str">
        <f>VLOOKUP(H1443,ISO!$A$2:$D$249,4,0)</f>
        <v>United Kingdom of Great Britain and Northern Ireland (the)</v>
      </c>
      <c r="J1443" t="s">
        <v>8247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1.1222222222222222E-2</v>
      </c>
      <c r="R1443" s="8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F1444">
        <v>0</v>
      </c>
      <c r="G1444" t="s">
        <v>8221</v>
      </c>
      <c r="H1444" t="s">
        <v>8224</v>
      </c>
      <c r="I1444" t="str">
        <f>VLOOKUP(H1444,ISO!$A$2:$D$249,4,0)</f>
        <v>United States of America (the)</v>
      </c>
      <c r="J1444" t="s">
        <v>8246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s="8" t="e">
        <f t="shared" si="89"/>
        <v>#DIV/0!</v>
      </c>
      <c r="S1444" t="str">
        <f t="shared" si="90"/>
        <v>publishing</v>
      </c>
      <c r="T1444" t="str">
        <f t="shared" si="91"/>
        <v>translations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F1445">
        <v>0</v>
      </c>
      <c r="G1445" t="s">
        <v>8221</v>
      </c>
      <c r="H1445" t="s">
        <v>8230</v>
      </c>
      <c r="I1445" t="str">
        <f>VLOOKUP(H1445,ISO!$A$2:$D$249,4,0)</f>
        <v>France</v>
      </c>
      <c r="J1445" t="s">
        <v>8249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s="8" t="e">
        <f t="shared" si="89"/>
        <v>#DIV/0!</v>
      </c>
      <c r="S1445" t="str">
        <f t="shared" si="90"/>
        <v>publishing</v>
      </c>
      <c r="T1445" t="str">
        <f t="shared" si="91"/>
        <v>translations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F1446">
        <v>0</v>
      </c>
      <c r="G1446" t="s">
        <v>8221</v>
      </c>
      <c r="H1446" t="s">
        <v>8236</v>
      </c>
      <c r="I1446" t="str">
        <f>VLOOKUP(H1446,ISO!$A$2:$D$249,4,0)</f>
        <v>Germany</v>
      </c>
      <c r="J1446" t="s">
        <v>8249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s="8" t="e">
        <f t="shared" si="89"/>
        <v>#DIV/0!</v>
      </c>
      <c r="S1446" t="str">
        <f t="shared" si="90"/>
        <v>publishing</v>
      </c>
      <c r="T1446" t="str">
        <f t="shared" si="91"/>
        <v>translations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F1447">
        <v>0</v>
      </c>
      <c r="G1447" t="s">
        <v>8221</v>
      </c>
      <c r="H1447" t="s">
        <v>8236</v>
      </c>
      <c r="I1447" t="str">
        <f>VLOOKUP(H1447,ISO!$A$2:$D$249,4,0)</f>
        <v>Germany</v>
      </c>
      <c r="J1447" t="s">
        <v>8249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s="8" t="e">
        <f t="shared" si="89"/>
        <v>#DIV/0!</v>
      </c>
      <c r="S1447" t="str">
        <f t="shared" si="90"/>
        <v>publishing</v>
      </c>
      <c r="T1447" t="str">
        <f t="shared" si="91"/>
        <v>translations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F1448">
        <v>0</v>
      </c>
      <c r="G1448" t="s">
        <v>8221</v>
      </c>
      <c r="H1448" t="s">
        <v>8237</v>
      </c>
      <c r="I1448" t="str">
        <f>VLOOKUP(H1448,ISO!$A$2:$D$249,4,0)</f>
        <v>Italy</v>
      </c>
      <c r="J1448" t="s">
        <v>8249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s="8" t="e">
        <f t="shared" si="89"/>
        <v>#DIV/0!</v>
      </c>
      <c r="S1448" t="str">
        <f t="shared" si="90"/>
        <v>publishing</v>
      </c>
      <c r="T1448" t="str">
        <f t="shared" si="91"/>
        <v>translations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F1449">
        <v>75</v>
      </c>
      <c r="G1449" t="s">
        <v>8221</v>
      </c>
      <c r="H1449" t="s">
        <v>8224</v>
      </c>
      <c r="I1449" t="str">
        <f>VLOOKUP(H1449,ISO!$A$2:$D$249,4,0)</f>
        <v>United States of America (the)</v>
      </c>
      <c r="J1449" t="s">
        <v>8246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1.4999999999999999E-4</v>
      </c>
      <c r="R1449" s="8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F1450">
        <v>0</v>
      </c>
      <c r="G1450" t="s">
        <v>8221</v>
      </c>
      <c r="H1450" t="s">
        <v>8226</v>
      </c>
      <c r="I1450" t="str">
        <f>VLOOKUP(H1450,ISO!$A$2:$D$249,4,0)</f>
        <v>Australia</v>
      </c>
      <c r="J1450" t="s">
        <v>8248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s="8" t="e">
        <f t="shared" si="89"/>
        <v>#DIV/0!</v>
      </c>
      <c r="S1450" t="str">
        <f t="shared" si="90"/>
        <v>publishing</v>
      </c>
      <c r="T1450" t="str">
        <f t="shared" si="91"/>
        <v>translations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F1451">
        <v>0</v>
      </c>
      <c r="G1451" t="s">
        <v>8221</v>
      </c>
      <c r="H1451" t="s">
        <v>8224</v>
      </c>
      <c r="I1451" t="str">
        <f>VLOOKUP(H1451,ISO!$A$2:$D$249,4,0)</f>
        <v>United States of America (the)</v>
      </c>
      <c r="J1451" t="s">
        <v>8246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s="8" t="e">
        <f t="shared" si="89"/>
        <v>#DIV/0!</v>
      </c>
      <c r="S1451" t="str">
        <f t="shared" si="90"/>
        <v>publishing</v>
      </c>
      <c r="T1451" t="str">
        <f t="shared" si="91"/>
        <v>translations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F1452">
        <v>1</v>
      </c>
      <c r="G1452" t="s">
        <v>8221</v>
      </c>
      <c r="H1452" t="s">
        <v>8224</v>
      </c>
      <c r="I1452" t="str">
        <f>VLOOKUP(H1452,ISO!$A$2:$D$249,4,0)</f>
        <v>United States of America (the)</v>
      </c>
      <c r="J1452" t="s">
        <v>8246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1.0000000000000001E-5</v>
      </c>
      <c r="R1452" s="8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43.5" hidden="1">
      <c r="A1453">
        <v>1451</v>
      </c>
      <c r="B1453" s="3" t="s">
        <v>1452</v>
      </c>
      <c r="C1453" s="3" t="s">
        <v>5561</v>
      </c>
      <c r="D1453">
        <v>18950</v>
      </c>
      <c r="F1453">
        <v>2</v>
      </c>
      <c r="G1453" t="s">
        <v>8220</v>
      </c>
      <c r="H1453" t="s">
        <v>8224</v>
      </c>
      <c r="I1453" t="str">
        <f>VLOOKUP(H1453,ISO!$A$2:$D$249,4,0)</f>
        <v>United States of America (the)</v>
      </c>
      <c r="J1453" t="s">
        <v>8246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1.0554089709762533E-4</v>
      </c>
      <c r="R1453" s="8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29" hidden="1">
      <c r="A1454">
        <v>1452</v>
      </c>
      <c r="B1454" s="3" t="s">
        <v>1453</v>
      </c>
      <c r="C1454" s="3" t="s">
        <v>5562</v>
      </c>
      <c r="D1454">
        <v>14000</v>
      </c>
      <c r="F1454">
        <v>0</v>
      </c>
      <c r="G1454" t="s">
        <v>8220</v>
      </c>
      <c r="H1454" t="s">
        <v>8224</v>
      </c>
      <c r="I1454" t="str">
        <f>VLOOKUP(H1454,ISO!$A$2:$D$249,4,0)</f>
        <v>United States of America (the)</v>
      </c>
      <c r="J1454" t="s">
        <v>8246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s="8" t="e">
        <f t="shared" si="89"/>
        <v>#DIV/0!</v>
      </c>
      <c r="S1454" t="str">
        <f t="shared" si="90"/>
        <v>publishing</v>
      </c>
      <c r="T1454" t="str">
        <f t="shared" si="91"/>
        <v>translations</v>
      </c>
    </row>
    <row r="1455" spans="1:20" ht="43.5" hidden="1">
      <c r="A1455">
        <v>1453</v>
      </c>
      <c r="B1455" s="3" t="s">
        <v>1454</v>
      </c>
      <c r="C1455" s="3" t="s">
        <v>5563</v>
      </c>
      <c r="D1455">
        <v>25000</v>
      </c>
      <c r="F1455">
        <v>0</v>
      </c>
      <c r="G1455" t="s">
        <v>8220</v>
      </c>
      <c r="H1455" t="s">
        <v>8230</v>
      </c>
      <c r="I1455" t="str">
        <f>VLOOKUP(H1455,ISO!$A$2:$D$249,4,0)</f>
        <v>France</v>
      </c>
      <c r="J1455" t="s">
        <v>8249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s="8" t="e">
        <f t="shared" si="89"/>
        <v>#DIV/0!</v>
      </c>
      <c r="S1455" t="str">
        <f t="shared" si="90"/>
        <v>publishing</v>
      </c>
      <c r="T1455" t="str">
        <f t="shared" si="91"/>
        <v>translations</v>
      </c>
    </row>
    <row r="1456" spans="1:20" ht="43.5" hidden="1">
      <c r="A1456">
        <v>1454</v>
      </c>
      <c r="B1456" s="3" t="s">
        <v>1455</v>
      </c>
      <c r="C1456" s="3" t="s">
        <v>5564</v>
      </c>
      <c r="D1456">
        <v>1750</v>
      </c>
      <c r="F1456">
        <v>15</v>
      </c>
      <c r="G1456" t="s">
        <v>8220</v>
      </c>
      <c r="H1456" t="s">
        <v>8227</v>
      </c>
      <c r="I1456" t="str">
        <f>VLOOKUP(H1456,ISO!$A$2:$D$249,4,0)</f>
        <v>Spain</v>
      </c>
      <c r="J1456" t="s">
        <v>8249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8.5714285714285719E-3</v>
      </c>
      <c r="R1456" s="8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58" hidden="1">
      <c r="A1457">
        <v>1455</v>
      </c>
      <c r="B1457" s="3" t="s">
        <v>1456</v>
      </c>
      <c r="C1457" s="3" t="s">
        <v>5565</v>
      </c>
      <c r="D1457">
        <v>15000</v>
      </c>
      <c r="F1457">
        <v>1575</v>
      </c>
      <c r="G1457" t="s">
        <v>8220</v>
      </c>
      <c r="H1457" t="s">
        <v>8224</v>
      </c>
      <c r="I1457" t="str">
        <f>VLOOKUP(H1457,ISO!$A$2:$D$249,4,0)</f>
        <v>United States of America (the)</v>
      </c>
      <c r="J1457" t="s">
        <v>8246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0.105</v>
      </c>
      <c r="R1457" s="8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F1458">
        <v>145</v>
      </c>
      <c r="G1458" t="s">
        <v>8220</v>
      </c>
      <c r="H1458" t="s">
        <v>8237</v>
      </c>
      <c r="I1458" t="str">
        <f>VLOOKUP(H1458,ISO!$A$2:$D$249,4,0)</f>
        <v>Italy</v>
      </c>
      <c r="J1458" t="s">
        <v>8249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2.9000000000000001E-2</v>
      </c>
      <c r="R1458" s="8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9" hidden="1">
      <c r="A1459">
        <v>1457</v>
      </c>
      <c r="B1459" s="3" t="s">
        <v>1458</v>
      </c>
      <c r="C1459" s="3" t="s">
        <v>5567</v>
      </c>
      <c r="D1459">
        <v>6000</v>
      </c>
      <c r="F1459">
        <v>0</v>
      </c>
      <c r="G1459" t="s">
        <v>8220</v>
      </c>
      <c r="H1459" t="s">
        <v>8224</v>
      </c>
      <c r="I1459" t="str">
        <f>VLOOKUP(H1459,ISO!$A$2:$D$249,4,0)</f>
        <v>United States of America (the)</v>
      </c>
      <c r="J1459" t="s">
        <v>8246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s="8" t="e">
        <f t="shared" si="89"/>
        <v>#DIV/0!</v>
      </c>
      <c r="S1459" t="str">
        <f t="shared" si="90"/>
        <v>publishing</v>
      </c>
      <c r="T1459" t="str">
        <f t="shared" si="91"/>
        <v>translations</v>
      </c>
    </row>
    <row r="1460" spans="1:20" ht="58" hidden="1">
      <c r="A1460">
        <v>1458</v>
      </c>
      <c r="B1460" s="3" t="s">
        <v>1459</v>
      </c>
      <c r="C1460" s="3" t="s">
        <v>5568</v>
      </c>
      <c r="D1460">
        <v>5000</v>
      </c>
      <c r="F1460">
        <v>0</v>
      </c>
      <c r="G1460" t="s">
        <v>8220</v>
      </c>
      <c r="H1460" t="s">
        <v>8224</v>
      </c>
      <c r="I1460" t="str">
        <f>VLOOKUP(H1460,ISO!$A$2:$D$249,4,0)</f>
        <v>United States of America (the)</v>
      </c>
      <c r="J1460" t="s">
        <v>8246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s="8" t="e">
        <f t="shared" si="89"/>
        <v>#DIV/0!</v>
      </c>
      <c r="S1460" t="str">
        <f t="shared" si="90"/>
        <v>publishing</v>
      </c>
      <c r="T1460" t="str">
        <f t="shared" si="91"/>
        <v>translations</v>
      </c>
    </row>
    <row r="1461" spans="1:20" ht="43.5" hidden="1">
      <c r="A1461">
        <v>1459</v>
      </c>
      <c r="B1461" s="3" t="s">
        <v>1460</v>
      </c>
      <c r="C1461" s="3" t="s">
        <v>5569</v>
      </c>
      <c r="D1461">
        <v>37000</v>
      </c>
      <c r="F1461">
        <v>0</v>
      </c>
      <c r="G1461" t="s">
        <v>8220</v>
      </c>
      <c r="H1461" t="s">
        <v>8232</v>
      </c>
      <c r="I1461" t="str">
        <f>VLOOKUP(H1461,ISO!$A$2:$D$249,4,0)</f>
        <v>Denmark</v>
      </c>
      <c r="J1461" t="s">
        <v>8253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s="8" t="e">
        <f t="shared" si="89"/>
        <v>#DIV/0!</v>
      </c>
      <c r="S1461" t="str">
        <f t="shared" si="90"/>
        <v>publishing</v>
      </c>
      <c r="T1461" t="str">
        <f t="shared" si="91"/>
        <v>translations</v>
      </c>
    </row>
    <row r="1462" spans="1:20" ht="43.5" hidden="1">
      <c r="A1462">
        <v>1460</v>
      </c>
      <c r="B1462" s="3" t="s">
        <v>1461</v>
      </c>
      <c r="C1462" s="3" t="s">
        <v>5570</v>
      </c>
      <c r="D1462">
        <v>25000000</v>
      </c>
      <c r="F1462">
        <v>0</v>
      </c>
      <c r="G1462" t="s">
        <v>8220</v>
      </c>
      <c r="H1462" t="s">
        <v>8224</v>
      </c>
      <c r="I1462" t="str">
        <f>VLOOKUP(H1462,ISO!$A$2:$D$249,4,0)</f>
        <v>United States of America (the)</v>
      </c>
      <c r="J1462" t="s">
        <v>8246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s="8" t="e">
        <f t="shared" si="89"/>
        <v>#DIV/0!</v>
      </c>
      <c r="S1462" t="str">
        <f t="shared" si="90"/>
        <v>publishing</v>
      </c>
      <c r="T1462" t="str">
        <f t="shared" si="91"/>
        <v>translations</v>
      </c>
    </row>
    <row r="1463" spans="1:20" ht="29" hidden="1">
      <c r="A1463">
        <v>1461</v>
      </c>
      <c r="B1463" s="3" t="s">
        <v>1462</v>
      </c>
      <c r="C1463" s="3" t="s">
        <v>5571</v>
      </c>
      <c r="D1463">
        <v>15000</v>
      </c>
      <c r="F1463">
        <v>15186.69</v>
      </c>
      <c r="G1463" t="s">
        <v>8219</v>
      </c>
      <c r="H1463" t="s">
        <v>8224</v>
      </c>
      <c r="I1463" t="str">
        <f>VLOOKUP(H1463,ISO!$A$2:$D$249,4,0)</f>
        <v>United States of America (the)</v>
      </c>
      <c r="J1463" t="s">
        <v>8246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1.012446</v>
      </c>
      <c r="R1463" s="8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9" hidden="1">
      <c r="A1464">
        <v>1462</v>
      </c>
      <c r="B1464" s="3" t="s">
        <v>1463</v>
      </c>
      <c r="C1464" s="3" t="s">
        <v>5572</v>
      </c>
      <c r="D1464">
        <v>4000</v>
      </c>
      <c r="F1464">
        <v>4340.7</v>
      </c>
      <c r="G1464" t="s">
        <v>8219</v>
      </c>
      <c r="H1464" t="s">
        <v>8224</v>
      </c>
      <c r="I1464" t="str">
        <f>VLOOKUP(H1464,ISO!$A$2:$D$249,4,0)</f>
        <v>United States of America (the)</v>
      </c>
      <c r="J1464" t="s">
        <v>8246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1.085175</v>
      </c>
      <c r="R1464" s="8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5" hidden="1">
      <c r="A1465">
        <v>1463</v>
      </c>
      <c r="B1465" s="3" t="s">
        <v>1464</v>
      </c>
      <c r="C1465" s="3" t="s">
        <v>5573</v>
      </c>
      <c r="D1465">
        <v>600</v>
      </c>
      <c r="F1465">
        <v>886</v>
      </c>
      <c r="G1465" t="s">
        <v>8219</v>
      </c>
      <c r="H1465" t="s">
        <v>8224</v>
      </c>
      <c r="I1465" t="str">
        <f>VLOOKUP(H1465,ISO!$A$2:$D$249,4,0)</f>
        <v>United States of America (the)</v>
      </c>
      <c r="J1465" t="s">
        <v>8246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1.4766666666666666</v>
      </c>
      <c r="R1465" s="8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F1466">
        <v>8160</v>
      </c>
      <c r="G1466" t="s">
        <v>8219</v>
      </c>
      <c r="H1466" t="s">
        <v>8224</v>
      </c>
      <c r="I1466" t="str">
        <f>VLOOKUP(H1466,ISO!$A$2:$D$249,4,0)</f>
        <v>United States of America (the)</v>
      </c>
      <c r="J1466" t="s">
        <v>8246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1.6319999999999999</v>
      </c>
      <c r="R1466" s="8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5" hidden="1">
      <c r="A1467">
        <v>1465</v>
      </c>
      <c r="B1467" s="3" t="s">
        <v>1466</v>
      </c>
      <c r="C1467" s="3" t="s">
        <v>5575</v>
      </c>
      <c r="D1467">
        <v>30000</v>
      </c>
      <c r="F1467">
        <v>136924.35</v>
      </c>
      <c r="G1467" t="s">
        <v>8219</v>
      </c>
      <c r="H1467" t="s">
        <v>8224</v>
      </c>
      <c r="I1467" t="str">
        <f>VLOOKUP(H1467,ISO!$A$2:$D$249,4,0)</f>
        <v>United States of America (the)</v>
      </c>
      <c r="J1467" t="s">
        <v>8246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4.5641449999999999</v>
      </c>
      <c r="R1467" s="8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5" hidden="1">
      <c r="A1468">
        <v>1466</v>
      </c>
      <c r="B1468" s="3" t="s">
        <v>1467</v>
      </c>
      <c r="C1468" s="3" t="s">
        <v>5576</v>
      </c>
      <c r="D1468">
        <v>16000</v>
      </c>
      <c r="F1468">
        <v>17260.37</v>
      </c>
      <c r="G1468" t="s">
        <v>8219</v>
      </c>
      <c r="H1468" t="s">
        <v>8224</v>
      </c>
      <c r="I1468" t="str">
        <f>VLOOKUP(H1468,ISO!$A$2:$D$249,4,0)</f>
        <v>United States of America (the)</v>
      </c>
      <c r="J1468" t="s">
        <v>8246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1.0787731249999999</v>
      </c>
      <c r="R1468" s="8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9" hidden="1">
      <c r="A1469">
        <v>1467</v>
      </c>
      <c r="B1469" s="3" t="s">
        <v>1468</v>
      </c>
      <c r="C1469" s="3" t="s">
        <v>5577</v>
      </c>
      <c r="D1469">
        <v>40000</v>
      </c>
      <c r="F1469">
        <v>46032</v>
      </c>
      <c r="G1469" t="s">
        <v>8219</v>
      </c>
      <c r="H1469" t="s">
        <v>8224</v>
      </c>
      <c r="I1469" t="str">
        <f>VLOOKUP(H1469,ISO!$A$2:$D$249,4,0)</f>
        <v>United States of America (the)</v>
      </c>
      <c r="J1469" t="s">
        <v>8246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1.1508</v>
      </c>
      <c r="R1469" s="8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5" hidden="1">
      <c r="A1470">
        <v>1468</v>
      </c>
      <c r="B1470" s="3" t="s">
        <v>1469</v>
      </c>
      <c r="C1470" s="3" t="s">
        <v>5578</v>
      </c>
      <c r="D1470">
        <v>9500</v>
      </c>
      <c r="F1470">
        <v>9725</v>
      </c>
      <c r="G1470" t="s">
        <v>8219</v>
      </c>
      <c r="H1470" t="s">
        <v>8224</v>
      </c>
      <c r="I1470" t="str">
        <f>VLOOKUP(H1470,ISO!$A$2:$D$249,4,0)</f>
        <v>United States of America (the)</v>
      </c>
      <c r="J1470" t="s">
        <v>8246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1.0236842105263158</v>
      </c>
      <c r="R1470" s="8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3.5" hidden="1">
      <c r="A1471">
        <v>1469</v>
      </c>
      <c r="B1471" s="3" t="s">
        <v>1470</v>
      </c>
      <c r="C1471" s="3" t="s">
        <v>5579</v>
      </c>
      <c r="D1471">
        <v>44250</v>
      </c>
      <c r="F1471">
        <v>47978</v>
      </c>
      <c r="G1471" t="s">
        <v>8219</v>
      </c>
      <c r="H1471" t="s">
        <v>8224</v>
      </c>
      <c r="I1471" t="str">
        <f>VLOOKUP(H1471,ISO!$A$2:$D$249,4,0)</f>
        <v>United States of America (the)</v>
      </c>
      <c r="J1471" t="s">
        <v>8246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1.0842485875706214</v>
      </c>
      <c r="R1471" s="8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58" hidden="1">
      <c r="A1472">
        <v>1470</v>
      </c>
      <c r="B1472" s="3" t="s">
        <v>1471</v>
      </c>
      <c r="C1472" s="3" t="s">
        <v>5580</v>
      </c>
      <c r="D1472">
        <v>1500</v>
      </c>
      <c r="F1472">
        <v>1877</v>
      </c>
      <c r="G1472" t="s">
        <v>8219</v>
      </c>
      <c r="H1472" t="s">
        <v>8224</v>
      </c>
      <c r="I1472" t="str">
        <f>VLOOKUP(H1472,ISO!$A$2:$D$249,4,0)</f>
        <v>United States of America (the)</v>
      </c>
      <c r="J1472" t="s">
        <v>8246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1.2513333333333334</v>
      </c>
      <c r="R1472" s="8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5" hidden="1">
      <c r="A1473">
        <v>1471</v>
      </c>
      <c r="B1473" s="3" t="s">
        <v>1472</v>
      </c>
      <c r="C1473" s="3" t="s">
        <v>5581</v>
      </c>
      <c r="D1473">
        <v>32000</v>
      </c>
      <c r="F1473">
        <v>33229</v>
      </c>
      <c r="G1473" t="s">
        <v>8219</v>
      </c>
      <c r="H1473" t="s">
        <v>8224</v>
      </c>
      <c r="I1473" t="str">
        <f>VLOOKUP(H1473,ISO!$A$2:$D$249,4,0)</f>
        <v>United States of America (the)</v>
      </c>
      <c r="J1473" t="s">
        <v>8246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1.03840625</v>
      </c>
      <c r="R1473" s="8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58" hidden="1">
      <c r="A1474">
        <v>1472</v>
      </c>
      <c r="B1474" s="3" t="s">
        <v>1473</v>
      </c>
      <c r="C1474" s="3" t="s">
        <v>5582</v>
      </c>
      <c r="D1474">
        <v>25000</v>
      </c>
      <c r="F1474">
        <v>34676</v>
      </c>
      <c r="G1474" t="s">
        <v>8219</v>
      </c>
      <c r="H1474" t="s">
        <v>8224</v>
      </c>
      <c r="I1474" t="str">
        <f>VLOOKUP(H1474,ISO!$A$2:$D$249,4,0)</f>
        <v>United States of America (the)</v>
      </c>
      <c r="J1474" t="s">
        <v>8246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88"/>
        <v>1.3870400000000001</v>
      </c>
      <c r="R1474" s="8">
        <f t="shared" si="89"/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F1475">
        <v>1807.74</v>
      </c>
      <c r="G1475" t="s">
        <v>8219</v>
      </c>
      <c r="H1475" t="s">
        <v>8224</v>
      </c>
      <c r="I1475" t="str">
        <f>VLOOKUP(H1475,ISO!$A$2:$D$249,4,0)</f>
        <v>United States of America (the)</v>
      </c>
      <c r="J1475" t="s">
        <v>8246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92">F1475/D1475</f>
        <v>1.20516</v>
      </c>
      <c r="R1475" s="8">
        <f t="shared" ref="R1475:R1538" si="93">F1475/N1475</f>
        <v>38.462553191489363</v>
      </c>
      <c r="S1475" t="str">
        <f t="shared" ref="S1475:S1538" si="94">LEFT(P1475,(FIND("/",P1475,1)-1))</f>
        <v>publishing</v>
      </c>
      <c r="T1475" t="str">
        <f t="shared" ref="T1475:T1538" si="95">MID(P1475,FIND("/",P1475)+1,256)</f>
        <v>radio &amp; podcasts</v>
      </c>
    </row>
    <row r="1476" spans="1:20" ht="43.5" hidden="1">
      <c r="A1476">
        <v>1474</v>
      </c>
      <c r="B1476" s="3" t="s">
        <v>1475</v>
      </c>
      <c r="C1476" s="3" t="s">
        <v>5584</v>
      </c>
      <c r="D1476">
        <v>3000</v>
      </c>
      <c r="F1476">
        <v>3368</v>
      </c>
      <c r="G1476" t="s">
        <v>8219</v>
      </c>
      <c r="H1476" t="s">
        <v>8224</v>
      </c>
      <c r="I1476" t="str">
        <f>VLOOKUP(H1476,ISO!$A$2:$D$249,4,0)</f>
        <v>United States of America (the)</v>
      </c>
      <c r="J1476" t="s">
        <v>8246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1.1226666666666667</v>
      </c>
      <c r="R1476" s="8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5" hidden="1">
      <c r="A1477">
        <v>1475</v>
      </c>
      <c r="B1477" s="3" t="s">
        <v>1476</v>
      </c>
      <c r="C1477" s="3" t="s">
        <v>5585</v>
      </c>
      <c r="D1477">
        <v>15000</v>
      </c>
      <c r="F1477">
        <v>28300.45</v>
      </c>
      <c r="G1477" t="s">
        <v>8219</v>
      </c>
      <c r="H1477" t="s">
        <v>8224</v>
      </c>
      <c r="I1477" t="str">
        <f>VLOOKUP(H1477,ISO!$A$2:$D$249,4,0)</f>
        <v>United States of America (the)</v>
      </c>
      <c r="J1477" t="s">
        <v>8246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1.8866966666666667</v>
      </c>
      <c r="R1477" s="8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9" hidden="1">
      <c r="A1478">
        <v>1476</v>
      </c>
      <c r="B1478" s="3" t="s">
        <v>1477</v>
      </c>
      <c r="C1478" s="3" t="s">
        <v>5586</v>
      </c>
      <c r="D1478">
        <v>6000</v>
      </c>
      <c r="F1478">
        <v>39693.279999999999</v>
      </c>
      <c r="G1478" t="s">
        <v>8219</v>
      </c>
      <c r="H1478" t="s">
        <v>8224</v>
      </c>
      <c r="I1478" t="str">
        <f>VLOOKUP(H1478,ISO!$A$2:$D$249,4,0)</f>
        <v>United States of America (the)</v>
      </c>
      <c r="J1478" t="s">
        <v>8246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6.6155466666666669</v>
      </c>
      <c r="R1478" s="8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5" hidden="1">
      <c r="A1479">
        <v>1477</v>
      </c>
      <c r="B1479" s="3" t="s">
        <v>1478</v>
      </c>
      <c r="C1479" s="3" t="s">
        <v>5587</v>
      </c>
      <c r="D1479">
        <v>30000</v>
      </c>
      <c r="F1479">
        <v>33393</v>
      </c>
      <c r="G1479" t="s">
        <v>8219</v>
      </c>
      <c r="H1479" t="s">
        <v>8224</v>
      </c>
      <c r="I1479" t="str">
        <f>VLOOKUP(H1479,ISO!$A$2:$D$249,4,0)</f>
        <v>United States of America (the)</v>
      </c>
      <c r="J1479" t="s">
        <v>8246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1.1131</v>
      </c>
      <c r="R1479" s="8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5" hidden="1">
      <c r="A1480">
        <v>1478</v>
      </c>
      <c r="B1480" s="3" t="s">
        <v>1479</v>
      </c>
      <c r="C1480" s="3" t="s">
        <v>5588</v>
      </c>
      <c r="D1480">
        <v>50000</v>
      </c>
      <c r="F1480">
        <v>590807.11</v>
      </c>
      <c r="G1480" t="s">
        <v>8219</v>
      </c>
      <c r="H1480" t="s">
        <v>8224</v>
      </c>
      <c r="I1480" t="str">
        <f>VLOOKUP(H1480,ISO!$A$2:$D$249,4,0)</f>
        <v>United States of America (the)</v>
      </c>
      <c r="J1480" t="s">
        <v>8246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11.8161422</v>
      </c>
      <c r="R1480" s="8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5" hidden="1">
      <c r="A1481">
        <v>1479</v>
      </c>
      <c r="B1481" s="3" t="s">
        <v>1480</v>
      </c>
      <c r="C1481" s="3" t="s">
        <v>5589</v>
      </c>
      <c r="D1481">
        <v>1600</v>
      </c>
      <c r="F1481">
        <v>2198</v>
      </c>
      <c r="G1481" t="s">
        <v>8219</v>
      </c>
      <c r="H1481" t="s">
        <v>8224</v>
      </c>
      <c r="I1481" t="str">
        <f>VLOOKUP(H1481,ISO!$A$2:$D$249,4,0)</f>
        <v>United States of America (the)</v>
      </c>
      <c r="J1481" t="s">
        <v>8246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1.37375</v>
      </c>
      <c r="R1481" s="8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5" hidden="1">
      <c r="A1482">
        <v>1480</v>
      </c>
      <c r="B1482" s="3" t="s">
        <v>1481</v>
      </c>
      <c r="C1482" s="3" t="s">
        <v>5590</v>
      </c>
      <c r="D1482">
        <v>50000</v>
      </c>
      <c r="F1482">
        <v>58520.2</v>
      </c>
      <c r="G1482" t="s">
        <v>8219</v>
      </c>
      <c r="H1482" t="s">
        <v>8224</v>
      </c>
      <c r="I1482" t="str">
        <f>VLOOKUP(H1482,ISO!$A$2:$D$249,4,0)</f>
        <v>United States of America (the)</v>
      </c>
      <c r="J1482" t="s">
        <v>8246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1.170404</v>
      </c>
      <c r="R1482" s="8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F1483">
        <v>105</v>
      </c>
      <c r="G1483" t="s">
        <v>8221</v>
      </c>
      <c r="H1483" t="s">
        <v>8229</v>
      </c>
      <c r="I1483" t="str">
        <f>VLOOKUP(H1483,ISO!$A$2:$D$249,4,0)</f>
        <v>Canada</v>
      </c>
      <c r="J1483" t="s">
        <v>8251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2.1000000000000001E-2</v>
      </c>
      <c r="R1483" s="8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F1484">
        <v>5</v>
      </c>
      <c r="G1484" t="s">
        <v>8221</v>
      </c>
      <c r="H1484" t="s">
        <v>8224</v>
      </c>
      <c r="I1484" t="str">
        <f>VLOOKUP(H1484,ISO!$A$2:$D$249,4,0)</f>
        <v>United States of America (the)</v>
      </c>
      <c r="J1484" t="s">
        <v>8246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1E-3</v>
      </c>
      <c r="R1484" s="8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F1485">
        <v>50</v>
      </c>
      <c r="G1485" t="s">
        <v>8221</v>
      </c>
      <c r="H1485" t="s">
        <v>8224</v>
      </c>
      <c r="I1485" t="str">
        <f>VLOOKUP(H1485,ISO!$A$2:$D$249,4,0)</f>
        <v>United States of America (the)</v>
      </c>
      <c r="J1485" t="s">
        <v>8246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7.1428571428571426E-3</v>
      </c>
      <c r="R1485" s="8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F1486">
        <v>0</v>
      </c>
      <c r="G1486" t="s">
        <v>8221</v>
      </c>
      <c r="H1486" t="s">
        <v>8224</v>
      </c>
      <c r="I1486" t="str">
        <f>VLOOKUP(H1486,ISO!$A$2:$D$249,4,0)</f>
        <v>United States of America (the)</v>
      </c>
      <c r="J1486" t="s">
        <v>8246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s="8" t="e">
        <f t="shared" si="93"/>
        <v>#DIV/0!</v>
      </c>
      <c r="S1486" t="str">
        <f t="shared" si="94"/>
        <v>publishing</v>
      </c>
      <c r="T1486" t="str">
        <f t="shared" si="95"/>
        <v>fiction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F1487">
        <v>150</v>
      </c>
      <c r="G1487" t="s">
        <v>8221</v>
      </c>
      <c r="H1487" t="s">
        <v>8224</v>
      </c>
      <c r="I1487" t="str">
        <f>VLOOKUP(H1487,ISO!$A$2:$D$249,4,0)</f>
        <v>United States of America (the)</v>
      </c>
      <c r="J1487" t="s">
        <v>8246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2.2388059701492536E-2</v>
      </c>
      <c r="R1487" s="8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F1488">
        <v>48</v>
      </c>
      <c r="G1488" t="s">
        <v>8221</v>
      </c>
      <c r="H1488" t="s">
        <v>8224</v>
      </c>
      <c r="I1488" t="str">
        <f>VLOOKUP(H1488,ISO!$A$2:$D$249,4,0)</f>
        <v>United States of America (the)</v>
      </c>
      <c r="J1488" t="s">
        <v>8246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2.3999999999999998E-3</v>
      </c>
      <c r="R1488" s="8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F1489">
        <v>0</v>
      </c>
      <c r="G1489" t="s">
        <v>8221</v>
      </c>
      <c r="H1489" t="s">
        <v>8224</v>
      </c>
      <c r="I1489" t="str">
        <f>VLOOKUP(H1489,ISO!$A$2:$D$249,4,0)</f>
        <v>United States of America (the)</v>
      </c>
      <c r="J1489" t="s">
        <v>8246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s="8" t="e">
        <f t="shared" si="93"/>
        <v>#DIV/0!</v>
      </c>
      <c r="S1489" t="str">
        <f t="shared" si="94"/>
        <v>publishing</v>
      </c>
      <c r="T1489" t="str">
        <f t="shared" si="95"/>
        <v>fiction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F1490">
        <v>360</v>
      </c>
      <c r="G1490" t="s">
        <v>8221</v>
      </c>
      <c r="H1490" t="s">
        <v>8226</v>
      </c>
      <c r="I1490" t="str">
        <f>VLOOKUP(H1490,ISO!$A$2:$D$249,4,0)</f>
        <v>Australia</v>
      </c>
      <c r="J1490" t="s">
        <v>8248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2.4E-2</v>
      </c>
      <c r="R1490" s="8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F1491">
        <v>0</v>
      </c>
      <c r="G1491" t="s">
        <v>8221</v>
      </c>
      <c r="H1491" t="s">
        <v>8224</v>
      </c>
      <c r="I1491" t="str">
        <f>VLOOKUP(H1491,ISO!$A$2:$D$249,4,0)</f>
        <v>United States of America (the)</v>
      </c>
      <c r="J1491" t="s">
        <v>8246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s="8" t="e">
        <f t="shared" si="93"/>
        <v>#DIV/0!</v>
      </c>
      <c r="S1491" t="str">
        <f t="shared" si="94"/>
        <v>publishing</v>
      </c>
      <c r="T1491" t="str">
        <f t="shared" si="95"/>
        <v>fiction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F1492">
        <v>895</v>
      </c>
      <c r="G1492" t="s">
        <v>8221</v>
      </c>
      <c r="H1492" t="s">
        <v>8224</v>
      </c>
      <c r="I1492" t="str">
        <f>VLOOKUP(H1492,ISO!$A$2:$D$249,4,0)</f>
        <v>United States of America (the)</v>
      </c>
      <c r="J1492" t="s">
        <v>8246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0.30862068965517242</v>
      </c>
      <c r="R1492" s="8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F1493">
        <v>100</v>
      </c>
      <c r="G1493" t="s">
        <v>8221</v>
      </c>
      <c r="H1493" t="s">
        <v>8224</v>
      </c>
      <c r="I1493" t="str">
        <f>VLOOKUP(H1493,ISO!$A$2:$D$249,4,0)</f>
        <v>United States of America (the)</v>
      </c>
      <c r="J1493" t="s">
        <v>8246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8.3333333333333329E-2</v>
      </c>
      <c r="R1493" s="8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F1494">
        <v>30</v>
      </c>
      <c r="G1494" t="s">
        <v>8221</v>
      </c>
      <c r="H1494" t="s">
        <v>8224</v>
      </c>
      <c r="I1494" t="str">
        <f>VLOOKUP(H1494,ISO!$A$2:$D$249,4,0)</f>
        <v>United States of America (the)</v>
      </c>
      <c r="J1494" t="s">
        <v>8246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7.4999999999999997E-3</v>
      </c>
      <c r="R1494" s="8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F1495">
        <v>0</v>
      </c>
      <c r="G1495" t="s">
        <v>8221</v>
      </c>
      <c r="H1495" t="s">
        <v>8224</v>
      </c>
      <c r="I1495" t="str">
        <f>VLOOKUP(H1495,ISO!$A$2:$D$249,4,0)</f>
        <v>United States of America (the)</v>
      </c>
      <c r="J1495" t="s">
        <v>8246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s="8" t="e">
        <f t="shared" si="93"/>
        <v>#DIV/0!</v>
      </c>
      <c r="S1495" t="str">
        <f t="shared" si="94"/>
        <v>publishing</v>
      </c>
      <c r="T1495" t="str">
        <f t="shared" si="95"/>
        <v>fiction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F1496">
        <v>445</v>
      </c>
      <c r="G1496" t="s">
        <v>8221</v>
      </c>
      <c r="H1496" t="s">
        <v>8224</v>
      </c>
      <c r="I1496" t="str">
        <f>VLOOKUP(H1496,ISO!$A$2:$D$249,4,0)</f>
        <v>United States of America (the)</v>
      </c>
      <c r="J1496" t="s">
        <v>8246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8.8999999999999996E-2</v>
      </c>
      <c r="R1496" s="8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F1497">
        <v>0</v>
      </c>
      <c r="G1497" t="s">
        <v>8221</v>
      </c>
      <c r="H1497" t="s">
        <v>8224</v>
      </c>
      <c r="I1497" t="str">
        <f>VLOOKUP(H1497,ISO!$A$2:$D$249,4,0)</f>
        <v>United States of America (the)</v>
      </c>
      <c r="J1497" t="s">
        <v>8246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s="8" t="e">
        <f t="shared" si="93"/>
        <v>#DIV/0!</v>
      </c>
      <c r="S1497" t="str">
        <f t="shared" si="94"/>
        <v>publishing</v>
      </c>
      <c r="T1497" t="str">
        <f t="shared" si="95"/>
        <v>fiction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F1498">
        <v>0</v>
      </c>
      <c r="G1498" t="s">
        <v>8221</v>
      </c>
      <c r="H1498" t="s">
        <v>8224</v>
      </c>
      <c r="I1498" t="str">
        <f>VLOOKUP(H1498,ISO!$A$2:$D$249,4,0)</f>
        <v>United States of America (the)</v>
      </c>
      <c r="J1498" t="s">
        <v>8246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s="8" t="e">
        <f t="shared" si="93"/>
        <v>#DIV/0!</v>
      </c>
      <c r="S1498" t="str">
        <f t="shared" si="94"/>
        <v>publishing</v>
      </c>
      <c r="T1498" t="str">
        <f t="shared" si="95"/>
        <v>fiction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F1499">
        <v>1</v>
      </c>
      <c r="G1499" t="s">
        <v>8221</v>
      </c>
      <c r="H1499" t="s">
        <v>8224</v>
      </c>
      <c r="I1499" t="str">
        <f>VLOOKUP(H1499,ISO!$A$2:$D$249,4,0)</f>
        <v>United States of America (the)</v>
      </c>
      <c r="J1499" t="s">
        <v>8246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6.666666666666667E-5</v>
      </c>
      <c r="R1499" s="8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F1500">
        <v>57</v>
      </c>
      <c r="G1500" t="s">
        <v>8221</v>
      </c>
      <c r="H1500" t="s">
        <v>8224</v>
      </c>
      <c r="I1500" t="str">
        <f>VLOOKUP(H1500,ISO!$A$2:$D$249,4,0)</f>
        <v>United States of America (the)</v>
      </c>
      <c r="J1500" t="s">
        <v>8246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1.9E-2</v>
      </c>
      <c r="R1500" s="8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F1501">
        <v>5</v>
      </c>
      <c r="G1501" t="s">
        <v>8221</v>
      </c>
      <c r="H1501" t="s">
        <v>8224</v>
      </c>
      <c r="I1501" t="str">
        <f>VLOOKUP(H1501,ISO!$A$2:$D$249,4,0)</f>
        <v>United States of America (the)</v>
      </c>
      <c r="J1501" t="s">
        <v>8246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2.5000000000000001E-3</v>
      </c>
      <c r="R1501" s="8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F1502">
        <v>701</v>
      </c>
      <c r="G1502" t="s">
        <v>8221</v>
      </c>
      <c r="H1502" t="s">
        <v>8224</v>
      </c>
      <c r="I1502" t="str">
        <f>VLOOKUP(H1502,ISO!$A$2:$D$249,4,0)</f>
        <v>United States of America (the)</v>
      </c>
      <c r="J1502" t="s">
        <v>8246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0.25035714285714283</v>
      </c>
      <c r="R1502" s="8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9" hidden="1">
      <c r="A1503">
        <v>1501</v>
      </c>
      <c r="B1503" s="3" t="s">
        <v>1502</v>
      </c>
      <c r="C1503" s="3" t="s">
        <v>5611</v>
      </c>
      <c r="D1503">
        <v>52000</v>
      </c>
      <c r="F1503">
        <v>86492</v>
      </c>
      <c r="G1503" t="s">
        <v>8219</v>
      </c>
      <c r="H1503" t="s">
        <v>8229</v>
      </c>
      <c r="I1503" t="str">
        <f>VLOOKUP(H1503,ISO!$A$2:$D$249,4,0)</f>
        <v>Canada</v>
      </c>
      <c r="J1503" t="s">
        <v>8251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1.6633076923076924</v>
      </c>
      <c r="R1503" s="8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5" hidden="1">
      <c r="A1504">
        <v>1502</v>
      </c>
      <c r="B1504" s="3" t="s">
        <v>1503</v>
      </c>
      <c r="C1504" s="3" t="s">
        <v>5612</v>
      </c>
      <c r="D1504">
        <v>22000</v>
      </c>
      <c r="F1504">
        <v>22318</v>
      </c>
      <c r="G1504" t="s">
        <v>8219</v>
      </c>
      <c r="H1504" t="s">
        <v>8225</v>
      </c>
      <c r="I1504" t="str">
        <f>VLOOKUP(H1504,ISO!$A$2:$D$249,4,0)</f>
        <v>United Kingdom of Great Britain and Northern Ireland (the)</v>
      </c>
      <c r="J1504" t="s">
        <v>8247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1.0144545454545455</v>
      </c>
      <c r="R1504" s="8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5" hidden="1">
      <c r="A1505">
        <v>1503</v>
      </c>
      <c r="B1505" s="3" t="s">
        <v>1504</v>
      </c>
      <c r="C1505" s="3" t="s">
        <v>5613</v>
      </c>
      <c r="D1505">
        <v>3750</v>
      </c>
      <c r="F1505">
        <v>4045.93</v>
      </c>
      <c r="G1505" t="s">
        <v>8219</v>
      </c>
      <c r="H1505" t="s">
        <v>8242</v>
      </c>
      <c r="I1505" t="str">
        <f>VLOOKUP(H1505,ISO!$A$2:$D$249,4,0)</f>
        <v>Belgium</v>
      </c>
      <c r="J1505" t="s">
        <v>8249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1.0789146666666667</v>
      </c>
      <c r="R1505" s="8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3.5" hidden="1">
      <c r="A1506">
        <v>1504</v>
      </c>
      <c r="B1506" s="3" t="s">
        <v>1505</v>
      </c>
      <c r="C1506" s="3" t="s">
        <v>5614</v>
      </c>
      <c r="D1506">
        <v>6500</v>
      </c>
      <c r="F1506">
        <v>18066</v>
      </c>
      <c r="G1506" t="s">
        <v>8219</v>
      </c>
      <c r="H1506" t="s">
        <v>8225</v>
      </c>
      <c r="I1506" t="str">
        <f>VLOOKUP(H1506,ISO!$A$2:$D$249,4,0)</f>
        <v>United Kingdom of Great Britain and Northern Ireland (the)</v>
      </c>
      <c r="J1506" t="s">
        <v>8247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2.7793846153846156</v>
      </c>
      <c r="R1506" s="8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8" hidden="1">
      <c r="A1507">
        <v>1505</v>
      </c>
      <c r="B1507" s="3" t="s">
        <v>1506</v>
      </c>
      <c r="C1507" s="3" t="s">
        <v>5615</v>
      </c>
      <c r="D1507">
        <v>16000</v>
      </c>
      <c r="F1507">
        <v>16573</v>
      </c>
      <c r="G1507" t="s">
        <v>8219</v>
      </c>
      <c r="H1507" t="s">
        <v>8236</v>
      </c>
      <c r="I1507" t="str">
        <f>VLOOKUP(H1507,ISO!$A$2:$D$249,4,0)</f>
        <v>Germany</v>
      </c>
      <c r="J1507" t="s">
        <v>8249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1.0358125</v>
      </c>
      <c r="R1507" s="8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5" hidden="1">
      <c r="A1508">
        <v>1506</v>
      </c>
      <c r="B1508" s="3" t="s">
        <v>1507</v>
      </c>
      <c r="C1508" s="3" t="s">
        <v>5616</v>
      </c>
      <c r="D1508">
        <v>1500</v>
      </c>
      <c r="F1508">
        <v>1671</v>
      </c>
      <c r="G1508" t="s">
        <v>8219</v>
      </c>
      <c r="H1508" t="s">
        <v>8225</v>
      </c>
      <c r="I1508" t="str">
        <f>VLOOKUP(H1508,ISO!$A$2:$D$249,4,0)</f>
        <v>United Kingdom of Great Britain and Northern Ireland (the)</v>
      </c>
      <c r="J1508" t="s">
        <v>8247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1.1140000000000001</v>
      </c>
      <c r="R1508" s="8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58" hidden="1">
      <c r="A1509">
        <v>1507</v>
      </c>
      <c r="B1509" s="3" t="s">
        <v>1508</v>
      </c>
      <c r="C1509" s="3" t="s">
        <v>5617</v>
      </c>
      <c r="D1509">
        <v>1200</v>
      </c>
      <c r="F1509">
        <v>2580</v>
      </c>
      <c r="G1509" t="s">
        <v>8219</v>
      </c>
      <c r="H1509" t="s">
        <v>8224</v>
      </c>
      <c r="I1509" t="str">
        <f>VLOOKUP(H1509,ISO!$A$2:$D$249,4,0)</f>
        <v>United States of America (the)</v>
      </c>
      <c r="J1509" t="s">
        <v>8246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2.15</v>
      </c>
      <c r="R1509" s="8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5" hidden="1">
      <c r="A1510">
        <v>1508</v>
      </c>
      <c r="B1510" s="3" t="s">
        <v>1509</v>
      </c>
      <c r="C1510" s="3" t="s">
        <v>5618</v>
      </c>
      <c r="D1510">
        <v>18500</v>
      </c>
      <c r="F1510">
        <v>20491</v>
      </c>
      <c r="G1510" t="s">
        <v>8219</v>
      </c>
      <c r="H1510" t="s">
        <v>8224</v>
      </c>
      <c r="I1510" t="str">
        <f>VLOOKUP(H1510,ISO!$A$2:$D$249,4,0)</f>
        <v>United States of America (the)</v>
      </c>
      <c r="J1510" t="s">
        <v>8246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1.1076216216216217</v>
      </c>
      <c r="R1510" s="8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5" hidden="1">
      <c r="A1511">
        <v>1509</v>
      </c>
      <c r="B1511" s="3" t="s">
        <v>1510</v>
      </c>
      <c r="C1511" s="3" t="s">
        <v>5619</v>
      </c>
      <c r="D1511">
        <v>17500</v>
      </c>
      <c r="F1511">
        <v>21637.22</v>
      </c>
      <c r="G1511" t="s">
        <v>8219</v>
      </c>
      <c r="H1511" t="s">
        <v>8236</v>
      </c>
      <c r="I1511" t="str">
        <f>VLOOKUP(H1511,ISO!$A$2:$D$249,4,0)</f>
        <v>Germany</v>
      </c>
      <c r="J1511" t="s">
        <v>8249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1.2364125714285714</v>
      </c>
      <c r="R1511" s="8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5" hidden="1">
      <c r="A1512">
        <v>1510</v>
      </c>
      <c r="B1512" s="3" t="s">
        <v>1511</v>
      </c>
      <c r="C1512" s="3" t="s">
        <v>5620</v>
      </c>
      <c r="D1512">
        <v>16000</v>
      </c>
      <c r="F1512">
        <v>16165.6</v>
      </c>
      <c r="G1512" t="s">
        <v>8219</v>
      </c>
      <c r="H1512" t="s">
        <v>8225</v>
      </c>
      <c r="I1512" t="str">
        <f>VLOOKUP(H1512,ISO!$A$2:$D$249,4,0)</f>
        <v>United Kingdom of Great Britain and Northern Ireland (the)</v>
      </c>
      <c r="J1512" t="s">
        <v>8247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1.0103500000000001</v>
      </c>
      <c r="R1512" s="8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58" hidden="1">
      <c r="A1513">
        <v>1511</v>
      </c>
      <c r="B1513" s="3" t="s">
        <v>1512</v>
      </c>
      <c r="C1513" s="3" t="s">
        <v>5621</v>
      </c>
      <c r="D1513">
        <v>14000</v>
      </c>
      <c r="F1513">
        <v>15651</v>
      </c>
      <c r="G1513" t="s">
        <v>8219</v>
      </c>
      <c r="H1513" t="s">
        <v>8224</v>
      </c>
      <c r="I1513" t="str">
        <f>VLOOKUP(H1513,ISO!$A$2:$D$249,4,0)</f>
        <v>United States of America (the)</v>
      </c>
      <c r="J1513" t="s">
        <v>8246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1.1179285714285714</v>
      </c>
      <c r="R1513" s="8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5" hidden="1">
      <c r="A1514">
        <v>1512</v>
      </c>
      <c r="B1514" s="3" t="s">
        <v>1513</v>
      </c>
      <c r="C1514" s="3" t="s">
        <v>5622</v>
      </c>
      <c r="D1514">
        <v>3500</v>
      </c>
      <c r="F1514">
        <v>19557</v>
      </c>
      <c r="G1514" t="s">
        <v>8219</v>
      </c>
      <c r="H1514" t="s">
        <v>8224</v>
      </c>
      <c r="I1514" t="str">
        <f>VLOOKUP(H1514,ISO!$A$2:$D$249,4,0)</f>
        <v>United States of America (the)</v>
      </c>
      <c r="J1514" t="s">
        <v>8246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5.5877142857142861</v>
      </c>
      <c r="R1514" s="8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5" hidden="1">
      <c r="A1515">
        <v>1513</v>
      </c>
      <c r="B1515" s="3" t="s">
        <v>1514</v>
      </c>
      <c r="C1515" s="3" t="s">
        <v>5623</v>
      </c>
      <c r="D1515">
        <v>8000</v>
      </c>
      <c r="F1515">
        <v>12001.5</v>
      </c>
      <c r="G1515" t="s">
        <v>8219</v>
      </c>
      <c r="H1515" t="s">
        <v>8225</v>
      </c>
      <c r="I1515" t="str">
        <f>VLOOKUP(H1515,ISO!$A$2:$D$249,4,0)</f>
        <v>United Kingdom of Great Britain and Northern Ireland (the)</v>
      </c>
      <c r="J1515" t="s">
        <v>8247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1.5001875</v>
      </c>
      <c r="R1515" s="8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5" hidden="1">
      <c r="A1516">
        <v>1514</v>
      </c>
      <c r="B1516" s="3" t="s">
        <v>1515</v>
      </c>
      <c r="C1516" s="3" t="s">
        <v>5624</v>
      </c>
      <c r="D1516">
        <v>25000</v>
      </c>
      <c r="F1516">
        <v>26619</v>
      </c>
      <c r="G1516" t="s">
        <v>8219</v>
      </c>
      <c r="H1516" t="s">
        <v>8224</v>
      </c>
      <c r="I1516" t="str">
        <f>VLOOKUP(H1516,ISO!$A$2:$D$249,4,0)</f>
        <v>United States of America (the)</v>
      </c>
      <c r="J1516" t="s">
        <v>8246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1.0647599999999999</v>
      </c>
      <c r="R1516" s="8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5" hidden="1">
      <c r="A1517">
        <v>1515</v>
      </c>
      <c r="B1517" s="3" t="s">
        <v>1516</v>
      </c>
      <c r="C1517" s="3" t="s">
        <v>5625</v>
      </c>
      <c r="D1517">
        <v>300000</v>
      </c>
      <c r="F1517">
        <v>471567</v>
      </c>
      <c r="G1517" t="s">
        <v>8219</v>
      </c>
      <c r="H1517" t="s">
        <v>8234</v>
      </c>
      <c r="I1517" t="str">
        <f>VLOOKUP(H1517,ISO!$A$2:$D$249,4,0)</f>
        <v>Norway</v>
      </c>
      <c r="J1517" t="s">
        <v>8254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1.57189</v>
      </c>
      <c r="R1517" s="8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5" hidden="1">
      <c r="A1518">
        <v>1516</v>
      </c>
      <c r="B1518" s="3" t="s">
        <v>1517</v>
      </c>
      <c r="C1518" s="3" t="s">
        <v>5626</v>
      </c>
      <c r="D1518">
        <v>17000</v>
      </c>
      <c r="F1518">
        <v>18472</v>
      </c>
      <c r="G1518" t="s">
        <v>8219</v>
      </c>
      <c r="H1518" t="s">
        <v>8224</v>
      </c>
      <c r="I1518" t="str">
        <f>VLOOKUP(H1518,ISO!$A$2:$D$249,4,0)</f>
        <v>United States of America (the)</v>
      </c>
      <c r="J1518" t="s">
        <v>8246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1.0865882352941176</v>
      </c>
      <c r="R1518" s="8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5" hidden="1">
      <c r="A1519">
        <v>1517</v>
      </c>
      <c r="B1519" s="3" t="s">
        <v>1518</v>
      </c>
      <c r="C1519" s="3" t="s">
        <v>5627</v>
      </c>
      <c r="D1519">
        <v>15000</v>
      </c>
      <c r="F1519">
        <v>24297</v>
      </c>
      <c r="G1519" t="s">
        <v>8219</v>
      </c>
      <c r="H1519" t="s">
        <v>8224</v>
      </c>
      <c r="I1519" t="str">
        <f>VLOOKUP(H1519,ISO!$A$2:$D$249,4,0)</f>
        <v>United States of America (the)</v>
      </c>
      <c r="J1519" t="s">
        <v>8246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1.6197999999999999</v>
      </c>
      <c r="R1519" s="8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9" hidden="1">
      <c r="A1520">
        <v>1518</v>
      </c>
      <c r="B1520" s="3" t="s">
        <v>1519</v>
      </c>
      <c r="C1520" s="3" t="s">
        <v>5628</v>
      </c>
      <c r="D1520">
        <v>15000</v>
      </c>
      <c r="F1520">
        <v>30805</v>
      </c>
      <c r="G1520" t="s">
        <v>8219</v>
      </c>
      <c r="H1520" t="s">
        <v>8224</v>
      </c>
      <c r="I1520" t="str">
        <f>VLOOKUP(H1520,ISO!$A$2:$D$249,4,0)</f>
        <v>United States of America (the)</v>
      </c>
      <c r="J1520" t="s">
        <v>8246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2.0536666666666665</v>
      </c>
      <c r="R1520" s="8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5" hidden="1">
      <c r="A1521">
        <v>1519</v>
      </c>
      <c r="B1521" s="3" t="s">
        <v>1520</v>
      </c>
      <c r="C1521" s="3" t="s">
        <v>5629</v>
      </c>
      <c r="D1521">
        <v>9000</v>
      </c>
      <c r="F1521">
        <v>9302.75</v>
      </c>
      <c r="G1521" t="s">
        <v>8219</v>
      </c>
      <c r="H1521" t="s">
        <v>8224</v>
      </c>
      <c r="I1521" t="str">
        <f>VLOOKUP(H1521,ISO!$A$2:$D$249,4,0)</f>
        <v>United States of America (the)</v>
      </c>
      <c r="J1521" t="s">
        <v>8246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1.033638888888889</v>
      </c>
      <c r="R1521" s="8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9" hidden="1">
      <c r="A1522">
        <v>1520</v>
      </c>
      <c r="B1522" s="3" t="s">
        <v>1521</v>
      </c>
      <c r="C1522" s="3" t="s">
        <v>5630</v>
      </c>
      <c r="D1522">
        <v>18000</v>
      </c>
      <c r="F1522">
        <v>18625</v>
      </c>
      <c r="G1522" t="s">
        <v>8219</v>
      </c>
      <c r="H1522" t="s">
        <v>8224</v>
      </c>
      <c r="I1522" t="str">
        <f>VLOOKUP(H1522,ISO!$A$2:$D$249,4,0)</f>
        <v>United States of America (the)</v>
      </c>
      <c r="J1522" t="s">
        <v>8246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1.0347222222222223</v>
      </c>
      <c r="R1522" s="8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5" hidden="1">
      <c r="A1523">
        <v>1521</v>
      </c>
      <c r="B1523" s="3" t="s">
        <v>1522</v>
      </c>
      <c r="C1523" s="3" t="s">
        <v>5631</v>
      </c>
      <c r="D1523">
        <v>37500</v>
      </c>
      <c r="F1523">
        <v>40055</v>
      </c>
      <c r="G1523" t="s">
        <v>8219</v>
      </c>
      <c r="H1523" t="s">
        <v>8224</v>
      </c>
      <c r="I1523" t="str">
        <f>VLOOKUP(H1523,ISO!$A$2:$D$249,4,0)</f>
        <v>United States of America (the)</v>
      </c>
      <c r="J1523" t="s">
        <v>8246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1.0681333333333334</v>
      </c>
      <c r="R1523" s="8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58" hidden="1">
      <c r="A1524">
        <v>1522</v>
      </c>
      <c r="B1524" s="3" t="s">
        <v>1523</v>
      </c>
      <c r="C1524" s="3" t="s">
        <v>5632</v>
      </c>
      <c r="D1524">
        <v>43500</v>
      </c>
      <c r="F1524">
        <v>60450.1</v>
      </c>
      <c r="G1524" t="s">
        <v>8219</v>
      </c>
      <c r="H1524" t="s">
        <v>8224</v>
      </c>
      <c r="I1524" t="str">
        <f>VLOOKUP(H1524,ISO!$A$2:$D$249,4,0)</f>
        <v>United States of America (the)</v>
      </c>
      <c r="J1524" t="s">
        <v>8246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1.3896574712643677</v>
      </c>
      <c r="R1524" s="8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5" hidden="1">
      <c r="A1525">
        <v>1523</v>
      </c>
      <c r="B1525" s="3" t="s">
        <v>1524</v>
      </c>
      <c r="C1525" s="3" t="s">
        <v>5633</v>
      </c>
      <c r="D1525">
        <v>18500</v>
      </c>
      <c r="F1525">
        <v>23096</v>
      </c>
      <c r="G1525" t="s">
        <v>8219</v>
      </c>
      <c r="H1525" t="s">
        <v>8224</v>
      </c>
      <c r="I1525" t="str">
        <f>VLOOKUP(H1525,ISO!$A$2:$D$249,4,0)</f>
        <v>United States of America (the)</v>
      </c>
      <c r="J1525" t="s">
        <v>8246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1.2484324324324325</v>
      </c>
      <c r="R1525" s="8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5" hidden="1">
      <c r="A1526">
        <v>1524</v>
      </c>
      <c r="B1526" s="3" t="s">
        <v>1525</v>
      </c>
      <c r="C1526" s="3" t="s">
        <v>5634</v>
      </c>
      <c r="D1526">
        <v>3000</v>
      </c>
      <c r="F1526">
        <v>6210</v>
      </c>
      <c r="G1526" t="s">
        <v>8219</v>
      </c>
      <c r="H1526" t="s">
        <v>8235</v>
      </c>
      <c r="I1526" t="str">
        <f>VLOOKUP(H1526,ISO!$A$2:$D$249,4,0)</f>
        <v>Sweden</v>
      </c>
      <c r="J1526" t="s">
        <v>8255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2.0699999999999998</v>
      </c>
      <c r="R1526" s="8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5" hidden="1">
      <c r="A1527">
        <v>1525</v>
      </c>
      <c r="B1527" s="3" t="s">
        <v>1526</v>
      </c>
      <c r="C1527" s="3" t="s">
        <v>5635</v>
      </c>
      <c r="D1527">
        <v>2600</v>
      </c>
      <c r="F1527">
        <v>4524.1499999999996</v>
      </c>
      <c r="G1527" t="s">
        <v>8219</v>
      </c>
      <c r="H1527" t="s">
        <v>8224</v>
      </c>
      <c r="I1527" t="str">
        <f>VLOOKUP(H1527,ISO!$A$2:$D$249,4,0)</f>
        <v>United States of America (the)</v>
      </c>
      <c r="J1527" t="s">
        <v>8246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1.7400576923076922</v>
      </c>
      <c r="R1527" s="8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5" hidden="1">
      <c r="A1528">
        <v>1526</v>
      </c>
      <c r="B1528" s="3" t="s">
        <v>1527</v>
      </c>
      <c r="C1528" s="3" t="s">
        <v>5636</v>
      </c>
      <c r="D1528">
        <v>23000</v>
      </c>
      <c r="F1528">
        <v>27675</v>
      </c>
      <c r="G1528" t="s">
        <v>8219</v>
      </c>
      <c r="H1528" t="s">
        <v>8224</v>
      </c>
      <c r="I1528" t="str">
        <f>VLOOKUP(H1528,ISO!$A$2:$D$249,4,0)</f>
        <v>United States of America (the)</v>
      </c>
      <c r="J1528" t="s">
        <v>8246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1.2032608695652174</v>
      </c>
      <c r="R1528" s="8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5" hidden="1">
      <c r="A1529">
        <v>1527</v>
      </c>
      <c r="B1529" s="3" t="s">
        <v>1528</v>
      </c>
      <c r="C1529" s="3" t="s">
        <v>5637</v>
      </c>
      <c r="D1529">
        <v>3500</v>
      </c>
      <c r="F1529">
        <v>3865.55</v>
      </c>
      <c r="G1529" t="s">
        <v>8219</v>
      </c>
      <c r="H1529" t="s">
        <v>8224</v>
      </c>
      <c r="I1529" t="str">
        <f>VLOOKUP(H1529,ISO!$A$2:$D$249,4,0)</f>
        <v>United States of America (the)</v>
      </c>
      <c r="J1529" t="s">
        <v>8246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1.1044428571428573</v>
      </c>
      <c r="R1529" s="8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9" hidden="1">
      <c r="A1530">
        <v>1528</v>
      </c>
      <c r="B1530" s="3" t="s">
        <v>1529</v>
      </c>
      <c r="C1530" s="3" t="s">
        <v>5638</v>
      </c>
      <c r="D1530">
        <v>3000</v>
      </c>
      <c r="F1530">
        <v>8447</v>
      </c>
      <c r="G1530" t="s">
        <v>8219</v>
      </c>
      <c r="H1530" t="s">
        <v>8224</v>
      </c>
      <c r="I1530" t="str">
        <f>VLOOKUP(H1530,ISO!$A$2:$D$249,4,0)</f>
        <v>United States of America (the)</v>
      </c>
      <c r="J1530" t="s">
        <v>8246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2.8156666666666665</v>
      </c>
      <c r="R1530" s="8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43.5" hidden="1">
      <c r="A1531">
        <v>1529</v>
      </c>
      <c r="B1531" s="3" t="s">
        <v>1530</v>
      </c>
      <c r="C1531" s="3" t="s">
        <v>5639</v>
      </c>
      <c r="D1531">
        <v>19000</v>
      </c>
      <c r="F1531">
        <v>19129</v>
      </c>
      <c r="G1531" t="s">
        <v>8219</v>
      </c>
      <c r="H1531" t="s">
        <v>8224</v>
      </c>
      <c r="I1531" t="str">
        <f>VLOOKUP(H1531,ISO!$A$2:$D$249,4,0)</f>
        <v>United States of America (the)</v>
      </c>
      <c r="J1531" t="s">
        <v>8246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1.0067894736842105</v>
      </c>
      <c r="R1531" s="8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58" hidden="1">
      <c r="A1532">
        <v>1530</v>
      </c>
      <c r="B1532" s="3" t="s">
        <v>1531</v>
      </c>
      <c r="C1532" s="3" t="s">
        <v>5640</v>
      </c>
      <c r="D1532">
        <v>35000</v>
      </c>
      <c r="F1532">
        <v>47189</v>
      </c>
      <c r="G1532" t="s">
        <v>8219</v>
      </c>
      <c r="H1532" t="s">
        <v>8224</v>
      </c>
      <c r="I1532" t="str">
        <f>VLOOKUP(H1532,ISO!$A$2:$D$249,4,0)</f>
        <v>United States of America (the)</v>
      </c>
      <c r="J1532" t="s">
        <v>8246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1.3482571428571428</v>
      </c>
      <c r="R1532" s="8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58" hidden="1">
      <c r="A1533">
        <v>1531</v>
      </c>
      <c r="B1533" s="3" t="s">
        <v>1532</v>
      </c>
      <c r="C1533" s="3" t="s">
        <v>5641</v>
      </c>
      <c r="D1533">
        <v>2350</v>
      </c>
      <c r="F1533">
        <v>4135</v>
      </c>
      <c r="G1533" t="s">
        <v>8219</v>
      </c>
      <c r="H1533" t="s">
        <v>8224</v>
      </c>
      <c r="I1533" t="str">
        <f>VLOOKUP(H1533,ISO!$A$2:$D$249,4,0)</f>
        <v>United States of America (the)</v>
      </c>
      <c r="J1533" t="s">
        <v>8246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1.7595744680851064</v>
      </c>
      <c r="R1533" s="8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5" hidden="1">
      <c r="A1534">
        <v>1532</v>
      </c>
      <c r="B1534" s="3" t="s">
        <v>1533</v>
      </c>
      <c r="C1534" s="3" t="s">
        <v>5642</v>
      </c>
      <c r="D1534">
        <v>5000</v>
      </c>
      <c r="F1534">
        <v>24201</v>
      </c>
      <c r="G1534" t="s">
        <v>8219</v>
      </c>
      <c r="H1534" t="s">
        <v>8226</v>
      </c>
      <c r="I1534" t="str">
        <f>VLOOKUP(H1534,ISO!$A$2:$D$249,4,0)</f>
        <v>Australia</v>
      </c>
      <c r="J1534" t="s">
        <v>8248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4.8402000000000003</v>
      </c>
      <c r="R1534" s="8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3.5" hidden="1">
      <c r="A1535">
        <v>1533</v>
      </c>
      <c r="B1535" s="3" t="s">
        <v>1534</v>
      </c>
      <c r="C1535" s="3" t="s">
        <v>5643</v>
      </c>
      <c r="D1535">
        <v>45000</v>
      </c>
      <c r="F1535">
        <v>65313</v>
      </c>
      <c r="G1535" t="s">
        <v>8219</v>
      </c>
      <c r="H1535" t="s">
        <v>8224</v>
      </c>
      <c r="I1535" t="str">
        <f>VLOOKUP(H1535,ISO!$A$2:$D$249,4,0)</f>
        <v>United States of America (the)</v>
      </c>
      <c r="J1535" t="s">
        <v>8246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1.4514</v>
      </c>
      <c r="R1535" s="8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5" hidden="1">
      <c r="A1536">
        <v>1534</v>
      </c>
      <c r="B1536" s="3" t="s">
        <v>1535</v>
      </c>
      <c r="C1536" s="3" t="s">
        <v>5644</v>
      </c>
      <c r="D1536">
        <v>7500</v>
      </c>
      <c r="F1536">
        <v>31330</v>
      </c>
      <c r="G1536" t="s">
        <v>8219</v>
      </c>
      <c r="H1536" t="s">
        <v>8224</v>
      </c>
      <c r="I1536" t="str">
        <f>VLOOKUP(H1536,ISO!$A$2:$D$249,4,0)</f>
        <v>United States of America (the)</v>
      </c>
      <c r="J1536" t="s">
        <v>8246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4.1773333333333333</v>
      </c>
      <c r="R1536" s="8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58" hidden="1">
      <c r="A1537">
        <v>1535</v>
      </c>
      <c r="B1537" s="3" t="s">
        <v>1536</v>
      </c>
      <c r="C1537" s="3" t="s">
        <v>5645</v>
      </c>
      <c r="D1537">
        <v>4000</v>
      </c>
      <c r="F1537">
        <v>5297</v>
      </c>
      <c r="G1537" t="s">
        <v>8219</v>
      </c>
      <c r="H1537" t="s">
        <v>8224</v>
      </c>
      <c r="I1537" t="str">
        <f>VLOOKUP(H1537,ISO!$A$2:$D$249,4,0)</f>
        <v>United States of America (the)</v>
      </c>
      <c r="J1537" t="s">
        <v>8246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1.3242499999999999</v>
      </c>
      <c r="R1537" s="8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58" hidden="1">
      <c r="A1538">
        <v>1536</v>
      </c>
      <c r="B1538" s="3" t="s">
        <v>1537</v>
      </c>
      <c r="C1538" s="3" t="s">
        <v>5646</v>
      </c>
      <c r="D1538">
        <v>12000</v>
      </c>
      <c r="F1538">
        <v>30037.01</v>
      </c>
      <c r="G1538" t="s">
        <v>8219</v>
      </c>
      <c r="H1538" t="s">
        <v>8224</v>
      </c>
      <c r="I1538" t="str">
        <f>VLOOKUP(H1538,ISO!$A$2:$D$249,4,0)</f>
        <v>United States of America (the)</v>
      </c>
      <c r="J1538" t="s">
        <v>8246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92"/>
        <v>2.5030841666666666</v>
      </c>
      <c r="R1538" s="8">
        <f t="shared" si="93"/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3.5" hidden="1">
      <c r="A1539">
        <v>1537</v>
      </c>
      <c r="B1539" s="3" t="s">
        <v>1538</v>
      </c>
      <c r="C1539" s="3" t="s">
        <v>5647</v>
      </c>
      <c r="D1539">
        <v>12000</v>
      </c>
      <c r="F1539">
        <v>21588</v>
      </c>
      <c r="G1539" t="s">
        <v>8219</v>
      </c>
      <c r="H1539" t="s">
        <v>8236</v>
      </c>
      <c r="I1539" t="str">
        <f>VLOOKUP(H1539,ISO!$A$2:$D$249,4,0)</f>
        <v>Germany</v>
      </c>
      <c r="J1539" t="s">
        <v>8249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96">F1539/D1539</f>
        <v>1.7989999999999999</v>
      </c>
      <c r="R1539" s="8">
        <f t="shared" ref="R1539:R1602" si="97">F1539/N1539</f>
        <v>96.375</v>
      </c>
      <c r="S1539" t="str">
        <f t="shared" ref="S1539:S1602" si="98">LEFT(P1539,(FIND("/",P1539,1)-1))</f>
        <v>photography</v>
      </c>
      <c r="T1539" t="str">
        <f t="shared" ref="T1539:T1602" si="99">MID(P1539,FIND("/",P1539)+1,256)</f>
        <v>photobooks</v>
      </c>
    </row>
    <row r="1540" spans="1:20" ht="43.5" hidden="1">
      <c r="A1540">
        <v>1538</v>
      </c>
      <c r="B1540" s="3" t="s">
        <v>1539</v>
      </c>
      <c r="C1540" s="3" t="s">
        <v>5648</v>
      </c>
      <c r="D1540">
        <v>7000</v>
      </c>
      <c r="F1540">
        <v>7184</v>
      </c>
      <c r="G1540" t="s">
        <v>8219</v>
      </c>
      <c r="H1540" t="s">
        <v>8224</v>
      </c>
      <c r="I1540" t="str">
        <f>VLOOKUP(H1540,ISO!$A$2:$D$249,4,0)</f>
        <v>United States of America (the)</v>
      </c>
      <c r="J1540" t="s">
        <v>8246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1.0262857142857142</v>
      </c>
      <c r="R1540" s="8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5" hidden="1">
      <c r="A1541">
        <v>1539</v>
      </c>
      <c r="B1541" s="3" t="s">
        <v>1540</v>
      </c>
      <c r="C1541" s="3" t="s">
        <v>5649</v>
      </c>
      <c r="D1541">
        <v>20000</v>
      </c>
      <c r="F1541">
        <v>27197.22</v>
      </c>
      <c r="G1541" t="s">
        <v>8219</v>
      </c>
      <c r="H1541" t="s">
        <v>8224</v>
      </c>
      <c r="I1541" t="str">
        <f>VLOOKUP(H1541,ISO!$A$2:$D$249,4,0)</f>
        <v>United States of America (the)</v>
      </c>
      <c r="J1541" t="s">
        <v>8246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1.359861</v>
      </c>
      <c r="R1541" s="8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5" hidden="1">
      <c r="A1542">
        <v>1540</v>
      </c>
      <c r="B1542" s="3" t="s">
        <v>1541</v>
      </c>
      <c r="C1542" s="3" t="s">
        <v>5650</v>
      </c>
      <c r="D1542">
        <v>15000</v>
      </c>
      <c r="F1542">
        <v>17680</v>
      </c>
      <c r="G1542" t="s">
        <v>8219</v>
      </c>
      <c r="H1542" t="s">
        <v>8224</v>
      </c>
      <c r="I1542" t="str">
        <f>VLOOKUP(H1542,ISO!$A$2:$D$249,4,0)</f>
        <v>United States of America (the)</v>
      </c>
      <c r="J1542" t="s">
        <v>8246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1.1786666666666668</v>
      </c>
      <c r="R1542" s="8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F1543">
        <v>6</v>
      </c>
      <c r="G1543" t="s">
        <v>8221</v>
      </c>
      <c r="H1543" t="s">
        <v>8224</v>
      </c>
      <c r="I1543" t="str">
        <f>VLOOKUP(H1543,ISO!$A$2:$D$249,4,0)</f>
        <v>United States of America (the)</v>
      </c>
      <c r="J1543" t="s">
        <v>8246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3.3333333333333332E-4</v>
      </c>
      <c r="R1543" s="8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F1544">
        <v>20</v>
      </c>
      <c r="G1544" t="s">
        <v>8221</v>
      </c>
      <c r="H1544" t="s">
        <v>8229</v>
      </c>
      <c r="I1544" t="str">
        <f>VLOOKUP(H1544,ISO!$A$2:$D$249,4,0)</f>
        <v>Canada</v>
      </c>
      <c r="J1544" t="s">
        <v>8251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0.04</v>
      </c>
      <c r="R1544" s="8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F1545">
        <v>10</v>
      </c>
      <c r="G1545" t="s">
        <v>8221</v>
      </c>
      <c r="H1545" t="s">
        <v>8224</v>
      </c>
      <c r="I1545" t="str">
        <f>VLOOKUP(H1545,ISO!$A$2:$D$249,4,0)</f>
        <v>United States of America (the)</v>
      </c>
      <c r="J1545" t="s">
        <v>8246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4.4444444444444444E-3</v>
      </c>
      <c r="R1545" s="8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F1546">
        <v>0</v>
      </c>
      <c r="G1546" t="s">
        <v>8221</v>
      </c>
      <c r="H1546" t="s">
        <v>8224</v>
      </c>
      <c r="I1546" t="str">
        <f>VLOOKUP(H1546,ISO!$A$2:$D$249,4,0)</f>
        <v>United States of America (the)</v>
      </c>
      <c r="J1546" t="s">
        <v>8246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s="8" t="e">
        <f t="shared" si="97"/>
        <v>#DIV/0!</v>
      </c>
      <c r="S1546" t="str">
        <f t="shared" si="98"/>
        <v>photography</v>
      </c>
      <c r="T1546" t="str">
        <f t="shared" si="99"/>
        <v>nature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F1547">
        <v>1</v>
      </c>
      <c r="G1547" t="s">
        <v>8221</v>
      </c>
      <c r="H1547" t="s">
        <v>8224</v>
      </c>
      <c r="I1547" t="str">
        <f>VLOOKUP(H1547,ISO!$A$2:$D$249,4,0)</f>
        <v>United States of America (the)</v>
      </c>
      <c r="J1547" t="s">
        <v>8246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3.3333333333333332E-4</v>
      </c>
      <c r="R1547" s="8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F1548">
        <v>289</v>
      </c>
      <c r="G1548" t="s">
        <v>8221</v>
      </c>
      <c r="H1548" t="s">
        <v>8225</v>
      </c>
      <c r="I1548" t="str">
        <f>VLOOKUP(H1548,ISO!$A$2:$D$249,4,0)</f>
        <v>United Kingdom of Great Britain and Northern Ireland (the)</v>
      </c>
      <c r="J1548" t="s">
        <v>8247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0.28899999999999998</v>
      </c>
      <c r="R1548" s="8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F1549">
        <v>0</v>
      </c>
      <c r="G1549" t="s">
        <v>8221</v>
      </c>
      <c r="H1549" t="s">
        <v>8224</v>
      </c>
      <c r="I1549" t="str">
        <f>VLOOKUP(H1549,ISO!$A$2:$D$249,4,0)</f>
        <v>United States of America (the)</v>
      </c>
      <c r="J1549" t="s">
        <v>8246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s="8" t="e">
        <f t="shared" si="97"/>
        <v>#DIV/0!</v>
      </c>
      <c r="S1549" t="str">
        <f t="shared" si="98"/>
        <v>photography</v>
      </c>
      <c r="T1549" t="str">
        <f t="shared" si="99"/>
        <v>nature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F1550">
        <v>60</v>
      </c>
      <c r="G1550" t="s">
        <v>8221</v>
      </c>
      <c r="H1550" t="s">
        <v>8224</v>
      </c>
      <c r="I1550" t="str">
        <f>VLOOKUP(H1550,ISO!$A$2:$D$249,4,0)</f>
        <v>United States of America (the)</v>
      </c>
      <c r="J1550" t="s">
        <v>8246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8.5714285714285715E-2</v>
      </c>
      <c r="R1550" s="8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F1551">
        <v>170</v>
      </c>
      <c r="G1551" t="s">
        <v>8221</v>
      </c>
      <c r="H1551" t="s">
        <v>8224</v>
      </c>
      <c r="I1551" t="str">
        <f>VLOOKUP(H1551,ISO!$A$2:$D$249,4,0)</f>
        <v>United States of America (the)</v>
      </c>
      <c r="J1551" t="s">
        <v>8246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0.34</v>
      </c>
      <c r="R1551" s="8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F1552">
        <v>101</v>
      </c>
      <c r="G1552" t="s">
        <v>8221</v>
      </c>
      <c r="H1552" t="s">
        <v>8225</v>
      </c>
      <c r="I1552" t="str">
        <f>VLOOKUP(H1552,ISO!$A$2:$D$249,4,0)</f>
        <v>United Kingdom of Great Britain and Northern Ireland (the)</v>
      </c>
      <c r="J1552" t="s">
        <v>8247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0.13466666666666666</v>
      </c>
      <c r="R1552" s="8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F1553">
        <v>0</v>
      </c>
      <c r="G1553" t="s">
        <v>8221</v>
      </c>
      <c r="H1553" t="s">
        <v>8224</v>
      </c>
      <c r="I1553" t="str">
        <f>VLOOKUP(H1553,ISO!$A$2:$D$249,4,0)</f>
        <v>United States of America (the)</v>
      </c>
      <c r="J1553" t="s">
        <v>8246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s="8" t="e">
        <f t="shared" si="97"/>
        <v>#DIV/0!</v>
      </c>
      <c r="S1553" t="str">
        <f t="shared" si="98"/>
        <v>photography</v>
      </c>
      <c r="T1553" t="str">
        <f t="shared" si="99"/>
        <v>nature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F1554">
        <v>2115</v>
      </c>
      <c r="G1554" t="s">
        <v>8221</v>
      </c>
      <c r="H1554" t="s">
        <v>8224</v>
      </c>
      <c r="I1554" t="str">
        <f>VLOOKUP(H1554,ISO!$A$2:$D$249,4,0)</f>
        <v>United States of America (the)</v>
      </c>
      <c r="J1554" t="s">
        <v>8246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0.49186046511627907</v>
      </c>
      <c r="R1554" s="8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F1555">
        <v>0</v>
      </c>
      <c r="G1555" t="s">
        <v>8221</v>
      </c>
      <c r="H1555" t="s">
        <v>8224</v>
      </c>
      <c r="I1555" t="str">
        <f>VLOOKUP(H1555,ISO!$A$2:$D$249,4,0)</f>
        <v>United States of America (the)</v>
      </c>
      <c r="J1555" t="s">
        <v>8246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s="8" t="e">
        <f t="shared" si="97"/>
        <v>#DIV/0!</v>
      </c>
      <c r="S1555" t="str">
        <f t="shared" si="98"/>
        <v>photography</v>
      </c>
      <c r="T1555" t="str">
        <f t="shared" si="99"/>
        <v>nature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F1556">
        <v>0</v>
      </c>
      <c r="G1556" t="s">
        <v>8221</v>
      </c>
      <c r="H1556" t="s">
        <v>8226</v>
      </c>
      <c r="I1556" t="str">
        <f>VLOOKUP(H1556,ISO!$A$2:$D$249,4,0)</f>
        <v>Australia</v>
      </c>
      <c r="J1556" t="s">
        <v>8248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s="8" t="e">
        <f t="shared" si="97"/>
        <v>#DIV/0!</v>
      </c>
      <c r="S1556" t="str">
        <f t="shared" si="98"/>
        <v>photography</v>
      </c>
      <c r="T1556" t="str">
        <f t="shared" si="99"/>
        <v>nature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F1557">
        <v>0</v>
      </c>
      <c r="G1557" t="s">
        <v>8221</v>
      </c>
      <c r="H1557" t="s">
        <v>8224</v>
      </c>
      <c r="I1557" t="str">
        <f>VLOOKUP(H1557,ISO!$A$2:$D$249,4,0)</f>
        <v>United States of America (the)</v>
      </c>
      <c r="J1557" t="s">
        <v>8246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s="8" t="e">
        <f t="shared" si="97"/>
        <v>#DIV/0!</v>
      </c>
      <c r="S1557" t="str">
        <f t="shared" si="98"/>
        <v>photography</v>
      </c>
      <c r="T1557" t="str">
        <f t="shared" si="99"/>
        <v>nature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F1558">
        <v>677</v>
      </c>
      <c r="G1558" t="s">
        <v>8221</v>
      </c>
      <c r="H1558" t="s">
        <v>8229</v>
      </c>
      <c r="I1558" t="str">
        <f>VLOOKUP(H1558,ISO!$A$2:$D$249,4,0)</f>
        <v>Canada</v>
      </c>
      <c r="J1558" t="s">
        <v>8251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0.45133333333333331</v>
      </c>
      <c r="R1558" s="8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F1559">
        <v>100</v>
      </c>
      <c r="G1559" t="s">
        <v>8221</v>
      </c>
      <c r="H1559" t="s">
        <v>8224</v>
      </c>
      <c r="I1559" t="str">
        <f>VLOOKUP(H1559,ISO!$A$2:$D$249,4,0)</f>
        <v>United States of America (the)</v>
      </c>
      <c r="J1559" t="s">
        <v>8246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0.04</v>
      </c>
      <c r="R1559" s="8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F1560">
        <v>35</v>
      </c>
      <c r="G1560" t="s">
        <v>8221</v>
      </c>
      <c r="H1560" t="s">
        <v>8225</v>
      </c>
      <c r="I1560" t="str">
        <f>VLOOKUP(H1560,ISO!$A$2:$D$249,4,0)</f>
        <v>United Kingdom of Great Britain and Northern Ireland (the)</v>
      </c>
      <c r="J1560" t="s">
        <v>8247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4.6666666666666669E-2</v>
      </c>
      <c r="R1560" s="8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F1561">
        <v>50</v>
      </c>
      <c r="G1561" t="s">
        <v>8221</v>
      </c>
      <c r="H1561" t="s">
        <v>8224</v>
      </c>
      <c r="I1561" t="str">
        <f>VLOOKUP(H1561,ISO!$A$2:$D$249,4,0)</f>
        <v>United States of America (the)</v>
      </c>
      <c r="J1561" t="s">
        <v>8246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3.3333333333333335E-3</v>
      </c>
      <c r="R1561" s="8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F1562">
        <v>94</v>
      </c>
      <c r="G1562" t="s">
        <v>8221</v>
      </c>
      <c r="H1562" t="s">
        <v>8224</v>
      </c>
      <c r="I1562" t="str">
        <f>VLOOKUP(H1562,ISO!$A$2:$D$249,4,0)</f>
        <v>United States of America (the)</v>
      </c>
      <c r="J1562" t="s">
        <v>8246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3.7600000000000001E-2</v>
      </c>
      <c r="R1562" s="8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58" hidden="1">
      <c r="A1563">
        <v>1561</v>
      </c>
      <c r="B1563" s="3" t="s">
        <v>1562</v>
      </c>
      <c r="C1563" s="3" t="s">
        <v>5671</v>
      </c>
      <c r="D1563">
        <v>10000</v>
      </c>
      <c r="F1563">
        <v>67</v>
      </c>
      <c r="G1563" t="s">
        <v>8220</v>
      </c>
      <c r="H1563" t="s">
        <v>8224</v>
      </c>
      <c r="I1563" t="str">
        <f>VLOOKUP(H1563,ISO!$A$2:$D$249,4,0)</f>
        <v>United States of America (the)</v>
      </c>
      <c r="J1563" t="s">
        <v>8246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6.7000000000000002E-3</v>
      </c>
      <c r="R1563" s="8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58" hidden="1">
      <c r="A1564">
        <v>1562</v>
      </c>
      <c r="B1564" s="3" t="s">
        <v>1563</v>
      </c>
      <c r="C1564" s="3" t="s">
        <v>5672</v>
      </c>
      <c r="D1564">
        <v>4000</v>
      </c>
      <c r="F1564">
        <v>0</v>
      </c>
      <c r="G1564" t="s">
        <v>8220</v>
      </c>
      <c r="H1564" t="s">
        <v>8224</v>
      </c>
      <c r="I1564" t="str">
        <f>VLOOKUP(H1564,ISO!$A$2:$D$249,4,0)</f>
        <v>United States of America (the)</v>
      </c>
      <c r="J1564" t="s">
        <v>8246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s="8" t="e">
        <f t="shared" si="97"/>
        <v>#DIV/0!</v>
      </c>
      <c r="S1564" t="str">
        <f t="shared" si="98"/>
        <v>publishing</v>
      </c>
      <c r="T1564" t="str">
        <f t="shared" si="99"/>
        <v>art books</v>
      </c>
    </row>
    <row r="1565" spans="1:20" ht="43.5" hidden="1">
      <c r="A1565">
        <v>1563</v>
      </c>
      <c r="B1565" s="3" t="s">
        <v>1564</v>
      </c>
      <c r="C1565" s="3" t="s">
        <v>5673</v>
      </c>
      <c r="D1565">
        <v>6000</v>
      </c>
      <c r="F1565">
        <v>85</v>
      </c>
      <c r="G1565" t="s">
        <v>8220</v>
      </c>
      <c r="H1565" t="s">
        <v>8225</v>
      </c>
      <c r="I1565" t="str">
        <f>VLOOKUP(H1565,ISO!$A$2:$D$249,4,0)</f>
        <v>United Kingdom of Great Britain and Northern Ireland (the)</v>
      </c>
      <c r="J1565" t="s">
        <v>8247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1.4166666666666666E-2</v>
      </c>
      <c r="R1565" s="8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43.5" hidden="1">
      <c r="A1566">
        <v>1564</v>
      </c>
      <c r="B1566" s="3" t="s">
        <v>1565</v>
      </c>
      <c r="C1566" s="3" t="s">
        <v>5674</v>
      </c>
      <c r="D1566">
        <v>10000</v>
      </c>
      <c r="F1566">
        <v>10</v>
      </c>
      <c r="G1566" t="s">
        <v>8220</v>
      </c>
      <c r="H1566" t="s">
        <v>8224</v>
      </c>
      <c r="I1566" t="str">
        <f>VLOOKUP(H1566,ISO!$A$2:$D$249,4,0)</f>
        <v>United States of America (the)</v>
      </c>
      <c r="J1566" t="s">
        <v>8246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1E-3</v>
      </c>
      <c r="R1566" s="8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43.5" hidden="1">
      <c r="A1567">
        <v>1565</v>
      </c>
      <c r="B1567" s="3" t="s">
        <v>1566</v>
      </c>
      <c r="C1567" s="3" t="s">
        <v>5675</v>
      </c>
      <c r="D1567">
        <v>4000</v>
      </c>
      <c r="F1567">
        <v>100</v>
      </c>
      <c r="G1567" t="s">
        <v>8220</v>
      </c>
      <c r="H1567" t="s">
        <v>8224</v>
      </c>
      <c r="I1567" t="str">
        <f>VLOOKUP(H1567,ISO!$A$2:$D$249,4,0)</f>
        <v>United States of America (the)</v>
      </c>
      <c r="J1567" t="s">
        <v>8246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2.5000000000000001E-2</v>
      </c>
      <c r="R1567" s="8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3.5" hidden="1">
      <c r="A1568">
        <v>1566</v>
      </c>
      <c r="B1568" s="3" t="s">
        <v>1567</v>
      </c>
      <c r="C1568" s="3" t="s">
        <v>5676</v>
      </c>
      <c r="D1568">
        <v>30000</v>
      </c>
      <c r="F1568">
        <v>6375</v>
      </c>
      <c r="G1568" t="s">
        <v>8220</v>
      </c>
      <c r="H1568" t="s">
        <v>8224</v>
      </c>
      <c r="I1568" t="str">
        <f>VLOOKUP(H1568,ISO!$A$2:$D$249,4,0)</f>
        <v>United States of America (the)</v>
      </c>
      <c r="J1568" t="s">
        <v>8246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0.21249999999999999</v>
      </c>
      <c r="R1568" s="8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5" hidden="1">
      <c r="A1569">
        <v>1567</v>
      </c>
      <c r="B1569" s="3" t="s">
        <v>1568</v>
      </c>
      <c r="C1569" s="3" t="s">
        <v>5677</v>
      </c>
      <c r="D1569">
        <v>8500</v>
      </c>
      <c r="F1569">
        <v>350</v>
      </c>
      <c r="G1569" t="s">
        <v>8220</v>
      </c>
      <c r="H1569" t="s">
        <v>8224</v>
      </c>
      <c r="I1569" t="str">
        <f>VLOOKUP(H1569,ISO!$A$2:$D$249,4,0)</f>
        <v>United States of America (the)</v>
      </c>
      <c r="J1569" t="s">
        <v>8246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4.1176470588235294E-2</v>
      </c>
      <c r="R1569" s="8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5" hidden="1">
      <c r="A1570">
        <v>1568</v>
      </c>
      <c r="B1570" s="3" t="s">
        <v>1569</v>
      </c>
      <c r="C1570" s="3" t="s">
        <v>5678</v>
      </c>
      <c r="D1570">
        <v>25000</v>
      </c>
      <c r="F1570">
        <v>3410</v>
      </c>
      <c r="G1570" t="s">
        <v>8220</v>
      </c>
      <c r="H1570" t="s">
        <v>8224</v>
      </c>
      <c r="I1570" t="str">
        <f>VLOOKUP(H1570,ISO!$A$2:$D$249,4,0)</f>
        <v>United States of America (the)</v>
      </c>
      <c r="J1570" t="s">
        <v>8246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0.13639999999999999</v>
      </c>
      <c r="R1570" s="8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F1571">
        <v>0</v>
      </c>
      <c r="G1571" t="s">
        <v>8220</v>
      </c>
      <c r="H1571" t="s">
        <v>8224</v>
      </c>
      <c r="I1571" t="str">
        <f>VLOOKUP(H1571,ISO!$A$2:$D$249,4,0)</f>
        <v>United States of America (the)</v>
      </c>
      <c r="J1571" t="s">
        <v>8246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s="8" t="e">
        <f t="shared" si="97"/>
        <v>#DIV/0!</v>
      </c>
      <c r="S1571" t="str">
        <f t="shared" si="98"/>
        <v>publishing</v>
      </c>
      <c r="T1571" t="str">
        <f t="shared" si="99"/>
        <v>art books</v>
      </c>
    </row>
    <row r="1572" spans="1:20" ht="29" hidden="1">
      <c r="A1572">
        <v>1570</v>
      </c>
      <c r="B1572" s="3" t="s">
        <v>1571</v>
      </c>
      <c r="C1572" s="3" t="s">
        <v>5680</v>
      </c>
      <c r="D1572">
        <v>6000</v>
      </c>
      <c r="F1572">
        <v>2484</v>
      </c>
      <c r="G1572" t="s">
        <v>8220</v>
      </c>
      <c r="H1572" t="s">
        <v>8224</v>
      </c>
      <c r="I1572" t="str">
        <f>VLOOKUP(H1572,ISO!$A$2:$D$249,4,0)</f>
        <v>United States of America (the)</v>
      </c>
      <c r="J1572" t="s">
        <v>8246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0.41399999999999998</v>
      </c>
      <c r="R1572" s="8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58" hidden="1">
      <c r="A1573">
        <v>1571</v>
      </c>
      <c r="B1573" s="3" t="s">
        <v>1572</v>
      </c>
      <c r="C1573" s="3" t="s">
        <v>5681</v>
      </c>
      <c r="D1573">
        <v>12100</v>
      </c>
      <c r="F1573">
        <v>80</v>
      </c>
      <c r="G1573" t="s">
        <v>8220</v>
      </c>
      <c r="H1573" t="s">
        <v>8225</v>
      </c>
      <c r="I1573" t="str">
        <f>VLOOKUP(H1573,ISO!$A$2:$D$249,4,0)</f>
        <v>United Kingdom of Great Britain and Northern Ireland (the)</v>
      </c>
      <c r="J1573" t="s">
        <v>8247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6.6115702479338841E-3</v>
      </c>
      <c r="R1573" s="8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43.5" hidden="1">
      <c r="A1574">
        <v>1572</v>
      </c>
      <c r="B1574" s="3" t="s">
        <v>1573</v>
      </c>
      <c r="C1574" s="3" t="s">
        <v>5682</v>
      </c>
      <c r="D1574">
        <v>2500</v>
      </c>
      <c r="F1574">
        <v>125</v>
      </c>
      <c r="G1574" t="s">
        <v>8220</v>
      </c>
      <c r="H1574" t="s">
        <v>8225</v>
      </c>
      <c r="I1574" t="str">
        <f>VLOOKUP(H1574,ISO!$A$2:$D$249,4,0)</f>
        <v>United Kingdom of Great Britain and Northern Ireland (the)</v>
      </c>
      <c r="J1574" t="s">
        <v>8247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0.05</v>
      </c>
      <c r="R1574" s="8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5" hidden="1">
      <c r="A1575">
        <v>1573</v>
      </c>
      <c r="B1575" s="3" t="s">
        <v>1574</v>
      </c>
      <c r="C1575" s="3" t="s">
        <v>5683</v>
      </c>
      <c r="D1575">
        <v>9000</v>
      </c>
      <c r="F1575">
        <v>223</v>
      </c>
      <c r="G1575" t="s">
        <v>8220</v>
      </c>
      <c r="H1575" t="s">
        <v>8229</v>
      </c>
      <c r="I1575" t="str">
        <f>VLOOKUP(H1575,ISO!$A$2:$D$249,4,0)</f>
        <v>Canada</v>
      </c>
      <c r="J1575" t="s">
        <v>8251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2.4777777777777777E-2</v>
      </c>
      <c r="R1575" s="8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5" hidden="1">
      <c r="A1576">
        <v>1574</v>
      </c>
      <c r="B1576" s="3" t="s">
        <v>1575</v>
      </c>
      <c r="C1576" s="3" t="s">
        <v>5684</v>
      </c>
      <c r="D1576">
        <v>10000</v>
      </c>
      <c r="F1576">
        <v>506</v>
      </c>
      <c r="G1576" t="s">
        <v>8220</v>
      </c>
      <c r="H1576" t="s">
        <v>8224</v>
      </c>
      <c r="I1576" t="str">
        <f>VLOOKUP(H1576,ISO!$A$2:$D$249,4,0)</f>
        <v>United States of America (the)</v>
      </c>
      <c r="J1576" t="s">
        <v>8246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5.0599999999999999E-2</v>
      </c>
      <c r="R1576" s="8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5" hidden="1">
      <c r="A1577">
        <v>1575</v>
      </c>
      <c r="B1577" s="3" t="s">
        <v>1576</v>
      </c>
      <c r="C1577" s="3" t="s">
        <v>5685</v>
      </c>
      <c r="D1577">
        <v>10000</v>
      </c>
      <c r="F1577">
        <v>2291</v>
      </c>
      <c r="G1577" t="s">
        <v>8220</v>
      </c>
      <c r="H1577" t="s">
        <v>8224</v>
      </c>
      <c r="I1577" t="str">
        <f>VLOOKUP(H1577,ISO!$A$2:$D$249,4,0)</f>
        <v>United States of America (the)</v>
      </c>
      <c r="J1577" t="s">
        <v>8246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0.2291</v>
      </c>
      <c r="R1577" s="8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9" hidden="1">
      <c r="A1578">
        <v>1576</v>
      </c>
      <c r="B1578" s="3" t="s">
        <v>1577</v>
      </c>
      <c r="C1578" s="3" t="s">
        <v>5686</v>
      </c>
      <c r="D1578">
        <v>5000</v>
      </c>
      <c r="F1578">
        <v>650</v>
      </c>
      <c r="G1578" t="s">
        <v>8220</v>
      </c>
      <c r="H1578" t="s">
        <v>8224</v>
      </c>
      <c r="I1578" t="str">
        <f>VLOOKUP(H1578,ISO!$A$2:$D$249,4,0)</f>
        <v>United States of America (the)</v>
      </c>
      <c r="J1578" t="s">
        <v>8246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0.13</v>
      </c>
      <c r="R1578" s="8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43.5" hidden="1">
      <c r="A1579">
        <v>1577</v>
      </c>
      <c r="B1579" s="3" t="s">
        <v>1578</v>
      </c>
      <c r="C1579" s="3" t="s">
        <v>5687</v>
      </c>
      <c r="D1579">
        <v>10000</v>
      </c>
      <c r="F1579">
        <v>55</v>
      </c>
      <c r="G1579" t="s">
        <v>8220</v>
      </c>
      <c r="H1579" t="s">
        <v>8224</v>
      </c>
      <c r="I1579" t="str">
        <f>VLOOKUP(H1579,ISO!$A$2:$D$249,4,0)</f>
        <v>United States of America (the)</v>
      </c>
      <c r="J1579" t="s">
        <v>8246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5.4999999999999997E-3</v>
      </c>
      <c r="R1579" s="8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58" hidden="1">
      <c r="A1580">
        <v>1578</v>
      </c>
      <c r="B1580" s="3" t="s">
        <v>1579</v>
      </c>
      <c r="C1580" s="3" t="s">
        <v>5688</v>
      </c>
      <c r="D1580">
        <v>1897</v>
      </c>
      <c r="F1580">
        <v>205</v>
      </c>
      <c r="G1580" t="s">
        <v>8220</v>
      </c>
      <c r="H1580" t="s">
        <v>8224</v>
      </c>
      <c r="I1580" t="str">
        <f>VLOOKUP(H1580,ISO!$A$2:$D$249,4,0)</f>
        <v>United States of America (the)</v>
      </c>
      <c r="J1580" t="s">
        <v>8246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0.10806536636794939</v>
      </c>
      <c r="R1580" s="8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29" hidden="1">
      <c r="A1581">
        <v>1579</v>
      </c>
      <c r="B1581" s="3" t="s">
        <v>1580</v>
      </c>
      <c r="C1581" s="3" t="s">
        <v>5689</v>
      </c>
      <c r="D1581">
        <v>3333</v>
      </c>
      <c r="F1581">
        <v>28</v>
      </c>
      <c r="G1581" t="s">
        <v>8220</v>
      </c>
      <c r="H1581" t="s">
        <v>8224</v>
      </c>
      <c r="I1581" t="str">
        <f>VLOOKUP(H1581,ISO!$A$2:$D$249,4,0)</f>
        <v>United States of America (the)</v>
      </c>
      <c r="J1581" t="s">
        <v>8246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8.4008400840084006E-3</v>
      </c>
      <c r="R1581" s="8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3.5" hidden="1">
      <c r="A1582">
        <v>1580</v>
      </c>
      <c r="B1582" s="3" t="s">
        <v>1581</v>
      </c>
      <c r="C1582" s="3" t="s">
        <v>5690</v>
      </c>
      <c r="D1582">
        <v>1750</v>
      </c>
      <c r="F1582">
        <v>0</v>
      </c>
      <c r="G1582" t="s">
        <v>8220</v>
      </c>
      <c r="H1582" t="s">
        <v>8224</v>
      </c>
      <c r="I1582" t="str">
        <f>VLOOKUP(H1582,ISO!$A$2:$D$249,4,0)</f>
        <v>United States of America (the)</v>
      </c>
      <c r="J1582" t="s">
        <v>8246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s="8" t="e">
        <f t="shared" si="97"/>
        <v>#DIV/0!</v>
      </c>
      <c r="S1582" t="str">
        <f t="shared" si="98"/>
        <v>publishing</v>
      </c>
      <c r="T1582" t="str">
        <f t="shared" si="99"/>
        <v>art books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F1583">
        <v>5</v>
      </c>
      <c r="G1583" t="s">
        <v>8221</v>
      </c>
      <c r="H1583" t="s">
        <v>8225</v>
      </c>
      <c r="I1583" t="str">
        <f>VLOOKUP(H1583,ISO!$A$2:$D$249,4,0)</f>
        <v>United Kingdom of Great Britain and Northern Ireland (the)</v>
      </c>
      <c r="J1583" t="s">
        <v>8247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5.0000000000000001E-3</v>
      </c>
      <c r="R1583" s="8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F1584">
        <v>93</v>
      </c>
      <c r="G1584" t="s">
        <v>8221</v>
      </c>
      <c r="H1584" t="s">
        <v>8224</v>
      </c>
      <c r="I1584" t="str">
        <f>VLOOKUP(H1584,ISO!$A$2:$D$249,4,0)</f>
        <v>United States of America (the)</v>
      </c>
      <c r="J1584" t="s">
        <v>8246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9.2999999999999999E-2</v>
      </c>
      <c r="R1584" s="8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F1585">
        <v>15</v>
      </c>
      <c r="G1585" t="s">
        <v>8221</v>
      </c>
      <c r="H1585" t="s">
        <v>8225</v>
      </c>
      <c r="I1585" t="str">
        <f>VLOOKUP(H1585,ISO!$A$2:$D$249,4,0)</f>
        <v>United Kingdom of Great Britain and Northern Ireland (the)</v>
      </c>
      <c r="J1585" t="s">
        <v>8247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7.5000000000000002E-4</v>
      </c>
      <c r="R1585" s="8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F1586">
        <v>0</v>
      </c>
      <c r="G1586" t="s">
        <v>8221</v>
      </c>
      <c r="H1586" t="s">
        <v>8224</v>
      </c>
      <c r="I1586" t="str">
        <f>VLOOKUP(H1586,ISO!$A$2:$D$249,4,0)</f>
        <v>United States of America (the)</v>
      </c>
      <c r="J1586" t="s">
        <v>8246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s="8" t="e">
        <f t="shared" si="97"/>
        <v>#DIV/0!</v>
      </c>
      <c r="S1586" t="str">
        <f t="shared" si="98"/>
        <v>photography</v>
      </c>
      <c r="T1586" t="str">
        <f t="shared" si="99"/>
        <v>places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F1587">
        <v>1580</v>
      </c>
      <c r="G1587" t="s">
        <v>8221</v>
      </c>
      <c r="H1587" t="s">
        <v>8229</v>
      </c>
      <c r="I1587" t="str">
        <f>VLOOKUP(H1587,ISO!$A$2:$D$249,4,0)</f>
        <v>Canada</v>
      </c>
      <c r="J1587" t="s">
        <v>8251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0.79</v>
      </c>
      <c r="R1587" s="8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F1588">
        <v>0</v>
      </c>
      <c r="G1588" t="s">
        <v>8221</v>
      </c>
      <c r="H1588" t="s">
        <v>8224</v>
      </c>
      <c r="I1588" t="str">
        <f>VLOOKUP(H1588,ISO!$A$2:$D$249,4,0)</f>
        <v>United States of America (the)</v>
      </c>
      <c r="J1588" t="s">
        <v>8246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s="8" t="e">
        <f t="shared" si="97"/>
        <v>#DIV/0!</v>
      </c>
      <c r="S1588" t="str">
        <f t="shared" si="98"/>
        <v>photography</v>
      </c>
      <c r="T1588" t="str">
        <f t="shared" si="99"/>
        <v>places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F1589">
        <v>1</v>
      </c>
      <c r="G1589" t="s">
        <v>8221</v>
      </c>
      <c r="H1589" t="s">
        <v>8224</v>
      </c>
      <c r="I1589" t="str">
        <f>VLOOKUP(H1589,ISO!$A$2:$D$249,4,0)</f>
        <v>United States of America (the)</v>
      </c>
      <c r="J1589" t="s">
        <v>8246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1.3333333333333334E-4</v>
      </c>
      <c r="R1589" s="8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F1590">
        <v>0</v>
      </c>
      <c r="G1590" t="s">
        <v>8221</v>
      </c>
      <c r="H1590" t="s">
        <v>8224</v>
      </c>
      <c r="I1590" t="str">
        <f>VLOOKUP(H1590,ISO!$A$2:$D$249,4,0)</f>
        <v>United States of America (the)</v>
      </c>
      <c r="J1590" t="s">
        <v>8246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s="8" t="e">
        <f t="shared" si="97"/>
        <v>#DIV/0!</v>
      </c>
      <c r="S1590" t="str">
        <f t="shared" si="98"/>
        <v>photography</v>
      </c>
      <c r="T1590" t="str">
        <f t="shared" si="99"/>
        <v>places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F1591">
        <v>0</v>
      </c>
      <c r="G1591" t="s">
        <v>8221</v>
      </c>
      <c r="H1591" t="s">
        <v>8224</v>
      </c>
      <c r="I1591" t="str">
        <f>VLOOKUP(H1591,ISO!$A$2:$D$249,4,0)</f>
        <v>United States of America (the)</v>
      </c>
      <c r="J1591" t="s">
        <v>8246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s="8" t="e">
        <f t="shared" si="97"/>
        <v>#DIV/0!</v>
      </c>
      <c r="S1591" t="str">
        <f t="shared" si="98"/>
        <v>photography</v>
      </c>
      <c r="T1591" t="str">
        <f t="shared" si="99"/>
        <v>places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F1592">
        <v>1020</v>
      </c>
      <c r="G1592" t="s">
        <v>8221</v>
      </c>
      <c r="H1592" t="s">
        <v>8237</v>
      </c>
      <c r="I1592" t="str">
        <f>VLOOKUP(H1592,ISO!$A$2:$D$249,4,0)</f>
        <v>Italy</v>
      </c>
      <c r="J1592" t="s">
        <v>8249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1.7000000000000001E-2</v>
      </c>
      <c r="R1592" s="8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F1593">
        <v>4092</v>
      </c>
      <c r="G1593" t="s">
        <v>8221</v>
      </c>
      <c r="H1593" t="s">
        <v>8225</v>
      </c>
      <c r="I1593" t="str">
        <f>VLOOKUP(H1593,ISO!$A$2:$D$249,4,0)</f>
        <v>United Kingdom of Great Britain and Northern Ireland (the)</v>
      </c>
      <c r="J1593" t="s">
        <v>8247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0.29228571428571426</v>
      </c>
      <c r="R1593" s="8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F1594">
        <v>0</v>
      </c>
      <c r="G1594" t="s">
        <v>8221</v>
      </c>
      <c r="H1594" t="s">
        <v>8224</v>
      </c>
      <c r="I1594" t="str">
        <f>VLOOKUP(H1594,ISO!$A$2:$D$249,4,0)</f>
        <v>United States of America (the)</v>
      </c>
      <c r="J1594" t="s">
        <v>8246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s="8" t="e">
        <f t="shared" si="97"/>
        <v>#DIV/0!</v>
      </c>
      <c r="S1594" t="str">
        <f t="shared" si="98"/>
        <v>photography</v>
      </c>
      <c r="T1594" t="str">
        <f t="shared" si="99"/>
        <v>places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F1595">
        <v>3</v>
      </c>
      <c r="G1595" t="s">
        <v>8221</v>
      </c>
      <c r="H1595" t="s">
        <v>8224</v>
      </c>
      <c r="I1595" t="str">
        <f>VLOOKUP(H1595,ISO!$A$2:$D$249,4,0)</f>
        <v>United States of America (the)</v>
      </c>
      <c r="J1595" t="s">
        <v>8246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1.3636363636363637E-4</v>
      </c>
      <c r="R1595" s="8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F1596">
        <v>205</v>
      </c>
      <c r="G1596" t="s">
        <v>8221</v>
      </c>
      <c r="H1596" t="s">
        <v>8224</v>
      </c>
      <c r="I1596" t="str">
        <f>VLOOKUP(H1596,ISO!$A$2:$D$249,4,0)</f>
        <v>United States of America (the)</v>
      </c>
      <c r="J1596" t="s">
        <v>8246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0.20499999999999999</v>
      </c>
      <c r="R1596" s="8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F1597">
        <v>280</v>
      </c>
      <c r="G1597" t="s">
        <v>8221</v>
      </c>
      <c r="H1597" t="s">
        <v>8224</v>
      </c>
      <c r="I1597" t="str">
        <f>VLOOKUP(H1597,ISO!$A$2:$D$249,4,0)</f>
        <v>United States of America (the)</v>
      </c>
      <c r="J1597" t="s">
        <v>8246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2.8E-3</v>
      </c>
      <c r="R1597" s="8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F1598">
        <v>75</v>
      </c>
      <c r="G1598" t="s">
        <v>8221</v>
      </c>
      <c r="H1598" t="s">
        <v>8225</v>
      </c>
      <c r="I1598" t="str">
        <f>VLOOKUP(H1598,ISO!$A$2:$D$249,4,0)</f>
        <v>United Kingdom of Great Britain and Northern Ireland (the)</v>
      </c>
      <c r="J1598" t="s">
        <v>8247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2.3076923076923078E-2</v>
      </c>
      <c r="R1598" s="8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F1599">
        <v>0</v>
      </c>
      <c r="G1599" t="s">
        <v>8221</v>
      </c>
      <c r="H1599" t="s">
        <v>8224</v>
      </c>
      <c r="I1599" t="str">
        <f>VLOOKUP(H1599,ISO!$A$2:$D$249,4,0)</f>
        <v>United States of America (the)</v>
      </c>
      <c r="J1599" t="s">
        <v>8246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s="8" t="e">
        <f t="shared" si="97"/>
        <v>#DIV/0!</v>
      </c>
      <c r="S1599" t="str">
        <f t="shared" si="98"/>
        <v>photography</v>
      </c>
      <c r="T1599" t="str">
        <f t="shared" si="99"/>
        <v>places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F1600">
        <v>1</v>
      </c>
      <c r="G1600" t="s">
        <v>8221</v>
      </c>
      <c r="H1600" t="s">
        <v>8224</v>
      </c>
      <c r="I1600" t="str">
        <f>VLOOKUP(H1600,ISO!$A$2:$D$249,4,0)</f>
        <v>United States of America (the)</v>
      </c>
      <c r="J1600" t="s">
        <v>8246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1.25E-3</v>
      </c>
      <c r="R1600" s="8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F1601">
        <v>0</v>
      </c>
      <c r="G1601" t="s">
        <v>8221</v>
      </c>
      <c r="H1601" t="s">
        <v>8225</v>
      </c>
      <c r="I1601" t="str">
        <f>VLOOKUP(H1601,ISO!$A$2:$D$249,4,0)</f>
        <v>United Kingdom of Great Britain and Northern Ireland (the)</v>
      </c>
      <c r="J1601" t="s">
        <v>8247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s="8" t="e">
        <f t="shared" si="97"/>
        <v>#DIV/0!</v>
      </c>
      <c r="S1601" t="str">
        <f t="shared" si="98"/>
        <v>photography</v>
      </c>
      <c r="T1601" t="str">
        <f t="shared" si="99"/>
        <v>places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F1602">
        <v>367</v>
      </c>
      <c r="G1602" t="s">
        <v>8221</v>
      </c>
      <c r="H1602" t="s">
        <v>8224</v>
      </c>
      <c r="I1602" t="str">
        <f>VLOOKUP(H1602,ISO!$A$2:$D$249,4,0)</f>
        <v>United States of America (the)</v>
      </c>
      <c r="J1602" t="s">
        <v>8246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96"/>
        <v>7.3400000000000007E-2</v>
      </c>
      <c r="R1602" s="8">
        <f t="shared" si="97"/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3.5" hidden="1">
      <c r="A1603">
        <v>1601</v>
      </c>
      <c r="B1603" s="3" t="s">
        <v>1602</v>
      </c>
      <c r="C1603" s="3" t="s">
        <v>5711</v>
      </c>
      <c r="D1603">
        <v>2500</v>
      </c>
      <c r="F1603">
        <v>2706.23</v>
      </c>
      <c r="G1603" t="s">
        <v>8219</v>
      </c>
      <c r="H1603" t="s">
        <v>8224</v>
      </c>
      <c r="I1603" t="str">
        <f>VLOOKUP(H1603,ISO!$A$2:$D$249,4,0)</f>
        <v>United States of America (the)</v>
      </c>
      <c r="J1603" t="s">
        <v>8246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00">F1603/D1603</f>
        <v>1.082492</v>
      </c>
      <c r="R1603" s="8">
        <f t="shared" ref="R1603:R1666" si="101">F1603/N1603</f>
        <v>48.325535714285714</v>
      </c>
      <c r="S1603" t="str">
        <f t="shared" ref="S1603:S1666" si="102">LEFT(P1603,(FIND("/",P1603,1)-1))</f>
        <v>music</v>
      </c>
      <c r="T1603" t="str">
        <f t="shared" ref="T1603:T1666" si="103">MID(P1603,FIND("/",P1603)+1,256)</f>
        <v>rock</v>
      </c>
    </row>
    <row r="1604" spans="1:20" ht="43.5" hidden="1">
      <c r="A1604">
        <v>1602</v>
      </c>
      <c r="B1604" s="3" t="s">
        <v>1603</v>
      </c>
      <c r="C1604" s="3" t="s">
        <v>5712</v>
      </c>
      <c r="D1604">
        <v>1500</v>
      </c>
      <c r="F1604">
        <v>1502.5</v>
      </c>
      <c r="G1604" t="s">
        <v>8219</v>
      </c>
      <c r="H1604" t="s">
        <v>8224</v>
      </c>
      <c r="I1604" t="str">
        <f>VLOOKUP(H1604,ISO!$A$2:$D$249,4,0)</f>
        <v>United States of America (the)</v>
      </c>
      <c r="J1604" t="s">
        <v>8246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1.0016666666666667</v>
      </c>
      <c r="R1604" s="8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29" hidden="1">
      <c r="A1605">
        <v>1603</v>
      </c>
      <c r="B1605" s="3" t="s">
        <v>1604</v>
      </c>
      <c r="C1605" s="3" t="s">
        <v>5713</v>
      </c>
      <c r="D1605">
        <v>2000</v>
      </c>
      <c r="F1605">
        <v>2000.66</v>
      </c>
      <c r="G1605" t="s">
        <v>8219</v>
      </c>
      <c r="H1605" t="s">
        <v>8224</v>
      </c>
      <c r="I1605" t="str">
        <f>VLOOKUP(H1605,ISO!$A$2:$D$249,4,0)</f>
        <v>United States of America (the)</v>
      </c>
      <c r="J1605" t="s">
        <v>8246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1.0003299999999999</v>
      </c>
      <c r="R1605" s="8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5" hidden="1">
      <c r="A1606">
        <v>1604</v>
      </c>
      <c r="B1606" s="3" t="s">
        <v>1605</v>
      </c>
      <c r="C1606" s="3" t="s">
        <v>5714</v>
      </c>
      <c r="D1606">
        <v>2800</v>
      </c>
      <c r="F1606">
        <v>3419</v>
      </c>
      <c r="G1606" t="s">
        <v>8219</v>
      </c>
      <c r="H1606" t="s">
        <v>8224</v>
      </c>
      <c r="I1606" t="str">
        <f>VLOOKUP(H1606,ISO!$A$2:$D$249,4,0)</f>
        <v>United States of America (the)</v>
      </c>
      <c r="J1606" t="s">
        <v>8246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1.2210714285714286</v>
      </c>
      <c r="R1606" s="8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5" hidden="1">
      <c r="A1607">
        <v>1605</v>
      </c>
      <c r="B1607" s="3" t="s">
        <v>1606</v>
      </c>
      <c r="C1607" s="3" t="s">
        <v>5715</v>
      </c>
      <c r="D1607">
        <v>6000</v>
      </c>
      <c r="F1607">
        <v>6041.6</v>
      </c>
      <c r="G1607" t="s">
        <v>8219</v>
      </c>
      <c r="H1607" t="s">
        <v>8224</v>
      </c>
      <c r="I1607" t="str">
        <f>VLOOKUP(H1607,ISO!$A$2:$D$249,4,0)</f>
        <v>United States of America (the)</v>
      </c>
      <c r="J1607" t="s">
        <v>8246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1.0069333333333335</v>
      </c>
      <c r="R1607" s="8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58" hidden="1">
      <c r="A1608">
        <v>1606</v>
      </c>
      <c r="B1608" s="3" t="s">
        <v>1607</v>
      </c>
      <c r="C1608" s="3" t="s">
        <v>5716</v>
      </c>
      <c r="D1608">
        <v>8000</v>
      </c>
      <c r="F1608">
        <v>8080.33</v>
      </c>
      <c r="G1608" t="s">
        <v>8219</v>
      </c>
      <c r="H1608" t="s">
        <v>8224</v>
      </c>
      <c r="I1608" t="str">
        <f>VLOOKUP(H1608,ISO!$A$2:$D$249,4,0)</f>
        <v>United States of America (the)</v>
      </c>
      <c r="J1608" t="s">
        <v>8246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1.01004125</v>
      </c>
      <c r="R1608" s="8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5" hidden="1">
      <c r="A1609">
        <v>1607</v>
      </c>
      <c r="B1609" s="3" t="s">
        <v>1608</v>
      </c>
      <c r="C1609" s="3" t="s">
        <v>5717</v>
      </c>
      <c r="D1609">
        <v>10000</v>
      </c>
      <c r="F1609">
        <v>14511</v>
      </c>
      <c r="G1609" t="s">
        <v>8219</v>
      </c>
      <c r="H1609" t="s">
        <v>8224</v>
      </c>
      <c r="I1609" t="str">
        <f>VLOOKUP(H1609,ISO!$A$2:$D$249,4,0)</f>
        <v>United States of America (the)</v>
      </c>
      <c r="J1609" t="s">
        <v>8246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1.4511000000000001</v>
      </c>
      <c r="R1609" s="8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29" hidden="1">
      <c r="A1610">
        <v>1608</v>
      </c>
      <c r="B1610" s="3" t="s">
        <v>1609</v>
      </c>
      <c r="C1610" s="3" t="s">
        <v>5718</v>
      </c>
      <c r="D1610">
        <v>1200</v>
      </c>
      <c r="F1610">
        <v>1215</v>
      </c>
      <c r="G1610" t="s">
        <v>8219</v>
      </c>
      <c r="H1610" t="s">
        <v>8224</v>
      </c>
      <c r="I1610" t="str">
        <f>VLOOKUP(H1610,ISO!$A$2:$D$249,4,0)</f>
        <v>United States of America (the)</v>
      </c>
      <c r="J1610" t="s">
        <v>8246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1.0125</v>
      </c>
      <c r="R1610" s="8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5" hidden="1">
      <c r="A1611">
        <v>1609</v>
      </c>
      <c r="B1611" s="3" t="s">
        <v>1610</v>
      </c>
      <c r="C1611" s="3" t="s">
        <v>5719</v>
      </c>
      <c r="D1611">
        <v>1500</v>
      </c>
      <c r="F1611">
        <v>1775</v>
      </c>
      <c r="G1611" t="s">
        <v>8219</v>
      </c>
      <c r="H1611" t="s">
        <v>8224</v>
      </c>
      <c r="I1611" t="str">
        <f>VLOOKUP(H1611,ISO!$A$2:$D$249,4,0)</f>
        <v>United States of America (the)</v>
      </c>
      <c r="J1611" t="s">
        <v>8246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1.1833333333333333</v>
      </c>
      <c r="R1611" s="8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29" hidden="1">
      <c r="A1612">
        <v>1610</v>
      </c>
      <c r="B1612" s="3" t="s">
        <v>1611</v>
      </c>
      <c r="C1612" s="3" t="s">
        <v>5720</v>
      </c>
      <c r="D1612">
        <v>2000</v>
      </c>
      <c r="F1612">
        <v>5437</v>
      </c>
      <c r="G1612" t="s">
        <v>8219</v>
      </c>
      <c r="H1612" t="s">
        <v>8224</v>
      </c>
      <c r="I1612" t="str">
        <f>VLOOKUP(H1612,ISO!$A$2:$D$249,4,0)</f>
        <v>United States of America (the)</v>
      </c>
      <c r="J1612" t="s">
        <v>8246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2.7185000000000001</v>
      </c>
      <c r="R1612" s="8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F1613">
        <v>1001</v>
      </c>
      <c r="G1613" t="s">
        <v>8219</v>
      </c>
      <c r="H1613" t="s">
        <v>8224</v>
      </c>
      <c r="I1613" t="str">
        <f>VLOOKUP(H1613,ISO!$A$2:$D$249,4,0)</f>
        <v>United States of America (the)</v>
      </c>
      <c r="J1613" t="s">
        <v>8246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1.25125</v>
      </c>
      <c r="R1613" s="8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43.5" hidden="1">
      <c r="A1614">
        <v>1612</v>
      </c>
      <c r="B1614" s="3" t="s">
        <v>1613</v>
      </c>
      <c r="C1614" s="3" t="s">
        <v>5722</v>
      </c>
      <c r="D1614">
        <v>500</v>
      </c>
      <c r="F1614">
        <v>550</v>
      </c>
      <c r="G1614" t="s">
        <v>8219</v>
      </c>
      <c r="H1614" t="s">
        <v>8224</v>
      </c>
      <c r="I1614" t="str">
        <f>VLOOKUP(H1614,ISO!$A$2:$D$249,4,0)</f>
        <v>United States of America (the)</v>
      </c>
      <c r="J1614" t="s">
        <v>8246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1.1000000000000001</v>
      </c>
      <c r="R1614" s="8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43.5" hidden="1">
      <c r="A1615">
        <v>1613</v>
      </c>
      <c r="B1615" s="3" t="s">
        <v>1614</v>
      </c>
      <c r="C1615" s="3" t="s">
        <v>5723</v>
      </c>
      <c r="D1615">
        <v>1000</v>
      </c>
      <c r="F1615">
        <v>1015</v>
      </c>
      <c r="G1615" t="s">
        <v>8219</v>
      </c>
      <c r="H1615" t="s">
        <v>8224</v>
      </c>
      <c r="I1615" t="str">
        <f>VLOOKUP(H1615,ISO!$A$2:$D$249,4,0)</f>
        <v>United States of America (the)</v>
      </c>
      <c r="J1615" t="s">
        <v>8246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1.0149999999999999</v>
      </c>
      <c r="R1615" s="8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5" hidden="1">
      <c r="A1616">
        <v>1614</v>
      </c>
      <c r="B1616" s="3" t="s">
        <v>1615</v>
      </c>
      <c r="C1616" s="3" t="s">
        <v>5724</v>
      </c>
      <c r="D1616">
        <v>5000</v>
      </c>
      <c r="F1616">
        <v>5135</v>
      </c>
      <c r="G1616" t="s">
        <v>8219</v>
      </c>
      <c r="H1616" t="s">
        <v>8224</v>
      </c>
      <c r="I1616" t="str">
        <f>VLOOKUP(H1616,ISO!$A$2:$D$249,4,0)</f>
        <v>United States of America (the)</v>
      </c>
      <c r="J1616" t="s">
        <v>8246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1.0269999999999999</v>
      </c>
      <c r="R1616" s="8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5" hidden="1">
      <c r="A1617">
        <v>1615</v>
      </c>
      <c r="B1617" s="3" t="s">
        <v>1616</v>
      </c>
      <c r="C1617" s="3" t="s">
        <v>5725</v>
      </c>
      <c r="D1617">
        <v>8000</v>
      </c>
      <c r="F1617">
        <v>9130</v>
      </c>
      <c r="G1617" t="s">
        <v>8219</v>
      </c>
      <c r="H1617" t="s">
        <v>8224</v>
      </c>
      <c r="I1617" t="str">
        <f>VLOOKUP(H1617,ISO!$A$2:$D$249,4,0)</f>
        <v>United States of America (the)</v>
      </c>
      <c r="J1617" t="s">
        <v>8246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1.1412500000000001</v>
      </c>
      <c r="R1617" s="8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5" hidden="1">
      <c r="A1618">
        <v>1616</v>
      </c>
      <c r="B1618" s="3" t="s">
        <v>1617</v>
      </c>
      <c r="C1618" s="3" t="s">
        <v>5726</v>
      </c>
      <c r="D1618">
        <v>10000</v>
      </c>
      <c r="F1618">
        <v>10420</v>
      </c>
      <c r="G1618" t="s">
        <v>8219</v>
      </c>
      <c r="H1618" t="s">
        <v>8224</v>
      </c>
      <c r="I1618" t="str">
        <f>VLOOKUP(H1618,ISO!$A$2:$D$249,4,0)</f>
        <v>United States of America (the)</v>
      </c>
      <c r="J1618" t="s">
        <v>8246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1.042</v>
      </c>
      <c r="R1618" s="8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29" hidden="1">
      <c r="A1619">
        <v>1617</v>
      </c>
      <c r="B1619" s="3" t="s">
        <v>1618</v>
      </c>
      <c r="C1619" s="3" t="s">
        <v>5727</v>
      </c>
      <c r="D1619">
        <v>7000</v>
      </c>
      <c r="F1619">
        <v>10210</v>
      </c>
      <c r="G1619" t="s">
        <v>8219</v>
      </c>
      <c r="H1619" t="s">
        <v>8224</v>
      </c>
      <c r="I1619" t="str">
        <f>VLOOKUP(H1619,ISO!$A$2:$D$249,4,0)</f>
        <v>United States of America (the)</v>
      </c>
      <c r="J1619" t="s">
        <v>8246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1.4585714285714286</v>
      </c>
      <c r="R1619" s="8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43.5" hidden="1">
      <c r="A1620">
        <v>1618</v>
      </c>
      <c r="B1620" s="3" t="s">
        <v>1619</v>
      </c>
      <c r="C1620" s="3" t="s">
        <v>5728</v>
      </c>
      <c r="D1620">
        <v>1500</v>
      </c>
      <c r="F1620">
        <v>1576</v>
      </c>
      <c r="G1620" t="s">
        <v>8219</v>
      </c>
      <c r="H1620" t="s">
        <v>8224</v>
      </c>
      <c r="I1620" t="str">
        <f>VLOOKUP(H1620,ISO!$A$2:$D$249,4,0)</f>
        <v>United States of America (the)</v>
      </c>
      <c r="J1620" t="s">
        <v>8246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1.0506666666666666</v>
      </c>
      <c r="R1620" s="8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5" hidden="1">
      <c r="A1621">
        <v>1619</v>
      </c>
      <c r="B1621" s="3" t="s">
        <v>1620</v>
      </c>
      <c r="C1621" s="3" t="s">
        <v>5729</v>
      </c>
      <c r="D1621">
        <v>1500</v>
      </c>
      <c r="F1621">
        <v>2000</v>
      </c>
      <c r="G1621" t="s">
        <v>8219</v>
      </c>
      <c r="H1621" t="s">
        <v>8224</v>
      </c>
      <c r="I1621" t="str">
        <f>VLOOKUP(H1621,ISO!$A$2:$D$249,4,0)</f>
        <v>United States of America (the)</v>
      </c>
      <c r="J1621" t="s">
        <v>8246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1.3333333333333333</v>
      </c>
      <c r="R1621" s="8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29" hidden="1">
      <c r="A1622">
        <v>1620</v>
      </c>
      <c r="B1622" s="3" t="s">
        <v>1621</v>
      </c>
      <c r="C1622" s="3" t="s">
        <v>5730</v>
      </c>
      <c r="D1622">
        <v>1000</v>
      </c>
      <c r="F1622">
        <v>1130</v>
      </c>
      <c r="G1622" t="s">
        <v>8219</v>
      </c>
      <c r="H1622" t="s">
        <v>8224</v>
      </c>
      <c r="I1622" t="str">
        <f>VLOOKUP(H1622,ISO!$A$2:$D$249,4,0)</f>
        <v>United States of America (the)</v>
      </c>
      <c r="J1622" t="s">
        <v>8246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1.1299999999999999</v>
      </c>
      <c r="R1622" s="8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5" hidden="1">
      <c r="A1623">
        <v>1621</v>
      </c>
      <c r="B1623" s="3" t="s">
        <v>1622</v>
      </c>
      <c r="C1623" s="3" t="s">
        <v>5731</v>
      </c>
      <c r="D1623">
        <v>5000</v>
      </c>
      <c r="F1623">
        <v>6060</v>
      </c>
      <c r="G1623" t="s">
        <v>8219</v>
      </c>
      <c r="H1623" t="s">
        <v>8224</v>
      </c>
      <c r="I1623" t="str">
        <f>VLOOKUP(H1623,ISO!$A$2:$D$249,4,0)</f>
        <v>United States of America (the)</v>
      </c>
      <c r="J1623" t="s">
        <v>8246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1.212</v>
      </c>
      <c r="R1623" s="8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5" hidden="1">
      <c r="A1624">
        <v>1622</v>
      </c>
      <c r="B1624" s="3" t="s">
        <v>1623</v>
      </c>
      <c r="C1624" s="3" t="s">
        <v>5732</v>
      </c>
      <c r="D1624">
        <v>6900</v>
      </c>
      <c r="F1624">
        <v>7019</v>
      </c>
      <c r="G1624" t="s">
        <v>8219</v>
      </c>
      <c r="H1624" t="s">
        <v>8224</v>
      </c>
      <c r="I1624" t="str">
        <f>VLOOKUP(H1624,ISO!$A$2:$D$249,4,0)</f>
        <v>United States of America (the)</v>
      </c>
      <c r="J1624" t="s">
        <v>8246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1.0172463768115942</v>
      </c>
      <c r="R1624" s="8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5" hidden="1">
      <c r="A1625">
        <v>1623</v>
      </c>
      <c r="B1625" s="3" t="s">
        <v>1624</v>
      </c>
      <c r="C1625" s="3" t="s">
        <v>5733</v>
      </c>
      <c r="D1625">
        <v>750</v>
      </c>
      <c r="F1625">
        <v>758</v>
      </c>
      <c r="G1625" t="s">
        <v>8219</v>
      </c>
      <c r="H1625" t="s">
        <v>8225</v>
      </c>
      <c r="I1625" t="str">
        <f>VLOOKUP(H1625,ISO!$A$2:$D$249,4,0)</f>
        <v>United Kingdom of Great Britain and Northern Ireland (the)</v>
      </c>
      <c r="J1625" t="s">
        <v>8247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1.0106666666666666</v>
      </c>
      <c r="R1625" s="8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43.5" hidden="1">
      <c r="A1626">
        <v>1624</v>
      </c>
      <c r="B1626" s="3" t="s">
        <v>1625</v>
      </c>
      <c r="C1626" s="3" t="s">
        <v>5734</v>
      </c>
      <c r="D1626">
        <v>1000</v>
      </c>
      <c r="F1626">
        <v>1180</v>
      </c>
      <c r="G1626" t="s">
        <v>8219</v>
      </c>
      <c r="H1626" t="s">
        <v>8224</v>
      </c>
      <c r="I1626" t="str">
        <f>VLOOKUP(H1626,ISO!$A$2:$D$249,4,0)</f>
        <v>United States of America (the)</v>
      </c>
      <c r="J1626" t="s">
        <v>8246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1.18</v>
      </c>
      <c r="R1626" s="8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58" hidden="1">
      <c r="A1627">
        <v>1625</v>
      </c>
      <c r="B1627" s="3" t="s">
        <v>1626</v>
      </c>
      <c r="C1627" s="3" t="s">
        <v>5735</v>
      </c>
      <c r="D1627">
        <v>7500</v>
      </c>
      <c r="F1627">
        <v>11650</v>
      </c>
      <c r="G1627" t="s">
        <v>8219</v>
      </c>
      <c r="H1627" t="s">
        <v>8224</v>
      </c>
      <c r="I1627" t="str">
        <f>VLOOKUP(H1627,ISO!$A$2:$D$249,4,0)</f>
        <v>United States of America (the)</v>
      </c>
      <c r="J1627" t="s">
        <v>8246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1.5533333333333332</v>
      </c>
      <c r="R1627" s="8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5" hidden="1">
      <c r="A1628">
        <v>1626</v>
      </c>
      <c r="B1628" s="3" t="s">
        <v>1627</v>
      </c>
      <c r="C1628" s="3" t="s">
        <v>5736</v>
      </c>
      <c r="D1628">
        <v>8000</v>
      </c>
      <c r="F1628">
        <v>8095</v>
      </c>
      <c r="G1628" t="s">
        <v>8219</v>
      </c>
      <c r="H1628" t="s">
        <v>8224</v>
      </c>
      <c r="I1628" t="str">
        <f>VLOOKUP(H1628,ISO!$A$2:$D$249,4,0)</f>
        <v>United States of America (the)</v>
      </c>
      <c r="J1628" t="s">
        <v>8246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1.0118750000000001</v>
      </c>
      <c r="R1628" s="8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5" hidden="1">
      <c r="A1629">
        <v>1627</v>
      </c>
      <c r="B1629" s="3" t="s">
        <v>1628</v>
      </c>
      <c r="C1629" s="3" t="s">
        <v>5737</v>
      </c>
      <c r="D1629">
        <v>2000</v>
      </c>
      <c r="F1629">
        <v>2340</v>
      </c>
      <c r="G1629" t="s">
        <v>8219</v>
      </c>
      <c r="H1629" t="s">
        <v>8224</v>
      </c>
      <c r="I1629" t="str">
        <f>VLOOKUP(H1629,ISO!$A$2:$D$249,4,0)</f>
        <v>United States of America (the)</v>
      </c>
      <c r="J1629" t="s">
        <v>8246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1.17</v>
      </c>
      <c r="R1629" s="8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29" hidden="1">
      <c r="A1630">
        <v>1628</v>
      </c>
      <c r="B1630" s="3" t="s">
        <v>1629</v>
      </c>
      <c r="C1630" s="3" t="s">
        <v>5738</v>
      </c>
      <c r="D1630">
        <v>4000</v>
      </c>
      <c r="F1630">
        <v>4037</v>
      </c>
      <c r="G1630" t="s">
        <v>8219</v>
      </c>
      <c r="H1630" t="s">
        <v>8224</v>
      </c>
      <c r="I1630" t="str">
        <f>VLOOKUP(H1630,ISO!$A$2:$D$249,4,0)</f>
        <v>United States of America (the)</v>
      </c>
      <c r="J1630" t="s">
        <v>8246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1.00925</v>
      </c>
      <c r="R1630" s="8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29" hidden="1">
      <c r="A1631">
        <v>1629</v>
      </c>
      <c r="B1631" s="3" t="s">
        <v>1630</v>
      </c>
      <c r="C1631" s="3" t="s">
        <v>5739</v>
      </c>
      <c r="D1631">
        <v>6000</v>
      </c>
      <c r="F1631">
        <v>6220</v>
      </c>
      <c r="G1631" t="s">
        <v>8219</v>
      </c>
      <c r="H1631" t="s">
        <v>8224</v>
      </c>
      <c r="I1631" t="str">
        <f>VLOOKUP(H1631,ISO!$A$2:$D$249,4,0)</f>
        <v>United States of America (the)</v>
      </c>
      <c r="J1631" t="s">
        <v>8246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1.0366666666666666</v>
      </c>
      <c r="R1631" s="8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5" hidden="1">
      <c r="A1632">
        <v>1630</v>
      </c>
      <c r="B1632" s="3" t="s">
        <v>1631</v>
      </c>
      <c r="C1632" s="3" t="s">
        <v>5740</v>
      </c>
      <c r="D1632">
        <v>4000</v>
      </c>
      <c r="F1632">
        <v>10610</v>
      </c>
      <c r="G1632" t="s">
        <v>8219</v>
      </c>
      <c r="H1632" t="s">
        <v>8224</v>
      </c>
      <c r="I1632" t="str">
        <f>VLOOKUP(H1632,ISO!$A$2:$D$249,4,0)</f>
        <v>United States of America (the)</v>
      </c>
      <c r="J1632" t="s">
        <v>8246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2.6524999999999999</v>
      </c>
      <c r="R1632" s="8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5" hidden="1">
      <c r="A1633">
        <v>1631</v>
      </c>
      <c r="B1633" s="3" t="s">
        <v>1632</v>
      </c>
      <c r="C1633" s="3" t="s">
        <v>5741</v>
      </c>
      <c r="D1633">
        <v>10000</v>
      </c>
      <c r="F1633">
        <v>15591</v>
      </c>
      <c r="G1633" t="s">
        <v>8219</v>
      </c>
      <c r="H1633" t="s">
        <v>8224</v>
      </c>
      <c r="I1633" t="str">
        <f>VLOOKUP(H1633,ISO!$A$2:$D$249,4,0)</f>
        <v>United States of America (the)</v>
      </c>
      <c r="J1633" t="s">
        <v>8246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1.5590999999999999</v>
      </c>
      <c r="R1633" s="8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58" hidden="1">
      <c r="A1634">
        <v>1632</v>
      </c>
      <c r="B1634" s="3" t="s">
        <v>1633</v>
      </c>
      <c r="C1634" s="3" t="s">
        <v>5742</v>
      </c>
      <c r="D1634">
        <v>4000</v>
      </c>
      <c r="F1634">
        <v>4065</v>
      </c>
      <c r="G1634" t="s">
        <v>8219</v>
      </c>
      <c r="H1634" t="s">
        <v>8224</v>
      </c>
      <c r="I1634" t="str">
        <f>VLOOKUP(H1634,ISO!$A$2:$D$249,4,0)</f>
        <v>United States of America (the)</v>
      </c>
      <c r="J1634" t="s">
        <v>8246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1.0162500000000001</v>
      </c>
      <c r="R1634" s="8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5" hidden="1">
      <c r="A1635">
        <v>1633</v>
      </c>
      <c r="B1635" s="3" t="s">
        <v>1634</v>
      </c>
      <c r="C1635" s="3" t="s">
        <v>5743</v>
      </c>
      <c r="D1635">
        <v>10000</v>
      </c>
      <c r="F1635">
        <v>10000</v>
      </c>
      <c r="G1635" t="s">
        <v>8219</v>
      </c>
      <c r="H1635" t="s">
        <v>8224</v>
      </c>
      <c r="I1635" t="str">
        <f>VLOOKUP(H1635,ISO!$A$2:$D$249,4,0)</f>
        <v>United States of America (the)</v>
      </c>
      <c r="J1635" t="s">
        <v>8246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</v>
      </c>
      <c r="R1635" s="8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43.5" hidden="1">
      <c r="A1636">
        <v>1634</v>
      </c>
      <c r="B1636" s="3" t="s">
        <v>1635</v>
      </c>
      <c r="C1636" s="3" t="s">
        <v>5744</v>
      </c>
      <c r="D1636">
        <v>2000</v>
      </c>
      <c r="F1636">
        <v>2010</v>
      </c>
      <c r="G1636" t="s">
        <v>8219</v>
      </c>
      <c r="H1636" t="s">
        <v>8224</v>
      </c>
      <c r="I1636" t="str">
        <f>VLOOKUP(H1636,ISO!$A$2:$D$249,4,0)</f>
        <v>United States of America (the)</v>
      </c>
      <c r="J1636" t="s">
        <v>8246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1.0049999999999999</v>
      </c>
      <c r="R1636" s="8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58" hidden="1">
      <c r="A1637">
        <v>1635</v>
      </c>
      <c r="B1637" s="3" t="s">
        <v>1636</v>
      </c>
      <c r="C1637" s="3" t="s">
        <v>5745</v>
      </c>
      <c r="D1637">
        <v>2000</v>
      </c>
      <c r="F1637">
        <v>2506</v>
      </c>
      <c r="G1637" t="s">
        <v>8219</v>
      </c>
      <c r="H1637" t="s">
        <v>8224</v>
      </c>
      <c r="I1637" t="str">
        <f>VLOOKUP(H1637,ISO!$A$2:$D$249,4,0)</f>
        <v>United States of America (the)</v>
      </c>
      <c r="J1637" t="s">
        <v>8246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1.2529999999999999</v>
      </c>
      <c r="R1637" s="8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5" hidden="1">
      <c r="A1638">
        <v>1636</v>
      </c>
      <c r="B1638" s="3" t="s">
        <v>1637</v>
      </c>
      <c r="C1638" s="3" t="s">
        <v>5746</v>
      </c>
      <c r="D1638">
        <v>4500</v>
      </c>
      <c r="F1638">
        <v>4660</v>
      </c>
      <c r="G1638" t="s">
        <v>8219</v>
      </c>
      <c r="H1638" t="s">
        <v>8224</v>
      </c>
      <c r="I1638" t="str">
        <f>VLOOKUP(H1638,ISO!$A$2:$D$249,4,0)</f>
        <v>United States of America (the)</v>
      </c>
      <c r="J1638" t="s">
        <v>8246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1.0355555555555556</v>
      </c>
      <c r="R1638" s="8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3.5" hidden="1">
      <c r="A1639">
        <v>1637</v>
      </c>
      <c r="B1639" s="3" t="s">
        <v>1638</v>
      </c>
      <c r="C1639" s="3" t="s">
        <v>5747</v>
      </c>
      <c r="D1639">
        <v>500</v>
      </c>
      <c r="F1639">
        <v>519</v>
      </c>
      <c r="G1639" t="s">
        <v>8219</v>
      </c>
      <c r="H1639" t="s">
        <v>8224</v>
      </c>
      <c r="I1639" t="str">
        <f>VLOOKUP(H1639,ISO!$A$2:$D$249,4,0)</f>
        <v>United States of America (the)</v>
      </c>
      <c r="J1639" t="s">
        <v>8246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1.038</v>
      </c>
      <c r="R1639" s="8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29" hidden="1">
      <c r="A1640">
        <v>1638</v>
      </c>
      <c r="B1640" s="3" t="s">
        <v>1639</v>
      </c>
      <c r="C1640" s="3" t="s">
        <v>5748</v>
      </c>
      <c r="D1640">
        <v>1000</v>
      </c>
      <c r="F1640">
        <v>1050</v>
      </c>
      <c r="G1640" t="s">
        <v>8219</v>
      </c>
      <c r="H1640" t="s">
        <v>8224</v>
      </c>
      <c r="I1640" t="str">
        <f>VLOOKUP(H1640,ISO!$A$2:$D$249,4,0)</f>
        <v>United States of America (the)</v>
      </c>
      <c r="J1640" t="s">
        <v>8246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1.05</v>
      </c>
      <c r="R1640" s="8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5" hidden="1">
      <c r="A1641">
        <v>1639</v>
      </c>
      <c r="B1641" s="3" t="s">
        <v>1640</v>
      </c>
      <c r="C1641" s="3" t="s">
        <v>5749</v>
      </c>
      <c r="D1641">
        <v>1800</v>
      </c>
      <c r="F1641">
        <v>1800</v>
      </c>
      <c r="G1641" t="s">
        <v>8219</v>
      </c>
      <c r="H1641" t="s">
        <v>8224</v>
      </c>
      <c r="I1641" t="str">
        <f>VLOOKUP(H1641,ISO!$A$2:$D$249,4,0)</f>
        <v>United States of America (the)</v>
      </c>
      <c r="J1641" t="s">
        <v>8246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</v>
      </c>
      <c r="R1641" s="8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5" hidden="1">
      <c r="A1642">
        <v>1640</v>
      </c>
      <c r="B1642" s="3" t="s">
        <v>1641</v>
      </c>
      <c r="C1642" s="3" t="s">
        <v>5750</v>
      </c>
      <c r="D1642">
        <v>400</v>
      </c>
      <c r="F1642">
        <v>679.44</v>
      </c>
      <c r="G1642" t="s">
        <v>8219</v>
      </c>
      <c r="H1642" t="s">
        <v>8224</v>
      </c>
      <c r="I1642" t="str">
        <f>VLOOKUP(H1642,ISO!$A$2:$D$249,4,0)</f>
        <v>United States of America (the)</v>
      </c>
      <c r="J1642" t="s">
        <v>8246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1.6986000000000001</v>
      </c>
      <c r="R1642" s="8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29" hidden="1">
      <c r="A1643">
        <v>1641</v>
      </c>
      <c r="B1643" s="3" t="s">
        <v>1642</v>
      </c>
      <c r="C1643" s="3" t="s">
        <v>5751</v>
      </c>
      <c r="D1643">
        <v>2500</v>
      </c>
      <c r="F1643">
        <v>2535</v>
      </c>
      <c r="G1643" t="s">
        <v>8219</v>
      </c>
      <c r="H1643" t="s">
        <v>8224</v>
      </c>
      <c r="I1643" t="str">
        <f>VLOOKUP(H1643,ISO!$A$2:$D$249,4,0)</f>
        <v>United States of America (the)</v>
      </c>
      <c r="J1643" t="s">
        <v>8246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1.014</v>
      </c>
      <c r="R1643" s="8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3.5" hidden="1">
      <c r="A1644">
        <v>1642</v>
      </c>
      <c r="B1644" s="3" t="s">
        <v>1643</v>
      </c>
      <c r="C1644" s="3" t="s">
        <v>5752</v>
      </c>
      <c r="D1644">
        <v>1200</v>
      </c>
      <c r="F1644">
        <v>1200</v>
      </c>
      <c r="G1644" t="s">
        <v>8219</v>
      </c>
      <c r="H1644" t="s">
        <v>8224</v>
      </c>
      <c r="I1644" t="str">
        <f>VLOOKUP(H1644,ISO!$A$2:$D$249,4,0)</f>
        <v>United States of America (the)</v>
      </c>
      <c r="J1644" t="s">
        <v>8246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</v>
      </c>
      <c r="R1644" s="8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29" hidden="1">
      <c r="A1645">
        <v>1643</v>
      </c>
      <c r="B1645" s="3" t="s">
        <v>1644</v>
      </c>
      <c r="C1645" s="3" t="s">
        <v>5753</v>
      </c>
      <c r="D1645">
        <v>5000</v>
      </c>
      <c r="F1645">
        <v>6235</v>
      </c>
      <c r="G1645" t="s">
        <v>8219</v>
      </c>
      <c r="H1645" t="s">
        <v>8224</v>
      </c>
      <c r="I1645" t="str">
        <f>VLOOKUP(H1645,ISO!$A$2:$D$249,4,0)</f>
        <v>United States of America (the)</v>
      </c>
      <c r="J1645" t="s">
        <v>8246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1.2470000000000001</v>
      </c>
      <c r="R1645" s="8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5" hidden="1">
      <c r="A1646">
        <v>1644</v>
      </c>
      <c r="B1646" s="3" t="s">
        <v>1645</v>
      </c>
      <c r="C1646" s="3" t="s">
        <v>5754</v>
      </c>
      <c r="D1646">
        <v>10000</v>
      </c>
      <c r="F1646">
        <v>10950</v>
      </c>
      <c r="G1646" t="s">
        <v>8219</v>
      </c>
      <c r="H1646" t="s">
        <v>8224</v>
      </c>
      <c r="I1646" t="str">
        <f>VLOOKUP(H1646,ISO!$A$2:$D$249,4,0)</f>
        <v>United States of America (the)</v>
      </c>
      <c r="J1646" t="s">
        <v>8246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1.095</v>
      </c>
      <c r="R1646" s="8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3.5" hidden="1">
      <c r="A1647">
        <v>1645</v>
      </c>
      <c r="B1647" s="3" t="s">
        <v>1646</v>
      </c>
      <c r="C1647" s="3" t="s">
        <v>5755</v>
      </c>
      <c r="D1647">
        <v>5000</v>
      </c>
      <c r="F1647">
        <v>5540</v>
      </c>
      <c r="G1647" t="s">
        <v>8219</v>
      </c>
      <c r="H1647" t="s">
        <v>8224</v>
      </c>
      <c r="I1647" t="str">
        <f>VLOOKUP(H1647,ISO!$A$2:$D$249,4,0)</f>
        <v>United States of America (the)</v>
      </c>
      <c r="J1647" t="s">
        <v>8246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1.1080000000000001</v>
      </c>
      <c r="R1647" s="8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58" hidden="1">
      <c r="A1648">
        <v>1646</v>
      </c>
      <c r="B1648" s="3" t="s">
        <v>1647</v>
      </c>
      <c r="C1648" s="3" t="s">
        <v>5756</v>
      </c>
      <c r="D1648">
        <v>2000</v>
      </c>
      <c r="F1648">
        <v>2204</v>
      </c>
      <c r="G1648" t="s">
        <v>8219</v>
      </c>
      <c r="H1648" t="s">
        <v>8225</v>
      </c>
      <c r="I1648" t="str">
        <f>VLOOKUP(H1648,ISO!$A$2:$D$249,4,0)</f>
        <v>United Kingdom of Great Britain and Northern Ireland (the)</v>
      </c>
      <c r="J1648" t="s">
        <v>8247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1.1020000000000001</v>
      </c>
      <c r="R1648" s="8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5" hidden="1">
      <c r="A1649">
        <v>1647</v>
      </c>
      <c r="B1649" s="3" t="s">
        <v>1648</v>
      </c>
      <c r="C1649" s="3" t="s">
        <v>5757</v>
      </c>
      <c r="D1649">
        <v>5000</v>
      </c>
      <c r="F1649">
        <v>5236</v>
      </c>
      <c r="G1649" t="s">
        <v>8219</v>
      </c>
      <c r="H1649" t="s">
        <v>8224</v>
      </c>
      <c r="I1649" t="str">
        <f>VLOOKUP(H1649,ISO!$A$2:$D$249,4,0)</f>
        <v>United States of America (the)</v>
      </c>
      <c r="J1649" t="s">
        <v>8246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1.0471999999999999</v>
      </c>
      <c r="R1649" s="8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5" hidden="1">
      <c r="A1650">
        <v>1648</v>
      </c>
      <c r="B1650" s="3" t="s">
        <v>1649</v>
      </c>
      <c r="C1650" s="3" t="s">
        <v>5758</v>
      </c>
      <c r="D1650">
        <v>2300</v>
      </c>
      <c r="F1650">
        <v>2881</v>
      </c>
      <c r="G1650" t="s">
        <v>8219</v>
      </c>
      <c r="H1650" t="s">
        <v>8224</v>
      </c>
      <c r="I1650" t="str">
        <f>VLOOKUP(H1650,ISO!$A$2:$D$249,4,0)</f>
        <v>United States of America (the)</v>
      </c>
      <c r="J1650" t="s">
        <v>8246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1.2526086956521738</v>
      </c>
      <c r="R1650" s="8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5" hidden="1">
      <c r="A1651">
        <v>1649</v>
      </c>
      <c r="B1651" s="3" t="s">
        <v>1650</v>
      </c>
      <c r="C1651" s="3" t="s">
        <v>5759</v>
      </c>
      <c r="D1651">
        <v>3800</v>
      </c>
      <c r="F1651">
        <v>3822.33</v>
      </c>
      <c r="G1651" t="s">
        <v>8219</v>
      </c>
      <c r="H1651" t="s">
        <v>8224</v>
      </c>
      <c r="I1651" t="str">
        <f>VLOOKUP(H1651,ISO!$A$2:$D$249,4,0)</f>
        <v>United States of America (the)</v>
      </c>
      <c r="J1651" t="s">
        <v>8246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1.0058763157894737</v>
      </c>
      <c r="R1651" s="8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43.5" hidden="1">
      <c r="A1652">
        <v>1650</v>
      </c>
      <c r="B1652" s="3" t="s">
        <v>1651</v>
      </c>
      <c r="C1652" s="3" t="s">
        <v>5760</v>
      </c>
      <c r="D1652">
        <v>2000</v>
      </c>
      <c r="F1652">
        <v>2831</v>
      </c>
      <c r="G1652" t="s">
        <v>8219</v>
      </c>
      <c r="H1652" t="s">
        <v>8224</v>
      </c>
      <c r="I1652" t="str">
        <f>VLOOKUP(H1652,ISO!$A$2:$D$249,4,0)</f>
        <v>United States of America (the)</v>
      </c>
      <c r="J1652" t="s">
        <v>8246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1.4155</v>
      </c>
      <c r="R1652" s="8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43.5" hidden="1">
      <c r="A1653">
        <v>1651</v>
      </c>
      <c r="B1653" s="3" t="s">
        <v>1652</v>
      </c>
      <c r="C1653" s="3" t="s">
        <v>5761</v>
      </c>
      <c r="D1653">
        <v>2000</v>
      </c>
      <c r="F1653">
        <v>2015</v>
      </c>
      <c r="G1653" t="s">
        <v>8219</v>
      </c>
      <c r="H1653" t="s">
        <v>8224</v>
      </c>
      <c r="I1653" t="str">
        <f>VLOOKUP(H1653,ISO!$A$2:$D$249,4,0)</f>
        <v>United States of America (the)</v>
      </c>
      <c r="J1653" t="s">
        <v>8246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1.0075000000000001</v>
      </c>
      <c r="R1653" s="8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43.5" hidden="1">
      <c r="A1654">
        <v>1652</v>
      </c>
      <c r="B1654" s="3" t="s">
        <v>1653</v>
      </c>
      <c r="C1654" s="3" t="s">
        <v>5762</v>
      </c>
      <c r="D1654">
        <v>4500</v>
      </c>
      <c r="F1654">
        <v>4530</v>
      </c>
      <c r="G1654" t="s">
        <v>8219</v>
      </c>
      <c r="H1654" t="s">
        <v>8224</v>
      </c>
      <c r="I1654" t="str">
        <f>VLOOKUP(H1654,ISO!$A$2:$D$249,4,0)</f>
        <v>United States of America (the)</v>
      </c>
      <c r="J1654" t="s">
        <v>8246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1.0066666666666666</v>
      </c>
      <c r="R1654" s="8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5" hidden="1">
      <c r="A1655">
        <v>1653</v>
      </c>
      <c r="B1655" s="3" t="s">
        <v>1654</v>
      </c>
      <c r="C1655" s="3" t="s">
        <v>5763</v>
      </c>
      <c r="D1655">
        <v>5000</v>
      </c>
      <c r="F1655">
        <v>8711.52</v>
      </c>
      <c r="G1655" t="s">
        <v>8219</v>
      </c>
      <c r="H1655" t="s">
        <v>8224</v>
      </c>
      <c r="I1655" t="str">
        <f>VLOOKUP(H1655,ISO!$A$2:$D$249,4,0)</f>
        <v>United States of America (the)</v>
      </c>
      <c r="J1655" t="s">
        <v>8246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1.7423040000000001</v>
      </c>
      <c r="R1655" s="8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5" hidden="1">
      <c r="A1656">
        <v>1654</v>
      </c>
      <c r="B1656" s="3" t="s">
        <v>1655</v>
      </c>
      <c r="C1656" s="3" t="s">
        <v>5764</v>
      </c>
      <c r="D1656">
        <v>1100</v>
      </c>
      <c r="F1656">
        <v>1319</v>
      </c>
      <c r="G1656" t="s">
        <v>8219</v>
      </c>
      <c r="H1656" t="s">
        <v>8224</v>
      </c>
      <c r="I1656" t="str">
        <f>VLOOKUP(H1656,ISO!$A$2:$D$249,4,0)</f>
        <v>United States of America (the)</v>
      </c>
      <c r="J1656" t="s">
        <v>8246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1.199090909090909</v>
      </c>
      <c r="R1656" s="8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29" hidden="1">
      <c r="A1657">
        <v>1655</v>
      </c>
      <c r="B1657" s="3" t="s">
        <v>1656</v>
      </c>
      <c r="C1657" s="3" t="s">
        <v>5765</v>
      </c>
      <c r="D1657">
        <v>1500</v>
      </c>
      <c r="F1657">
        <v>2143</v>
      </c>
      <c r="G1657" t="s">
        <v>8219</v>
      </c>
      <c r="H1657" t="s">
        <v>8224</v>
      </c>
      <c r="I1657" t="str">
        <f>VLOOKUP(H1657,ISO!$A$2:$D$249,4,0)</f>
        <v>United States of America (the)</v>
      </c>
      <c r="J1657" t="s">
        <v>8246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1.4286666666666668</v>
      </c>
      <c r="R1657" s="8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58" hidden="1">
      <c r="A1658">
        <v>1656</v>
      </c>
      <c r="B1658" s="3" t="s">
        <v>1657</v>
      </c>
      <c r="C1658" s="3" t="s">
        <v>5766</v>
      </c>
      <c r="D1658">
        <v>7500</v>
      </c>
      <c r="F1658">
        <v>7525.12</v>
      </c>
      <c r="G1658" t="s">
        <v>8219</v>
      </c>
      <c r="H1658" t="s">
        <v>8224</v>
      </c>
      <c r="I1658" t="str">
        <f>VLOOKUP(H1658,ISO!$A$2:$D$249,4,0)</f>
        <v>United States of America (the)</v>
      </c>
      <c r="J1658" t="s">
        <v>8246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1.0033493333333334</v>
      </c>
      <c r="R1658" s="8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58" hidden="1">
      <c r="A1659">
        <v>1657</v>
      </c>
      <c r="B1659" s="3" t="s">
        <v>1658</v>
      </c>
      <c r="C1659" s="3" t="s">
        <v>5767</v>
      </c>
      <c r="D1659">
        <v>25000</v>
      </c>
      <c r="F1659">
        <v>26233.45</v>
      </c>
      <c r="G1659" t="s">
        <v>8219</v>
      </c>
      <c r="H1659" t="s">
        <v>8224</v>
      </c>
      <c r="I1659" t="str">
        <f>VLOOKUP(H1659,ISO!$A$2:$D$249,4,0)</f>
        <v>United States of America (the)</v>
      </c>
      <c r="J1659" t="s">
        <v>8246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1.0493380000000001</v>
      </c>
      <c r="R1659" s="8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5" hidden="1">
      <c r="A1660">
        <v>1658</v>
      </c>
      <c r="B1660" s="3" t="s">
        <v>1659</v>
      </c>
      <c r="C1660" s="3" t="s">
        <v>5768</v>
      </c>
      <c r="D1660">
        <v>6000</v>
      </c>
      <c r="F1660">
        <v>7934</v>
      </c>
      <c r="G1660" t="s">
        <v>8219</v>
      </c>
      <c r="H1660" t="s">
        <v>8224</v>
      </c>
      <c r="I1660" t="str">
        <f>VLOOKUP(H1660,ISO!$A$2:$D$249,4,0)</f>
        <v>United States of America (the)</v>
      </c>
      <c r="J1660" t="s">
        <v>8246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1.3223333333333334</v>
      </c>
      <c r="R1660" s="8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5" hidden="1">
      <c r="A1661">
        <v>1659</v>
      </c>
      <c r="B1661" s="3" t="s">
        <v>1660</v>
      </c>
      <c r="C1661" s="3" t="s">
        <v>5769</v>
      </c>
      <c r="D1661">
        <v>500</v>
      </c>
      <c r="F1661">
        <v>564</v>
      </c>
      <c r="G1661" t="s">
        <v>8219</v>
      </c>
      <c r="H1661" t="s">
        <v>8225</v>
      </c>
      <c r="I1661" t="str">
        <f>VLOOKUP(H1661,ISO!$A$2:$D$249,4,0)</f>
        <v>United Kingdom of Great Britain and Northern Ireland (the)</v>
      </c>
      <c r="J1661" t="s">
        <v>8247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1.1279999999999999</v>
      </c>
      <c r="R1661" s="8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58" hidden="1">
      <c r="A1662">
        <v>1660</v>
      </c>
      <c r="B1662" s="3" t="s">
        <v>1661</v>
      </c>
      <c r="C1662" s="3" t="s">
        <v>5770</v>
      </c>
      <c r="D1662">
        <v>80</v>
      </c>
      <c r="F1662">
        <v>1003</v>
      </c>
      <c r="G1662" t="s">
        <v>8219</v>
      </c>
      <c r="H1662" t="s">
        <v>8237</v>
      </c>
      <c r="I1662" t="str">
        <f>VLOOKUP(H1662,ISO!$A$2:$D$249,4,0)</f>
        <v>Italy</v>
      </c>
      <c r="J1662" t="s">
        <v>8249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12.5375</v>
      </c>
      <c r="R1662" s="8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72.5" hidden="1">
      <c r="A1663">
        <v>1661</v>
      </c>
      <c r="B1663" s="3" t="s">
        <v>1662</v>
      </c>
      <c r="C1663" s="3" t="s">
        <v>5771</v>
      </c>
      <c r="D1663">
        <v>7900</v>
      </c>
      <c r="F1663">
        <v>8098</v>
      </c>
      <c r="G1663" t="s">
        <v>8219</v>
      </c>
      <c r="H1663" t="s">
        <v>8239</v>
      </c>
      <c r="I1663" t="str">
        <f>VLOOKUP(H1663,ISO!$A$2:$D$249,4,0)</f>
        <v>Austria</v>
      </c>
      <c r="J1663" t="s">
        <v>8249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1.0250632911392406</v>
      </c>
      <c r="R1663" s="8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58" hidden="1">
      <c r="A1664">
        <v>1662</v>
      </c>
      <c r="B1664" s="3" t="s">
        <v>1663</v>
      </c>
      <c r="C1664" s="3" t="s">
        <v>5772</v>
      </c>
      <c r="D1664">
        <v>8000</v>
      </c>
      <c r="F1664">
        <v>8211</v>
      </c>
      <c r="G1664" t="s">
        <v>8219</v>
      </c>
      <c r="H1664" t="s">
        <v>8224</v>
      </c>
      <c r="I1664" t="str">
        <f>VLOOKUP(H1664,ISO!$A$2:$D$249,4,0)</f>
        <v>United States of America (the)</v>
      </c>
      <c r="J1664" t="s">
        <v>8246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1.026375</v>
      </c>
      <c r="R1664" s="8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43.5" hidden="1">
      <c r="A1665">
        <v>1663</v>
      </c>
      <c r="B1665" s="3" t="s">
        <v>1664</v>
      </c>
      <c r="C1665" s="3" t="s">
        <v>5773</v>
      </c>
      <c r="D1665">
        <v>1000</v>
      </c>
      <c r="F1665">
        <v>1080</v>
      </c>
      <c r="G1665" t="s">
        <v>8219</v>
      </c>
      <c r="H1665" t="s">
        <v>8224</v>
      </c>
      <c r="I1665" t="str">
        <f>VLOOKUP(H1665,ISO!$A$2:$D$249,4,0)</f>
        <v>United States of America (the)</v>
      </c>
      <c r="J1665" t="s">
        <v>8246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1.08</v>
      </c>
      <c r="R1665" s="8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3.5" hidden="1">
      <c r="A1666">
        <v>1664</v>
      </c>
      <c r="B1666" s="3" t="s">
        <v>1665</v>
      </c>
      <c r="C1666" s="3" t="s">
        <v>5774</v>
      </c>
      <c r="D1666">
        <v>2500</v>
      </c>
      <c r="F1666">
        <v>3060.22</v>
      </c>
      <c r="G1666" t="s">
        <v>8219</v>
      </c>
      <c r="H1666" t="s">
        <v>8224</v>
      </c>
      <c r="I1666" t="str">
        <f>VLOOKUP(H1666,ISO!$A$2:$D$249,4,0)</f>
        <v>United States of America (the)</v>
      </c>
      <c r="J1666" t="s">
        <v>8246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00"/>
        <v>1.2240879999999998</v>
      </c>
      <c r="R1666" s="8">
        <f t="shared" si="101"/>
        <v>34.384494382022467</v>
      </c>
      <c r="S1666" t="str">
        <f t="shared" si="102"/>
        <v>music</v>
      </c>
      <c r="T1666" t="str">
        <f t="shared" si="103"/>
        <v>pop</v>
      </c>
    </row>
    <row r="1667" spans="1:20" ht="43.5" hidden="1">
      <c r="A1667">
        <v>1665</v>
      </c>
      <c r="B1667" s="3" t="s">
        <v>1666</v>
      </c>
      <c r="C1667" s="3" t="s">
        <v>5775</v>
      </c>
      <c r="D1667">
        <v>3500</v>
      </c>
      <c r="F1667">
        <v>4181</v>
      </c>
      <c r="G1667" t="s">
        <v>8219</v>
      </c>
      <c r="H1667" t="s">
        <v>8224</v>
      </c>
      <c r="I1667" t="str">
        <f>VLOOKUP(H1667,ISO!$A$2:$D$249,4,0)</f>
        <v>United States of America (the)</v>
      </c>
      <c r="J1667" t="s">
        <v>8246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04">F1667/D1667</f>
        <v>1.1945714285714286</v>
      </c>
      <c r="R1667" s="8">
        <f t="shared" ref="R1667:R1730" si="105">F1667/N1667</f>
        <v>44.956989247311824</v>
      </c>
      <c r="S1667" t="str">
        <f t="shared" ref="S1667:S1730" si="106">LEFT(P1667,(FIND("/",P1667,1)-1))</f>
        <v>music</v>
      </c>
      <c r="T1667" t="str">
        <f t="shared" ref="T1667:T1730" si="107">MID(P1667,FIND("/",P1667)+1,256)</f>
        <v>pop</v>
      </c>
    </row>
    <row r="1668" spans="1:20" ht="43.5" hidden="1">
      <c r="A1668">
        <v>1666</v>
      </c>
      <c r="B1668" s="3" t="s">
        <v>1667</v>
      </c>
      <c r="C1668" s="3" t="s">
        <v>5776</v>
      </c>
      <c r="D1668">
        <v>2500</v>
      </c>
      <c r="F1668">
        <v>4022</v>
      </c>
      <c r="G1668" t="s">
        <v>8219</v>
      </c>
      <c r="H1668" t="s">
        <v>8224</v>
      </c>
      <c r="I1668" t="str">
        <f>VLOOKUP(H1668,ISO!$A$2:$D$249,4,0)</f>
        <v>United States of America (the)</v>
      </c>
      <c r="J1668" t="s">
        <v>8246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1.6088</v>
      </c>
      <c r="R1668" s="8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3.5" hidden="1">
      <c r="A1669">
        <v>1667</v>
      </c>
      <c r="B1669" s="3" t="s">
        <v>1668</v>
      </c>
      <c r="C1669" s="3" t="s">
        <v>5777</v>
      </c>
      <c r="D1669">
        <v>3400</v>
      </c>
      <c r="F1669">
        <v>4313</v>
      </c>
      <c r="G1669" t="s">
        <v>8219</v>
      </c>
      <c r="H1669" t="s">
        <v>8224</v>
      </c>
      <c r="I1669" t="str">
        <f>VLOOKUP(H1669,ISO!$A$2:$D$249,4,0)</f>
        <v>United States of America (the)</v>
      </c>
      <c r="J1669" t="s">
        <v>8246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1.2685294117647059</v>
      </c>
      <c r="R1669" s="8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5" hidden="1">
      <c r="A1670">
        <v>1668</v>
      </c>
      <c r="B1670" s="3" t="s">
        <v>1669</v>
      </c>
      <c r="C1670" s="3" t="s">
        <v>5778</v>
      </c>
      <c r="D1670">
        <v>8000</v>
      </c>
      <c r="F1670">
        <v>8211</v>
      </c>
      <c r="G1670" t="s">
        <v>8219</v>
      </c>
      <c r="H1670" t="s">
        <v>8224</v>
      </c>
      <c r="I1670" t="str">
        <f>VLOOKUP(H1670,ISO!$A$2:$D$249,4,0)</f>
        <v>United States of America (the)</v>
      </c>
      <c r="J1670" t="s">
        <v>8246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1.026375</v>
      </c>
      <c r="R1670" s="8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58" hidden="1">
      <c r="A1671">
        <v>1669</v>
      </c>
      <c r="B1671" s="3" t="s">
        <v>1670</v>
      </c>
      <c r="C1671" s="3" t="s">
        <v>5779</v>
      </c>
      <c r="D1671">
        <v>2000</v>
      </c>
      <c r="F1671">
        <v>2795</v>
      </c>
      <c r="G1671" t="s">
        <v>8219</v>
      </c>
      <c r="H1671" t="s">
        <v>8224</v>
      </c>
      <c r="I1671" t="str">
        <f>VLOOKUP(H1671,ISO!$A$2:$D$249,4,0)</f>
        <v>United States of America (the)</v>
      </c>
      <c r="J1671" t="s">
        <v>8246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1.3975</v>
      </c>
      <c r="R1671" s="8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58" hidden="1">
      <c r="A1672">
        <v>1670</v>
      </c>
      <c r="B1672" s="3" t="s">
        <v>1671</v>
      </c>
      <c r="C1672" s="3" t="s">
        <v>5780</v>
      </c>
      <c r="D1672">
        <v>1000</v>
      </c>
      <c r="F1672">
        <v>1026</v>
      </c>
      <c r="G1672" t="s">
        <v>8219</v>
      </c>
      <c r="H1672" t="s">
        <v>8224</v>
      </c>
      <c r="I1672" t="str">
        <f>VLOOKUP(H1672,ISO!$A$2:$D$249,4,0)</f>
        <v>United States of America (the)</v>
      </c>
      <c r="J1672" t="s">
        <v>8246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1.026</v>
      </c>
      <c r="R1672" s="8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29" hidden="1">
      <c r="A1673">
        <v>1671</v>
      </c>
      <c r="B1673" s="3" t="s">
        <v>1672</v>
      </c>
      <c r="C1673" s="3" t="s">
        <v>5781</v>
      </c>
      <c r="D1673">
        <v>2000</v>
      </c>
      <c r="F1673">
        <v>2013.47</v>
      </c>
      <c r="G1673" t="s">
        <v>8219</v>
      </c>
      <c r="H1673" t="s">
        <v>8224</v>
      </c>
      <c r="I1673" t="str">
        <f>VLOOKUP(H1673,ISO!$A$2:$D$249,4,0)</f>
        <v>United States of America (the)</v>
      </c>
      <c r="J1673" t="s">
        <v>8246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1.0067349999999999</v>
      </c>
      <c r="R1673" s="8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43.5" hidden="1">
      <c r="A1674">
        <v>1672</v>
      </c>
      <c r="B1674" s="3" t="s">
        <v>1673</v>
      </c>
      <c r="C1674" s="3" t="s">
        <v>5782</v>
      </c>
      <c r="D1674">
        <v>1700</v>
      </c>
      <c r="F1674">
        <v>1920</v>
      </c>
      <c r="G1674" t="s">
        <v>8219</v>
      </c>
      <c r="H1674" t="s">
        <v>8224</v>
      </c>
      <c r="I1674" t="str">
        <f>VLOOKUP(H1674,ISO!$A$2:$D$249,4,0)</f>
        <v>United States of America (the)</v>
      </c>
      <c r="J1674" t="s">
        <v>8246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1.1294117647058823</v>
      </c>
      <c r="R1674" s="8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5" hidden="1">
      <c r="A1675">
        <v>1673</v>
      </c>
      <c r="B1675" s="3" t="s">
        <v>1674</v>
      </c>
      <c r="C1675" s="3" t="s">
        <v>5783</v>
      </c>
      <c r="D1675">
        <v>2100</v>
      </c>
      <c r="F1675">
        <v>2690</v>
      </c>
      <c r="G1675" t="s">
        <v>8219</v>
      </c>
      <c r="H1675" t="s">
        <v>8224</v>
      </c>
      <c r="I1675" t="str">
        <f>VLOOKUP(H1675,ISO!$A$2:$D$249,4,0)</f>
        <v>United States of America (the)</v>
      </c>
      <c r="J1675" t="s">
        <v>8246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1.2809523809523808</v>
      </c>
      <c r="R1675" s="8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5" hidden="1">
      <c r="A1676">
        <v>1674</v>
      </c>
      <c r="B1676" s="3" t="s">
        <v>1675</v>
      </c>
      <c r="C1676" s="3" t="s">
        <v>5784</v>
      </c>
      <c r="D1676">
        <v>5000</v>
      </c>
      <c r="F1676">
        <v>10085</v>
      </c>
      <c r="G1676" t="s">
        <v>8219</v>
      </c>
      <c r="H1676" t="s">
        <v>8224</v>
      </c>
      <c r="I1676" t="str">
        <f>VLOOKUP(H1676,ISO!$A$2:$D$249,4,0)</f>
        <v>United States of America (the)</v>
      </c>
      <c r="J1676" t="s">
        <v>8246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2.0169999999999999</v>
      </c>
      <c r="R1676" s="8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29" hidden="1">
      <c r="A1677">
        <v>1675</v>
      </c>
      <c r="B1677" s="3" t="s">
        <v>1676</v>
      </c>
      <c r="C1677" s="3" t="s">
        <v>5785</v>
      </c>
      <c r="D1677">
        <v>1000</v>
      </c>
      <c r="F1677">
        <v>1374.16</v>
      </c>
      <c r="G1677" t="s">
        <v>8219</v>
      </c>
      <c r="H1677" t="s">
        <v>8224</v>
      </c>
      <c r="I1677" t="str">
        <f>VLOOKUP(H1677,ISO!$A$2:$D$249,4,0)</f>
        <v>United States of America (the)</v>
      </c>
      <c r="J1677" t="s">
        <v>8246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1.37416</v>
      </c>
      <c r="R1677" s="8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29" hidden="1">
      <c r="A1678">
        <v>1676</v>
      </c>
      <c r="B1678" s="3" t="s">
        <v>1677</v>
      </c>
      <c r="C1678" s="3" t="s">
        <v>5786</v>
      </c>
      <c r="D1678">
        <v>3000</v>
      </c>
      <c r="F1678">
        <v>3460</v>
      </c>
      <c r="G1678" t="s">
        <v>8219</v>
      </c>
      <c r="H1678" t="s">
        <v>8224</v>
      </c>
      <c r="I1678" t="str">
        <f>VLOOKUP(H1678,ISO!$A$2:$D$249,4,0)</f>
        <v>United States of America (the)</v>
      </c>
      <c r="J1678" t="s">
        <v>8246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1.1533333333333333</v>
      </c>
      <c r="R1678" s="8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3.5" hidden="1">
      <c r="A1679">
        <v>1677</v>
      </c>
      <c r="B1679" s="3" t="s">
        <v>1678</v>
      </c>
      <c r="C1679" s="3" t="s">
        <v>5787</v>
      </c>
      <c r="D1679">
        <v>6000</v>
      </c>
      <c r="F1679">
        <v>6700</v>
      </c>
      <c r="G1679" t="s">
        <v>8219</v>
      </c>
      <c r="H1679" t="s">
        <v>8227</v>
      </c>
      <c r="I1679" t="str">
        <f>VLOOKUP(H1679,ISO!$A$2:$D$249,4,0)</f>
        <v>Spain</v>
      </c>
      <c r="J1679" t="s">
        <v>8249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1.1166666666666667</v>
      </c>
      <c r="R1679" s="8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5" hidden="1">
      <c r="A1680">
        <v>1678</v>
      </c>
      <c r="B1680" s="3" t="s">
        <v>1679</v>
      </c>
      <c r="C1680" s="3" t="s">
        <v>5788</v>
      </c>
      <c r="D1680">
        <v>1500</v>
      </c>
      <c r="F1680">
        <v>1776</v>
      </c>
      <c r="G1680" t="s">
        <v>8219</v>
      </c>
      <c r="H1680" t="s">
        <v>8224</v>
      </c>
      <c r="I1680" t="str">
        <f>VLOOKUP(H1680,ISO!$A$2:$D$249,4,0)</f>
        <v>United States of America (the)</v>
      </c>
      <c r="J1680" t="s">
        <v>8246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1.1839999999999999</v>
      </c>
      <c r="R1680" s="8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58" hidden="1">
      <c r="A1681">
        <v>1679</v>
      </c>
      <c r="B1681" s="3" t="s">
        <v>1680</v>
      </c>
      <c r="C1681" s="3" t="s">
        <v>5789</v>
      </c>
      <c r="D1681">
        <v>2000</v>
      </c>
      <c r="F1681">
        <v>3500</v>
      </c>
      <c r="G1681" t="s">
        <v>8219</v>
      </c>
      <c r="H1681" t="s">
        <v>8224</v>
      </c>
      <c r="I1681" t="str">
        <f>VLOOKUP(H1681,ISO!$A$2:$D$249,4,0)</f>
        <v>United States of America (the)</v>
      </c>
      <c r="J1681" t="s">
        <v>8246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1.75</v>
      </c>
      <c r="R1681" s="8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29" hidden="1">
      <c r="A1682">
        <v>1680</v>
      </c>
      <c r="B1682" s="3" t="s">
        <v>1681</v>
      </c>
      <c r="C1682" s="3" t="s">
        <v>5790</v>
      </c>
      <c r="D1682">
        <v>1000</v>
      </c>
      <c r="F1682">
        <v>1175</v>
      </c>
      <c r="G1682" t="s">
        <v>8219</v>
      </c>
      <c r="H1682" t="s">
        <v>8224</v>
      </c>
      <c r="I1682" t="str">
        <f>VLOOKUP(H1682,ISO!$A$2:$D$249,4,0)</f>
        <v>United States of America (the)</v>
      </c>
      <c r="J1682" t="s">
        <v>8246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1.175</v>
      </c>
      <c r="R1682" s="8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58" hidden="1">
      <c r="A1683">
        <v>1681</v>
      </c>
      <c r="B1683" s="3" t="s">
        <v>1682</v>
      </c>
      <c r="C1683" s="3" t="s">
        <v>5791</v>
      </c>
      <c r="D1683">
        <v>65000</v>
      </c>
      <c r="F1683">
        <v>65924.38</v>
      </c>
      <c r="G1683" t="s">
        <v>8222</v>
      </c>
      <c r="H1683" t="s">
        <v>8224</v>
      </c>
      <c r="I1683" t="str">
        <f>VLOOKUP(H1683,ISO!$A$2:$D$249,4,0)</f>
        <v>United States of America (the)</v>
      </c>
      <c r="J1683" t="s">
        <v>8246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1.0142212307692309</v>
      </c>
      <c r="R1683" s="8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3.5" hidden="1">
      <c r="A1684">
        <v>1682</v>
      </c>
      <c r="B1684" s="3" t="s">
        <v>1683</v>
      </c>
      <c r="C1684" s="3" t="s">
        <v>5792</v>
      </c>
      <c r="D1684">
        <v>6000</v>
      </c>
      <c r="F1684">
        <v>0</v>
      </c>
      <c r="G1684" t="s">
        <v>8222</v>
      </c>
      <c r="H1684" t="s">
        <v>8224</v>
      </c>
      <c r="I1684" t="str">
        <f>VLOOKUP(H1684,ISO!$A$2:$D$249,4,0)</f>
        <v>United States of America (the)</v>
      </c>
      <c r="J1684" t="s">
        <v>8246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s="8" t="e">
        <f t="shared" si="105"/>
        <v>#DIV/0!</v>
      </c>
      <c r="S1684" t="str">
        <f t="shared" si="106"/>
        <v>music</v>
      </c>
      <c r="T1684" t="str">
        <f t="shared" si="107"/>
        <v>faith</v>
      </c>
    </row>
    <row r="1685" spans="1:20" ht="43.5" hidden="1">
      <c r="A1685">
        <v>1683</v>
      </c>
      <c r="B1685" s="3" t="s">
        <v>1684</v>
      </c>
      <c r="C1685" s="3" t="s">
        <v>5793</v>
      </c>
      <c r="D1685">
        <v>3500</v>
      </c>
      <c r="F1685">
        <v>760</v>
      </c>
      <c r="G1685" t="s">
        <v>8222</v>
      </c>
      <c r="H1685" t="s">
        <v>8230</v>
      </c>
      <c r="I1685" t="str">
        <f>VLOOKUP(H1685,ISO!$A$2:$D$249,4,0)</f>
        <v>France</v>
      </c>
      <c r="J1685" t="s">
        <v>8249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0.21714285714285714</v>
      </c>
      <c r="R1685" s="8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29" hidden="1">
      <c r="A1686">
        <v>1684</v>
      </c>
      <c r="B1686" s="3" t="s">
        <v>1685</v>
      </c>
      <c r="C1686" s="3" t="s">
        <v>5794</v>
      </c>
      <c r="D1686">
        <v>8000</v>
      </c>
      <c r="F1686">
        <v>8730</v>
      </c>
      <c r="G1686" t="s">
        <v>8222</v>
      </c>
      <c r="H1686" t="s">
        <v>8224</v>
      </c>
      <c r="I1686" t="str">
        <f>VLOOKUP(H1686,ISO!$A$2:$D$249,4,0)</f>
        <v>United States of America (the)</v>
      </c>
      <c r="J1686" t="s">
        <v>8246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1.0912500000000001</v>
      </c>
      <c r="R1686" s="8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5" hidden="1">
      <c r="A1687">
        <v>1685</v>
      </c>
      <c r="B1687" s="3" t="s">
        <v>1686</v>
      </c>
      <c r="C1687" s="3" t="s">
        <v>5795</v>
      </c>
      <c r="D1687">
        <v>350</v>
      </c>
      <c r="F1687">
        <v>360</v>
      </c>
      <c r="G1687" t="s">
        <v>8222</v>
      </c>
      <c r="H1687" t="s">
        <v>8224</v>
      </c>
      <c r="I1687" t="str">
        <f>VLOOKUP(H1687,ISO!$A$2:$D$249,4,0)</f>
        <v>United States of America (the)</v>
      </c>
      <c r="J1687" t="s">
        <v>8246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1.0285714285714285</v>
      </c>
      <c r="R1687" s="8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43.5" hidden="1">
      <c r="A1688">
        <v>1686</v>
      </c>
      <c r="B1688" s="3" t="s">
        <v>1687</v>
      </c>
      <c r="C1688" s="3" t="s">
        <v>5796</v>
      </c>
      <c r="D1688">
        <v>5000</v>
      </c>
      <c r="F1688">
        <v>18</v>
      </c>
      <c r="G1688" t="s">
        <v>8222</v>
      </c>
      <c r="H1688" t="s">
        <v>8229</v>
      </c>
      <c r="I1688" t="str">
        <f>VLOOKUP(H1688,ISO!$A$2:$D$249,4,0)</f>
        <v>Canada</v>
      </c>
      <c r="J1688" t="s">
        <v>8251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3.5999999999999999E-3</v>
      </c>
      <c r="R1688" s="8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43.5" hidden="1">
      <c r="A1689">
        <v>1687</v>
      </c>
      <c r="B1689" s="3" t="s">
        <v>1688</v>
      </c>
      <c r="C1689" s="3" t="s">
        <v>5797</v>
      </c>
      <c r="D1689">
        <v>10000</v>
      </c>
      <c r="F1689">
        <v>3125</v>
      </c>
      <c r="G1689" t="s">
        <v>8222</v>
      </c>
      <c r="H1689" t="s">
        <v>8224</v>
      </c>
      <c r="I1689" t="str">
        <f>VLOOKUP(H1689,ISO!$A$2:$D$249,4,0)</f>
        <v>United States of America (the)</v>
      </c>
      <c r="J1689" t="s">
        <v>8246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0.3125</v>
      </c>
      <c r="R1689" s="8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8" hidden="1">
      <c r="A1690">
        <v>1688</v>
      </c>
      <c r="B1690" s="3" t="s">
        <v>1689</v>
      </c>
      <c r="C1690" s="3" t="s">
        <v>5798</v>
      </c>
      <c r="D1690">
        <v>4000</v>
      </c>
      <c r="F1690">
        <v>1772</v>
      </c>
      <c r="G1690" t="s">
        <v>8222</v>
      </c>
      <c r="H1690" t="s">
        <v>8224</v>
      </c>
      <c r="I1690" t="str">
        <f>VLOOKUP(H1690,ISO!$A$2:$D$249,4,0)</f>
        <v>United States of America (the)</v>
      </c>
      <c r="J1690" t="s">
        <v>8246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0.443</v>
      </c>
      <c r="R1690" s="8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29" hidden="1">
      <c r="A1691">
        <v>1689</v>
      </c>
      <c r="B1691" s="3" t="s">
        <v>1690</v>
      </c>
      <c r="C1691" s="3" t="s">
        <v>5799</v>
      </c>
      <c r="D1691">
        <v>2400</v>
      </c>
      <c r="F1691">
        <v>2400</v>
      </c>
      <c r="G1691" t="s">
        <v>8222</v>
      </c>
      <c r="H1691" t="s">
        <v>8224</v>
      </c>
      <c r="I1691" t="str">
        <f>VLOOKUP(H1691,ISO!$A$2:$D$249,4,0)</f>
        <v>United States of America (the)</v>
      </c>
      <c r="J1691" t="s">
        <v>8246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</v>
      </c>
      <c r="R1691" s="8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5" hidden="1">
      <c r="A1692">
        <v>1690</v>
      </c>
      <c r="B1692" s="3" t="s">
        <v>1691</v>
      </c>
      <c r="C1692" s="3" t="s">
        <v>5800</v>
      </c>
      <c r="D1692">
        <v>2500</v>
      </c>
      <c r="F1692">
        <v>635</v>
      </c>
      <c r="G1692" t="s">
        <v>8222</v>
      </c>
      <c r="H1692" t="s">
        <v>8224</v>
      </c>
      <c r="I1692" t="str">
        <f>VLOOKUP(H1692,ISO!$A$2:$D$249,4,0)</f>
        <v>United States of America (the)</v>
      </c>
      <c r="J1692" t="s">
        <v>8246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0.254</v>
      </c>
      <c r="R1692" s="8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5" hidden="1">
      <c r="A1693">
        <v>1691</v>
      </c>
      <c r="B1693" s="3" t="s">
        <v>1692</v>
      </c>
      <c r="C1693" s="3" t="s">
        <v>5801</v>
      </c>
      <c r="D1693">
        <v>30000</v>
      </c>
      <c r="F1693">
        <v>10042</v>
      </c>
      <c r="G1693" t="s">
        <v>8222</v>
      </c>
      <c r="H1693" t="s">
        <v>8224</v>
      </c>
      <c r="I1693" t="str">
        <f>VLOOKUP(H1693,ISO!$A$2:$D$249,4,0)</f>
        <v>United States of America (the)</v>
      </c>
      <c r="J1693" t="s">
        <v>8246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0.33473333333333333</v>
      </c>
      <c r="R1693" s="8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5" hidden="1">
      <c r="A1694">
        <v>1692</v>
      </c>
      <c r="B1694" s="3" t="s">
        <v>1693</v>
      </c>
      <c r="C1694" s="3" t="s">
        <v>5802</v>
      </c>
      <c r="D1694">
        <v>5000</v>
      </c>
      <c r="F1694">
        <v>2390</v>
      </c>
      <c r="G1694" t="s">
        <v>8222</v>
      </c>
      <c r="H1694" t="s">
        <v>8224</v>
      </c>
      <c r="I1694" t="str">
        <f>VLOOKUP(H1694,ISO!$A$2:$D$249,4,0)</f>
        <v>United States of America (the)</v>
      </c>
      <c r="J1694" t="s">
        <v>8246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0.47799999999999998</v>
      </c>
      <c r="R1694" s="8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58" hidden="1">
      <c r="A1695">
        <v>1693</v>
      </c>
      <c r="B1695" s="3" t="s">
        <v>1694</v>
      </c>
      <c r="C1695" s="3" t="s">
        <v>5803</v>
      </c>
      <c r="D1695">
        <v>3000</v>
      </c>
      <c r="F1695">
        <v>280</v>
      </c>
      <c r="G1695" t="s">
        <v>8222</v>
      </c>
      <c r="H1695" t="s">
        <v>8225</v>
      </c>
      <c r="I1695" t="str">
        <f>VLOOKUP(H1695,ISO!$A$2:$D$249,4,0)</f>
        <v>United Kingdom of Great Britain and Northern Ireland (the)</v>
      </c>
      <c r="J1695" t="s">
        <v>8247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9.3333333333333338E-2</v>
      </c>
      <c r="R1695" s="8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43.5" hidden="1">
      <c r="A1696">
        <v>1694</v>
      </c>
      <c r="B1696" s="3" t="s">
        <v>1695</v>
      </c>
      <c r="C1696" s="3" t="s">
        <v>5804</v>
      </c>
      <c r="D1696">
        <v>10000</v>
      </c>
      <c r="F1696">
        <v>5</v>
      </c>
      <c r="G1696" t="s">
        <v>8222</v>
      </c>
      <c r="H1696" t="s">
        <v>8224</v>
      </c>
      <c r="I1696" t="str">
        <f>VLOOKUP(H1696,ISO!$A$2:$D$249,4,0)</f>
        <v>United States of America (the)</v>
      </c>
      <c r="J1696" t="s">
        <v>8246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5.0000000000000001E-4</v>
      </c>
      <c r="R1696" s="8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58" hidden="1">
      <c r="A1697">
        <v>1695</v>
      </c>
      <c r="B1697" s="3" t="s">
        <v>1696</v>
      </c>
      <c r="C1697" s="3" t="s">
        <v>5805</v>
      </c>
      <c r="D1697">
        <v>12000</v>
      </c>
      <c r="F1697">
        <v>1405</v>
      </c>
      <c r="G1697" t="s">
        <v>8222</v>
      </c>
      <c r="H1697" t="s">
        <v>8224</v>
      </c>
      <c r="I1697" t="str">
        <f>VLOOKUP(H1697,ISO!$A$2:$D$249,4,0)</f>
        <v>United States of America (the)</v>
      </c>
      <c r="J1697" t="s">
        <v>8246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0.11708333333333333</v>
      </c>
      <c r="R1697" s="8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58" hidden="1">
      <c r="A1698">
        <v>1696</v>
      </c>
      <c r="B1698" s="3" t="s">
        <v>1697</v>
      </c>
      <c r="C1698" s="3" t="s">
        <v>5806</v>
      </c>
      <c r="D1698">
        <v>300000</v>
      </c>
      <c r="F1698">
        <v>0</v>
      </c>
      <c r="G1698" t="s">
        <v>8222</v>
      </c>
      <c r="H1698" t="s">
        <v>8224</v>
      </c>
      <c r="I1698" t="str">
        <f>VLOOKUP(H1698,ISO!$A$2:$D$249,4,0)</f>
        <v>United States of America (the)</v>
      </c>
      <c r="J1698" t="s">
        <v>8246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s="8" t="e">
        <f t="shared" si="105"/>
        <v>#DIV/0!</v>
      </c>
      <c r="S1698" t="str">
        <f t="shared" si="106"/>
        <v>music</v>
      </c>
      <c r="T1698" t="str">
        <f t="shared" si="107"/>
        <v>faith</v>
      </c>
    </row>
    <row r="1699" spans="1:20" ht="43.5" hidden="1">
      <c r="A1699">
        <v>1697</v>
      </c>
      <c r="B1699" s="3" t="s">
        <v>1698</v>
      </c>
      <c r="C1699" s="3" t="s">
        <v>5807</v>
      </c>
      <c r="D1699">
        <v>12500</v>
      </c>
      <c r="F1699">
        <v>2526</v>
      </c>
      <c r="G1699" t="s">
        <v>8222</v>
      </c>
      <c r="H1699" t="s">
        <v>8224</v>
      </c>
      <c r="I1699" t="str">
        <f>VLOOKUP(H1699,ISO!$A$2:$D$249,4,0)</f>
        <v>United States of America (the)</v>
      </c>
      <c r="J1699" t="s">
        <v>8246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0.20208000000000001</v>
      </c>
      <c r="R1699" s="8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.5" hidden="1">
      <c r="A1700">
        <v>1698</v>
      </c>
      <c r="B1700" s="3" t="s">
        <v>1699</v>
      </c>
      <c r="C1700" s="3" t="s">
        <v>5808</v>
      </c>
      <c r="D1700">
        <v>125000</v>
      </c>
      <c r="F1700">
        <v>0</v>
      </c>
      <c r="G1700" t="s">
        <v>8222</v>
      </c>
      <c r="H1700" t="s">
        <v>8224</v>
      </c>
      <c r="I1700" t="str">
        <f>VLOOKUP(H1700,ISO!$A$2:$D$249,4,0)</f>
        <v>United States of America (the)</v>
      </c>
      <c r="J1700" t="s">
        <v>8246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s="8" t="e">
        <f t="shared" si="105"/>
        <v>#DIV/0!</v>
      </c>
      <c r="S1700" t="str">
        <f t="shared" si="106"/>
        <v>music</v>
      </c>
      <c r="T1700" t="str">
        <f t="shared" si="107"/>
        <v>faith</v>
      </c>
    </row>
    <row r="1701" spans="1:20" ht="58" hidden="1">
      <c r="A1701">
        <v>1699</v>
      </c>
      <c r="B1701" s="3" t="s">
        <v>1700</v>
      </c>
      <c r="C1701" s="3" t="s">
        <v>5809</v>
      </c>
      <c r="D1701">
        <v>5105</v>
      </c>
      <c r="F1701">
        <v>216</v>
      </c>
      <c r="G1701" t="s">
        <v>8222</v>
      </c>
      <c r="H1701" t="s">
        <v>8224</v>
      </c>
      <c r="I1701" t="str">
        <f>VLOOKUP(H1701,ISO!$A$2:$D$249,4,0)</f>
        <v>United States of America (the)</v>
      </c>
      <c r="J1701" t="s">
        <v>8246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4.2311459353574929E-2</v>
      </c>
      <c r="R1701" s="8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43.5" hidden="1">
      <c r="A1702">
        <v>1700</v>
      </c>
      <c r="B1702" s="3" t="s">
        <v>1701</v>
      </c>
      <c r="C1702" s="3" t="s">
        <v>5810</v>
      </c>
      <c r="D1702">
        <v>20000</v>
      </c>
      <c r="F1702">
        <v>5212</v>
      </c>
      <c r="G1702" t="s">
        <v>8222</v>
      </c>
      <c r="H1702" t="s">
        <v>8224</v>
      </c>
      <c r="I1702" t="str">
        <f>VLOOKUP(H1702,ISO!$A$2:$D$249,4,0)</f>
        <v>United States of America (the)</v>
      </c>
      <c r="J1702" t="s">
        <v>8246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0.2606</v>
      </c>
      <c r="R1702" s="8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F1703">
        <v>10</v>
      </c>
      <c r="G1703" t="s">
        <v>8221</v>
      </c>
      <c r="H1703" t="s">
        <v>8224</v>
      </c>
      <c r="I1703" t="str">
        <f>VLOOKUP(H1703,ISO!$A$2:$D$249,4,0)</f>
        <v>United States of America (the)</v>
      </c>
      <c r="J1703" t="s">
        <v>8246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1.9801980198019802E-3</v>
      </c>
      <c r="R1703" s="8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F1704">
        <v>1</v>
      </c>
      <c r="G1704" t="s">
        <v>8221</v>
      </c>
      <c r="H1704" t="s">
        <v>8224</v>
      </c>
      <c r="I1704" t="str">
        <f>VLOOKUP(H1704,ISO!$A$2:$D$249,4,0)</f>
        <v>United States of America (the)</v>
      </c>
      <c r="J1704" t="s">
        <v>8246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6.0606060606060605E-5</v>
      </c>
      <c r="R1704" s="8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F1705">
        <v>51</v>
      </c>
      <c r="G1705" t="s">
        <v>8221</v>
      </c>
      <c r="H1705" t="s">
        <v>8224</v>
      </c>
      <c r="I1705" t="str">
        <f>VLOOKUP(H1705,ISO!$A$2:$D$249,4,0)</f>
        <v>United States of America (the)</v>
      </c>
      <c r="J1705" t="s">
        <v>8246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1.0200000000000001E-2</v>
      </c>
      <c r="R1705" s="8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F1706">
        <v>1302</v>
      </c>
      <c r="G1706" t="s">
        <v>8221</v>
      </c>
      <c r="H1706" t="s">
        <v>8224</v>
      </c>
      <c r="I1706" t="str">
        <f>VLOOKUP(H1706,ISO!$A$2:$D$249,4,0)</f>
        <v>United States of America (the)</v>
      </c>
      <c r="J1706" t="s">
        <v>8246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0.65100000000000002</v>
      </c>
      <c r="R1706" s="8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F1707">
        <v>0</v>
      </c>
      <c r="G1707" t="s">
        <v>8221</v>
      </c>
      <c r="H1707" t="s">
        <v>8224</v>
      </c>
      <c r="I1707" t="str">
        <f>VLOOKUP(H1707,ISO!$A$2:$D$249,4,0)</f>
        <v>United States of America (the)</v>
      </c>
      <c r="J1707" t="s">
        <v>8246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s="8" t="e">
        <f t="shared" si="105"/>
        <v>#DIV/0!</v>
      </c>
      <c r="S1707" t="str">
        <f t="shared" si="106"/>
        <v>music</v>
      </c>
      <c r="T1707" t="str">
        <f t="shared" si="107"/>
        <v>faith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F1708">
        <v>0</v>
      </c>
      <c r="G1708" t="s">
        <v>8221</v>
      </c>
      <c r="H1708" t="s">
        <v>8236</v>
      </c>
      <c r="I1708" t="str">
        <f>VLOOKUP(H1708,ISO!$A$2:$D$249,4,0)</f>
        <v>Germany</v>
      </c>
      <c r="J1708" t="s">
        <v>8249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s="8" t="e">
        <f t="shared" si="105"/>
        <v>#DIV/0!</v>
      </c>
      <c r="S1708" t="str">
        <f t="shared" si="106"/>
        <v>music</v>
      </c>
      <c r="T1708" t="str">
        <f t="shared" si="107"/>
        <v>faith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F1709">
        <v>487</v>
      </c>
      <c r="G1709" t="s">
        <v>8221</v>
      </c>
      <c r="H1709" t="s">
        <v>8224</v>
      </c>
      <c r="I1709" t="str">
        <f>VLOOKUP(H1709,ISO!$A$2:$D$249,4,0)</f>
        <v>United States of America (the)</v>
      </c>
      <c r="J1709" t="s">
        <v>8246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9.74E-2</v>
      </c>
      <c r="R1709" s="8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F1710">
        <v>0</v>
      </c>
      <c r="G1710" t="s">
        <v>8221</v>
      </c>
      <c r="H1710" t="s">
        <v>8224</v>
      </c>
      <c r="I1710" t="str">
        <f>VLOOKUP(H1710,ISO!$A$2:$D$249,4,0)</f>
        <v>United States of America (the)</v>
      </c>
      <c r="J1710" t="s">
        <v>8246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s="8" t="e">
        <f t="shared" si="105"/>
        <v>#DIV/0!</v>
      </c>
      <c r="S1710" t="str">
        <f t="shared" si="106"/>
        <v>music</v>
      </c>
      <c r="T1710" t="str">
        <f t="shared" si="107"/>
        <v>faith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F1711">
        <v>85</v>
      </c>
      <c r="G1711" t="s">
        <v>8221</v>
      </c>
      <c r="H1711" t="s">
        <v>8224</v>
      </c>
      <c r="I1711" t="str">
        <f>VLOOKUP(H1711,ISO!$A$2:$D$249,4,0)</f>
        <v>United States of America (the)</v>
      </c>
      <c r="J1711" t="s">
        <v>8246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4.8571428571428571E-2</v>
      </c>
      <c r="R1711" s="8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F1712">
        <v>34</v>
      </c>
      <c r="G1712" t="s">
        <v>8221</v>
      </c>
      <c r="H1712" t="s">
        <v>8236</v>
      </c>
      <c r="I1712" t="str">
        <f>VLOOKUP(H1712,ISO!$A$2:$D$249,4,0)</f>
        <v>Germany</v>
      </c>
      <c r="J1712" t="s">
        <v>8249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6.7999999999999996E-3</v>
      </c>
      <c r="R1712" s="8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F1713">
        <v>1050</v>
      </c>
      <c r="G1713" t="s">
        <v>8221</v>
      </c>
      <c r="H1713" t="s">
        <v>8224</v>
      </c>
      <c r="I1713" t="str">
        <f>VLOOKUP(H1713,ISO!$A$2:$D$249,4,0)</f>
        <v>United States of America (the)</v>
      </c>
      <c r="J1713" t="s">
        <v>8246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0.105</v>
      </c>
      <c r="R1713" s="8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F1714">
        <v>0</v>
      </c>
      <c r="G1714" t="s">
        <v>8221</v>
      </c>
      <c r="H1714" t="s">
        <v>8224</v>
      </c>
      <c r="I1714" t="str">
        <f>VLOOKUP(H1714,ISO!$A$2:$D$249,4,0)</f>
        <v>United States of America (the)</v>
      </c>
      <c r="J1714" t="s">
        <v>8246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s="8" t="e">
        <f t="shared" si="105"/>
        <v>#DIV/0!</v>
      </c>
      <c r="S1714" t="str">
        <f t="shared" si="106"/>
        <v>music</v>
      </c>
      <c r="T1714" t="str">
        <f t="shared" si="107"/>
        <v>faith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F1715">
        <v>50</v>
      </c>
      <c r="G1715" t="s">
        <v>8221</v>
      </c>
      <c r="H1715" t="s">
        <v>8224</v>
      </c>
      <c r="I1715" t="str">
        <f>VLOOKUP(H1715,ISO!$A$2:$D$249,4,0)</f>
        <v>United States of America (the)</v>
      </c>
      <c r="J1715" t="s">
        <v>8246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1.6666666666666666E-2</v>
      </c>
      <c r="R1715" s="8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F1716">
        <v>1967</v>
      </c>
      <c r="G1716" t="s">
        <v>8221</v>
      </c>
      <c r="H1716" t="s">
        <v>8224</v>
      </c>
      <c r="I1716" t="str">
        <f>VLOOKUP(H1716,ISO!$A$2:$D$249,4,0)</f>
        <v>United States of America (the)</v>
      </c>
      <c r="J1716" t="s">
        <v>8246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7.868E-2</v>
      </c>
      <c r="R1716" s="8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F1717">
        <v>11</v>
      </c>
      <c r="G1717" t="s">
        <v>8221</v>
      </c>
      <c r="H1717" t="s">
        <v>8224</v>
      </c>
      <c r="I1717" t="str">
        <f>VLOOKUP(H1717,ISO!$A$2:$D$249,4,0)</f>
        <v>United States of America (the)</v>
      </c>
      <c r="J1717" t="s">
        <v>8246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2.2000000000000001E-3</v>
      </c>
      <c r="R1717" s="8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F1718">
        <v>150</v>
      </c>
      <c r="G1718" t="s">
        <v>8221</v>
      </c>
      <c r="H1718" t="s">
        <v>8224</v>
      </c>
      <c r="I1718" t="str">
        <f>VLOOKUP(H1718,ISO!$A$2:$D$249,4,0)</f>
        <v>United States of America (the)</v>
      </c>
      <c r="J1718" t="s">
        <v>8246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7.4999999999999997E-2</v>
      </c>
      <c r="R1718" s="8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F1719">
        <v>1395</v>
      </c>
      <c r="G1719" t="s">
        <v>8221</v>
      </c>
      <c r="H1719" t="s">
        <v>8224</v>
      </c>
      <c r="I1719" t="str">
        <f>VLOOKUP(H1719,ISO!$A$2:$D$249,4,0)</f>
        <v>United States of America (the)</v>
      </c>
      <c r="J1719" t="s">
        <v>8246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0.42725880551301687</v>
      </c>
      <c r="R1719" s="8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F1720">
        <v>75</v>
      </c>
      <c r="G1720" t="s">
        <v>8221</v>
      </c>
      <c r="H1720" t="s">
        <v>8224</v>
      </c>
      <c r="I1720" t="str">
        <f>VLOOKUP(H1720,ISO!$A$2:$D$249,4,0)</f>
        <v>United States of America (the)</v>
      </c>
      <c r="J1720" t="s">
        <v>8246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2.142857142857143E-3</v>
      </c>
      <c r="R1720" s="8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F1721">
        <v>35</v>
      </c>
      <c r="G1721" t="s">
        <v>8221</v>
      </c>
      <c r="H1721" t="s">
        <v>8224</v>
      </c>
      <c r="I1721" t="str">
        <f>VLOOKUP(H1721,ISO!$A$2:$D$249,4,0)</f>
        <v>United States of America (the)</v>
      </c>
      <c r="J1721" t="s">
        <v>8246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8.7500000000000008E-3</v>
      </c>
      <c r="R1721" s="8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F1722">
        <v>225</v>
      </c>
      <c r="G1722" t="s">
        <v>8221</v>
      </c>
      <c r="H1722" t="s">
        <v>8224</v>
      </c>
      <c r="I1722" t="str">
        <f>VLOOKUP(H1722,ISO!$A$2:$D$249,4,0)</f>
        <v>United States of America (the)</v>
      </c>
      <c r="J1722" t="s">
        <v>8246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5.6250000000000001E-2</v>
      </c>
      <c r="R1722" s="8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F1723">
        <v>0</v>
      </c>
      <c r="G1723" t="s">
        <v>8221</v>
      </c>
      <c r="H1723" t="s">
        <v>8224</v>
      </c>
      <c r="I1723" t="str">
        <f>VLOOKUP(H1723,ISO!$A$2:$D$249,4,0)</f>
        <v>United States of America (the)</v>
      </c>
      <c r="J1723" t="s">
        <v>8246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s="8" t="e">
        <f t="shared" si="105"/>
        <v>#DIV/0!</v>
      </c>
      <c r="S1723" t="str">
        <f t="shared" si="106"/>
        <v>music</v>
      </c>
      <c r="T1723" t="str">
        <f t="shared" si="107"/>
        <v>faith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F1724">
        <v>1</v>
      </c>
      <c r="G1724" t="s">
        <v>8221</v>
      </c>
      <c r="H1724" t="s">
        <v>8224</v>
      </c>
      <c r="I1724" t="str">
        <f>VLOOKUP(H1724,ISO!$A$2:$D$249,4,0)</f>
        <v>United States of America (the)</v>
      </c>
      <c r="J1724" t="s">
        <v>8246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3.4722222222222224E-4</v>
      </c>
      <c r="R1724" s="8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F1725">
        <v>650</v>
      </c>
      <c r="G1725" t="s">
        <v>8221</v>
      </c>
      <c r="H1725" t="s">
        <v>8224</v>
      </c>
      <c r="I1725" t="str">
        <f>VLOOKUP(H1725,ISO!$A$2:$D$249,4,0)</f>
        <v>United States of America (the)</v>
      </c>
      <c r="J1725" t="s">
        <v>8246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6.5000000000000002E-2</v>
      </c>
      <c r="R1725" s="8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F1726">
        <v>35</v>
      </c>
      <c r="G1726" t="s">
        <v>8221</v>
      </c>
      <c r="H1726" t="s">
        <v>8224</v>
      </c>
      <c r="I1726" t="str">
        <f>VLOOKUP(H1726,ISO!$A$2:$D$249,4,0)</f>
        <v>United States of America (the)</v>
      </c>
      <c r="J1726" t="s">
        <v>8246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5.8333333333333336E-3</v>
      </c>
      <c r="R1726" s="8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F1727">
        <v>560</v>
      </c>
      <c r="G1727" t="s">
        <v>8221</v>
      </c>
      <c r="H1727" t="s">
        <v>8224</v>
      </c>
      <c r="I1727" t="str">
        <f>VLOOKUP(H1727,ISO!$A$2:$D$249,4,0)</f>
        <v>United States of America (the)</v>
      </c>
      <c r="J1727" t="s">
        <v>8246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0.10181818181818182</v>
      </c>
      <c r="R1727" s="8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F1728">
        <v>2196</v>
      </c>
      <c r="G1728" t="s">
        <v>8221</v>
      </c>
      <c r="H1728" t="s">
        <v>8224</v>
      </c>
      <c r="I1728" t="str">
        <f>VLOOKUP(H1728,ISO!$A$2:$D$249,4,0)</f>
        <v>United States of America (the)</v>
      </c>
      <c r="J1728" t="s">
        <v>8246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0.33784615384615385</v>
      </c>
      <c r="R1728" s="8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F1729">
        <v>1</v>
      </c>
      <c r="G1729" t="s">
        <v>8221</v>
      </c>
      <c r="H1729" t="s">
        <v>8225</v>
      </c>
      <c r="I1729" t="str">
        <f>VLOOKUP(H1729,ISO!$A$2:$D$249,4,0)</f>
        <v>United Kingdom of Great Britain and Northern Ireland (the)</v>
      </c>
      <c r="J1729" t="s">
        <v>8247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3.3333333333333332E-4</v>
      </c>
      <c r="R1729" s="8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F1730">
        <v>855</v>
      </c>
      <c r="G1730" t="s">
        <v>8221</v>
      </c>
      <c r="H1730" t="s">
        <v>8224</v>
      </c>
      <c r="I1730" t="str">
        <f>VLOOKUP(H1730,ISO!$A$2:$D$249,4,0)</f>
        <v>United States of America (the)</v>
      </c>
      <c r="J1730" t="s">
        <v>8246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04"/>
        <v>0.68400000000000005</v>
      </c>
      <c r="R1730" s="8">
        <f t="shared" si="105"/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F1731">
        <v>0</v>
      </c>
      <c r="G1731" t="s">
        <v>8221</v>
      </c>
      <c r="H1731" t="s">
        <v>8224</v>
      </c>
      <c r="I1731" t="str">
        <f>VLOOKUP(H1731,ISO!$A$2:$D$249,4,0)</f>
        <v>United States of America (the)</v>
      </c>
      <c r="J1731" t="s">
        <v>8246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08">F1731/D1731</f>
        <v>0</v>
      </c>
      <c r="R1731" s="8" t="e">
        <f t="shared" ref="R1731:R1794" si="109">F1731/N1731</f>
        <v>#DIV/0!</v>
      </c>
      <c r="S1731" t="str">
        <f t="shared" ref="S1731:S1794" si="110">LEFT(P1731,(FIND("/",P1731,1)-1))</f>
        <v>music</v>
      </c>
      <c r="T1731" t="str">
        <f t="shared" ref="T1731:T1794" si="111">MID(P1731,FIND("/",P1731)+1,256)</f>
        <v>faith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F1732">
        <v>0</v>
      </c>
      <c r="G1732" t="s">
        <v>8221</v>
      </c>
      <c r="H1732" t="s">
        <v>8224</v>
      </c>
      <c r="I1732" t="str">
        <f>VLOOKUP(H1732,ISO!$A$2:$D$249,4,0)</f>
        <v>United States of America (the)</v>
      </c>
      <c r="J1732" t="s">
        <v>8246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s="8" t="e">
        <f t="shared" si="109"/>
        <v>#DIV/0!</v>
      </c>
      <c r="S1732" t="str">
        <f t="shared" si="110"/>
        <v>music</v>
      </c>
      <c r="T1732" t="str">
        <f t="shared" si="111"/>
        <v>faith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F1733">
        <v>0</v>
      </c>
      <c r="G1733" t="s">
        <v>8221</v>
      </c>
      <c r="H1733" t="s">
        <v>8224</v>
      </c>
      <c r="I1733" t="str">
        <f>VLOOKUP(H1733,ISO!$A$2:$D$249,4,0)</f>
        <v>United States of America (the)</v>
      </c>
      <c r="J1733" t="s">
        <v>8246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s="8" t="e">
        <f t="shared" si="109"/>
        <v>#DIV/0!</v>
      </c>
      <c r="S1733" t="str">
        <f t="shared" si="110"/>
        <v>music</v>
      </c>
      <c r="T1733" t="str">
        <f t="shared" si="111"/>
        <v>faith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F1734">
        <v>0</v>
      </c>
      <c r="G1734" t="s">
        <v>8221</v>
      </c>
      <c r="H1734" t="s">
        <v>8224</v>
      </c>
      <c r="I1734" t="str">
        <f>VLOOKUP(H1734,ISO!$A$2:$D$249,4,0)</f>
        <v>United States of America (the)</v>
      </c>
      <c r="J1734" t="s">
        <v>8246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s="8" t="e">
        <f t="shared" si="109"/>
        <v>#DIV/0!</v>
      </c>
      <c r="S1734" t="str">
        <f t="shared" si="110"/>
        <v>music</v>
      </c>
      <c r="T1734" t="str">
        <f t="shared" si="111"/>
        <v>faith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F1735">
        <v>0</v>
      </c>
      <c r="G1735" t="s">
        <v>8221</v>
      </c>
      <c r="H1735" t="s">
        <v>8224</v>
      </c>
      <c r="I1735" t="str">
        <f>VLOOKUP(H1735,ISO!$A$2:$D$249,4,0)</f>
        <v>United States of America (the)</v>
      </c>
      <c r="J1735" t="s">
        <v>8246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s="8" t="e">
        <f t="shared" si="109"/>
        <v>#DIV/0!</v>
      </c>
      <c r="S1735" t="str">
        <f t="shared" si="110"/>
        <v>music</v>
      </c>
      <c r="T1735" t="str">
        <f t="shared" si="111"/>
        <v>faith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F1736">
        <v>1</v>
      </c>
      <c r="G1736" t="s">
        <v>8221</v>
      </c>
      <c r="H1736" t="s">
        <v>8224</v>
      </c>
      <c r="I1736" t="str">
        <f>VLOOKUP(H1736,ISO!$A$2:$D$249,4,0)</f>
        <v>United States of America (the)</v>
      </c>
      <c r="J1736" t="s">
        <v>8246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2.2222222222222223E-4</v>
      </c>
      <c r="R1736" s="8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F1737">
        <v>110</v>
      </c>
      <c r="G1737" t="s">
        <v>8221</v>
      </c>
      <c r="H1737" t="s">
        <v>8224</v>
      </c>
      <c r="I1737" t="str">
        <f>VLOOKUP(H1737,ISO!$A$2:$D$249,4,0)</f>
        <v>United States of America (the)</v>
      </c>
      <c r="J1737" t="s">
        <v>8246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0.11</v>
      </c>
      <c r="R1737" s="8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F1738">
        <v>22</v>
      </c>
      <c r="G1738" t="s">
        <v>8221</v>
      </c>
      <c r="H1738" t="s">
        <v>8224</v>
      </c>
      <c r="I1738" t="str">
        <f>VLOOKUP(H1738,ISO!$A$2:$D$249,4,0)</f>
        <v>United States of America (the)</v>
      </c>
      <c r="J1738" t="s">
        <v>8246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7.3333333333333332E-3</v>
      </c>
      <c r="R1738" s="8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F1739">
        <v>850</v>
      </c>
      <c r="G1739" t="s">
        <v>8221</v>
      </c>
      <c r="H1739" t="s">
        <v>8224</v>
      </c>
      <c r="I1739" t="str">
        <f>VLOOKUP(H1739,ISO!$A$2:$D$249,4,0)</f>
        <v>United States of America (the)</v>
      </c>
      <c r="J1739" t="s">
        <v>8246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0.21249999999999999</v>
      </c>
      <c r="R1739" s="8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F1740">
        <v>20</v>
      </c>
      <c r="G1740" t="s">
        <v>8221</v>
      </c>
      <c r="H1740" t="s">
        <v>8224</v>
      </c>
      <c r="I1740" t="str">
        <f>VLOOKUP(H1740,ISO!$A$2:$D$249,4,0)</f>
        <v>United States of America (the)</v>
      </c>
      <c r="J1740" t="s">
        <v>8246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4.0000000000000001E-3</v>
      </c>
      <c r="R1740" s="8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F1741">
        <v>1</v>
      </c>
      <c r="G1741" t="s">
        <v>8221</v>
      </c>
      <c r="H1741" t="s">
        <v>8224</v>
      </c>
      <c r="I1741" t="str">
        <f>VLOOKUP(H1741,ISO!$A$2:$D$249,4,0)</f>
        <v>United States of America (the)</v>
      </c>
      <c r="J1741" t="s">
        <v>8246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1E-3</v>
      </c>
      <c r="R1741" s="8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F1742">
        <v>0</v>
      </c>
      <c r="G1742" t="s">
        <v>8221</v>
      </c>
      <c r="H1742" t="s">
        <v>8224</v>
      </c>
      <c r="I1742" t="str">
        <f>VLOOKUP(H1742,ISO!$A$2:$D$249,4,0)</f>
        <v>United States of America (the)</v>
      </c>
      <c r="J1742" t="s">
        <v>8246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s="8" t="e">
        <f t="shared" si="109"/>
        <v>#DIV/0!</v>
      </c>
      <c r="S1742" t="str">
        <f t="shared" si="110"/>
        <v>music</v>
      </c>
      <c r="T1742" t="str">
        <f t="shared" si="111"/>
        <v>faith</v>
      </c>
    </row>
    <row r="1743" spans="1:20" ht="29" hidden="1">
      <c r="A1743">
        <v>1741</v>
      </c>
      <c r="B1743" s="3" t="s">
        <v>1742</v>
      </c>
      <c r="C1743" s="3" t="s">
        <v>5851</v>
      </c>
      <c r="D1743">
        <v>1200</v>
      </c>
      <c r="F1743">
        <v>1330</v>
      </c>
      <c r="G1743" t="s">
        <v>8219</v>
      </c>
      <c r="H1743" t="s">
        <v>8225</v>
      </c>
      <c r="I1743" t="str">
        <f>VLOOKUP(H1743,ISO!$A$2:$D$249,4,0)</f>
        <v>United Kingdom of Great Britain and Northern Ireland (the)</v>
      </c>
      <c r="J1743" t="s">
        <v>8247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1.1083333333333334</v>
      </c>
      <c r="R1743" s="8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5" hidden="1">
      <c r="A1744">
        <v>1742</v>
      </c>
      <c r="B1744" s="3" t="s">
        <v>1743</v>
      </c>
      <c r="C1744" s="3" t="s">
        <v>5852</v>
      </c>
      <c r="D1744">
        <v>2000</v>
      </c>
      <c r="F1744">
        <v>2175</v>
      </c>
      <c r="G1744" t="s">
        <v>8219</v>
      </c>
      <c r="H1744" t="s">
        <v>8224</v>
      </c>
      <c r="I1744" t="str">
        <f>VLOOKUP(H1744,ISO!$A$2:$D$249,4,0)</f>
        <v>United States of America (the)</v>
      </c>
      <c r="J1744" t="s">
        <v>8246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1.0874999999999999</v>
      </c>
      <c r="R1744" s="8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5" hidden="1">
      <c r="A1745">
        <v>1743</v>
      </c>
      <c r="B1745" s="3" t="s">
        <v>1744</v>
      </c>
      <c r="C1745" s="3" t="s">
        <v>5853</v>
      </c>
      <c r="D1745">
        <v>6000</v>
      </c>
      <c r="F1745">
        <v>6025</v>
      </c>
      <c r="G1745" t="s">
        <v>8219</v>
      </c>
      <c r="H1745" t="s">
        <v>8224</v>
      </c>
      <c r="I1745" t="str">
        <f>VLOOKUP(H1745,ISO!$A$2:$D$249,4,0)</f>
        <v>United States of America (the)</v>
      </c>
      <c r="J1745" t="s">
        <v>8246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1.0041666666666667</v>
      </c>
      <c r="R1745" s="8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58" hidden="1">
      <c r="A1746">
        <v>1744</v>
      </c>
      <c r="B1746" s="3" t="s">
        <v>1745</v>
      </c>
      <c r="C1746" s="3" t="s">
        <v>5854</v>
      </c>
      <c r="D1746">
        <v>5500</v>
      </c>
      <c r="F1746">
        <v>6515</v>
      </c>
      <c r="G1746" t="s">
        <v>8219</v>
      </c>
      <c r="H1746" t="s">
        <v>8225</v>
      </c>
      <c r="I1746" t="str">
        <f>VLOOKUP(H1746,ISO!$A$2:$D$249,4,0)</f>
        <v>United Kingdom of Great Britain and Northern Ireland (the)</v>
      </c>
      <c r="J1746" t="s">
        <v>8247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1.1845454545454546</v>
      </c>
      <c r="R1746" s="8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5" hidden="1">
      <c r="A1747">
        <v>1745</v>
      </c>
      <c r="B1747" s="3" t="s">
        <v>1746</v>
      </c>
      <c r="C1747" s="3" t="s">
        <v>5855</v>
      </c>
      <c r="D1747">
        <v>7000</v>
      </c>
      <c r="F1747">
        <v>7981</v>
      </c>
      <c r="G1747" t="s">
        <v>8219</v>
      </c>
      <c r="H1747" t="s">
        <v>8224</v>
      </c>
      <c r="I1747" t="str">
        <f>VLOOKUP(H1747,ISO!$A$2:$D$249,4,0)</f>
        <v>United States of America (the)</v>
      </c>
      <c r="J1747" t="s">
        <v>8246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1.1401428571428571</v>
      </c>
      <c r="R1747" s="8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58" hidden="1">
      <c r="A1748">
        <v>1746</v>
      </c>
      <c r="B1748" s="3" t="s">
        <v>1747</v>
      </c>
      <c r="C1748" s="3" t="s">
        <v>5856</v>
      </c>
      <c r="D1748">
        <v>15000</v>
      </c>
      <c r="F1748">
        <v>22215</v>
      </c>
      <c r="G1748" t="s">
        <v>8219</v>
      </c>
      <c r="H1748" t="s">
        <v>8224</v>
      </c>
      <c r="I1748" t="str">
        <f>VLOOKUP(H1748,ISO!$A$2:$D$249,4,0)</f>
        <v>United States of America (the)</v>
      </c>
      <c r="J1748" t="s">
        <v>8246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1.4810000000000001</v>
      </c>
      <c r="R1748" s="8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5" hidden="1">
      <c r="A1749">
        <v>1747</v>
      </c>
      <c r="B1749" s="3" t="s">
        <v>1748</v>
      </c>
      <c r="C1749" s="3" t="s">
        <v>5857</v>
      </c>
      <c r="D1749">
        <v>9000</v>
      </c>
      <c r="F1749">
        <v>9446</v>
      </c>
      <c r="G1749" t="s">
        <v>8219</v>
      </c>
      <c r="H1749" t="s">
        <v>8225</v>
      </c>
      <c r="I1749" t="str">
        <f>VLOOKUP(H1749,ISO!$A$2:$D$249,4,0)</f>
        <v>United Kingdom of Great Britain and Northern Ireland (the)</v>
      </c>
      <c r="J1749" t="s">
        <v>8247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1.0495555555555556</v>
      </c>
      <c r="R1749" s="8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43.5" hidden="1">
      <c r="A1750">
        <v>1748</v>
      </c>
      <c r="B1750" s="3" t="s">
        <v>1749</v>
      </c>
      <c r="C1750" s="3" t="s">
        <v>5858</v>
      </c>
      <c r="D1750">
        <v>50000</v>
      </c>
      <c r="F1750">
        <v>64974</v>
      </c>
      <c r="G1750" t="s">
        <v>8219</v>
      </c>
      <c r="H1750" t="s">
        <v>8229</v>
      </c>
      <c r="I1750" t="str">
        <f>VLOOKUP(H1750,ISO!$A$2:$D$249,4,0)</f>
        <v>Canada</v>
      </c>
      <c r="J1750" t="s">
        <v>8251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1.29948</v>
      </c>
      <c r="R1750" s="8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9" hidden="1">
      <c r="A1751">
        <v>1749</v>
      </c>
      <c r="B1751" s="3" t="s">
        <v>1750</v>
      </c>
      <c r="C1751" s="3" t="s">
        <v>5859</v>
      </c>
      <c r="D1751">
        <v>10050</v>
      </c>
      <c r="F1751">
        <v>12410.5</v>
      </c>
      <c r="G1751" t="s">
        <v>8219</v>
      </c>
      <c r="H1751" t="s">
        <v>8243</v>
      </c>
      <c r="I1751" t="str">
        <f>VLOOKUP(H1751,ISO!$A$2:$D$249,4,0)</f>
        <v>Luxembourg</v>
      </c>
      <c r="J1751" t="s">
        <v>8249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1.2348756218905472</v>
      </c>
      <c r="R1751" s="8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5" hidden="1">
      <c r="A1752">
        <v>1750</v>
      </c>
      <c r="B1752" s="3" t="s">
        <v>1751</v>
      </c>
      <c r="C1752" s="3" t="s">
        <v>5860</v>
      </c>
      <c r="D1752">
        <v>5000</v>
      </c>
      <c r="F1752">
        <v>10081</v>
      </c>
      <c r="G1752" t="s">
        <v>8219</v>
      </c>
      <c r="H1752" t="s">
        <v>8224</v>
      </c>
      <c r="I1752" t="str">
        <f>VLOOKUP(H1752,ISO!$A$2:$D$249,4,0)</f>
        <v>United States of America (the)</v>
      </c>
      <c r="J1752" t="s">
        <v>8246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2.0162</v>
      </c>
      <c r="R1752" s="8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9" hidden="1">
      <c r="A1753">
        <v>1751</v>
      </c>
      <c r="B1753" s="3" t="s">
        <v>1752</v>
      </c>
      <c r="C1753" s="3" t="s">
        <v>5861</v>
      </c>
      <c r="D1753">
        <v>10000</v>
      </c>
      <c r="F1753">
        <v>10290</v>
      </c>
      <c r="G1753" t="s">
        <v>8219</v>
      </c>
      <c r="H1753" t="s">
        <v>8224</v>
      </c>
      <c r="I1753" t="str">
        <f>VLOOKUP(H1753,ISO!$A$2:$D$249,4,0)</f>
        <v>United States of America (the)</v>
      </c>
      <c r="J1753" t="s">
        <v>8246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1.0289999999999999</v>
      </c>
      <c r="R1753" s="8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9" hidden="1">
      <c r="A1754">
        <v>1752</v>
      </c>
      <c r="B1754" s="3" t="s">
        <v>1753</v>
      </c>
      <c r="C1754" s="3" t="s">
        <v>5862</v>
      </c>
      <c r="D1754">
        <v>1200</v>
      </c>
      <c r="F1754">
        <v>3122</v>
      </c>
      <c r="G1754" t="s">
        <v>8219</v>
      </c>
      <c r="H1754" t="s">
        <v>8225</v>
      </c>
      <c r="I1754" t="str">
        <f>VLOOKUP(H1754,ISO!$A$2:$D$249,4,0)</f>
        <v>United Kingdom of Great Britain and Northern Ireland (the)</v>
      </c>
      <c r="J1754" t="s">
        <v>8247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2.6016666666666666</v>
      </c>
      <c r="R1754" s="8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5" hidden="1">
      <c r="A1755">
        <v>1753</v>
      </c>
      <c r="B1755" s="3" t="s">
        <v>1754</v>
      </c>
      <c r="C1755" s="3" t="s">
        <v>5863</v>
      </c>
      <c r="D1755">
        <v>15000</v>
      </c>
      <c r="F1755">
        <v>16200</v>
      </c>
      <c r="G1755" t="s">
        <v>8219</v>
      </c>
      <c r="H1755" t="s">
        <v>8232</v>
      </c>
      <c r="I1755" t="str">
        <f>VLOOKUP(H1755,ISO!$A$2:$D$249,4,0)</f>
        <v>Denmark</v>
      </c>
      <c r="J1755" t="s">
        <v>8253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1.08</v>
      </c>
      <c r="R1755" s="8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5" hidden="1">
      <c r="A1756">
        <v>1754</v>
      </c>
      <c r="B1756" s="3" t="s">
        <v>1755</v>
      </c>
      <c r="C1756" s="3" t="s">
        <v>5864</v>
      </c>
      <c r="D1756">
        <v>8500</v>
      </c>
      <c r="F1756">
        <v>9395</v>
      </c>
      <c r="G1756" t="s">
        <v>8219</v>
      </c>
      <c r="H1756" t="s">
        <v>8229</v>
      </c>
      <c r="I1756" t="str">
        <f>VLOOKUP(H1756,ISO!$A$2:$D$249,4,0)</f>
        <v>Canada</v>
      </c>
      <c r="J1756" t="s">
        <v>8251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1.1052941176470588</v>
      </c>
      <c r="R1756" s="8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5" hidden="1">
      <c r="A1757">
        <v>1755</v>
      </c>
      <c r="B1757" s="3" t="s">
        <v>1756</v>
      </c>
      <c r="C1757" s="3" t="s">
        <v>5865</v>
      </c>
      <c r="D1757">
        <v>25</v>
      </c>
      <c r="F1757">
        <v>30</v>
      </c>
      <c r="G1757" t="s">
        <v>8219</v>
      </c>
      <c r="H1757" t="s">
        <v>8224</v>
      </c>
      <c r="I1757" t="str">
        <f>VLOOKUP(H1757,ISO!$A$2:$D$249,4,0)</f>
        <v>United States of America (the)</v>
      </c>
      <c r="J1757" t="s">
        <v>8246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1.2</v>
      </c>
      <c r="R1757" s="8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3.5" hidden="1">
      <c r="A1758">
        <v>1756</v>
      </c>
      <c r="B1758" s="3" t="s">
        <v>1757</v>
      </c>
      <c r="C1758" s="3" t="s">
        <v>5866</v>
      </c>
      <c r="D1758">
        <v>5500</v>
      </c>
      <c r="F1758">
        <v>5655.6</v>
      </c>
      <c r="G1758" t="s">
        <v>8219</v>
      </c>
      <c r="H1758" t="s">
        <v>8224</v>
      </c>
      <c r="I1758" t="str">
        <f>VLOOKUP(H1758,ISO!$A$2:$D$249,4,0)</f>
        <v>United States of America (the)</v>
      </c>
      <c r="J1758" t="s">
        <v>8246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1.0282909090909091</v>
      </c>
      <c r="R1758" s="8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43.5" hidden="1">
      <c r="A1759">
        <v>1757</v>
      </c>
      <c r="B1759" s="3" t="s">
        <v>1758</v>
      </c>
      <c r="C1759" s="3" t="s">
        <v>5867</v>
      </c>
      <c r="D1759">
        <v>5000</v>
      </c>
      <c r="F1759">
        <v>5800</v>
      </c>
      <c r="G1759" t="s">
        <v>8219</v>
      </c>
      <c r="H1759" t="s">
        <v>8224</v>
      </c>
      <c r="I1759" t="str">
        <f>VLOOKUP(H1759,ISO!$A$2:$D$249,4,0)</f>
        <v>United States of America (the)</v>
      </c>
      <c r="J1759" t="s">
        <v>8246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1.1599999999999999</v>
      </c>
      <c r="R1759" s="8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58" hidden="1">
      <c r="A1760">
        <v>1758</v>
      </c>
      <c r="B1760" s="3" t="s">
        <v>1759</v>
      </c>
      <c r="C1760" s="3" t="s">
        <v>5868</v>
      </c>
      <c r="D1760">
        <v>1000</v>
      </c>
      <c r="F1760">
        <v>1147</v>
      </c>
      <c r="G1760" t="s">
        <v>8219</v>
      </c>
      <c r="H1760" t="s">
        <v>8224</v>
      </c>
      <c r="I1760" t="str">
        <f>VLOOKUP(H1760,ISO!$A$2:$D$249,4,0)</f>
        <v>United States of America (the)</v>
      </c>
      <c r="J1760" t="s">
        <v>8246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1.147</v>
      </c>
      <c r="R1760" s="8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9" hidden="1">
      <c r="A1761">
        <v>1759</v>
      </c>
      <c r="B1761" s="3" t="s">
        <v>1760</v>
      </c>
      <c r="C1761" s="3" t="s">
        <v>5869</v>
      </c>
      <c r="D1761">
        <v>5000</v>
      </c>
      <c r="F1761">
        <v>5330</v>
      </c>
      <c r="G1761" t="s">
        <v>8219</v>
      </c>
      <c r="H1761" t="s">
        <v>8224</v>
      </c>
      <c r="I1761" t="str">
        <f>VLOOKUP(H1761,ISO!$A$2:$D$249,4,0)</f>
        <v>United States of America (the)</v>
      </c>
      <c r="J1761" t="s">
        <v>8246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1.0660000000000001</v>
      </c>
      <c r="R1761" s="8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58" hidden="1">
      <c r="A1762">
        <v>1760</v>
      </c>
      <c r="B1762" s="3" t="s">
        <v>1761</v>
      </c>
      <c r="C1762" s="3" t="s">
        <v>5870</v>
      </c>
      <c r="D1762">
        <v>5000</v>
      </c>
      <c r="F1762">
        <v>8272</v>
      </c>
      <c r="G1762" t="s">
        <v>8219</v>
      </c>
      <c r="H1762" t="s">
        <v>8224</v>
      </c>
      <c r="I1762" t="str">
        <f>VLOOKUP(H1762,ISO!$A$2:$D$249,4,0)</f>
        <v>United States of America (the)</v>
      </c>
      <c r="J1762" t="s">
        <v>8246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1.6544000000000001</v>
      </c>
      <c r="R1762" s="8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9" hidden="1">
      <c r="A1763">
        <v>1761</v>
      </c>
      <c r="B1763" s="3" t="s">
        <v>1762</v>
      </c>
      <c r="C1763" s="3" t="s">
        <v>5871</v>
      </c>
      <c r="D1763">
        <v>100</v>
      </c>
      <c r="F1763">
        <v>155</v>
      </c>
      <c r="G1763" t="s">
        <v>8219</v>
      </c>
      <c r="H1763" t="s">
        <v>8225</v>
      </c>
      <c r="I1763" t="str">
        <f>VLOOKUP(H1763,ISO!$A$2:$D$249,4,0)</f>
        <v>United Kingdom of Great Britain and Northern Ireland (the)</v>
      </c>
      <c r="J1763" t="s">
        <v>8247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1.55</v>
      </c>
      <c r="R1763" s="8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29" hidden="1">
      <c r="A1764">
        <v>1762</v>
      </c>
      <c r="B1764" s="3" t="s">
        <v>1763</v>
      </c>
      <c r="C1764" s="3" t="s">
        <v>5872</v>
      </c>
      <c r="D1764">
        <v>100</v>
      </c>
      <c r="F1764">
        <v>885</v>
      </c>
      <c r="G1764" t="s">
        <v>8219</v>
      </c>
      <c r="H1764" t="s">
        <v>8224</v>
      </c>
      <c r="I1764" t="str">
        <f>VLOOKUP(H1764,ISO!$A$2:$D$249,4,0)</f>
        <v>United States of America (the)</v>
      </c>
      <c r="J1764" t="s">
        <v>8246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8.85</v>
      </c>
      <c r="R1764" s="8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58" hidden="1">
      <c r="A1765">
        <v>1763</v>
      </c>
      <c r="B1765" s="3" t="s">
        <v>1764</v>
      </c>
      <c r="C1765" s="3" t="s">
        <v>5873</v>
      </c>
      <c r="D1765">
        <v>12000</v>
      </c>
      <c r="F1765">
        <v>12229</v>
      </c>
      <c r="G1765" t="s">
        <v>8219</v>
      </c>
      <c r="H1765" t="s">
        <v>8224</v>
      </c>
      <c r="I1765" t="str">
        <f>VLOOKUP(H1765,ISO!$A$2:$D$249,4,0)</f>
        <v>United States of America (the)</v>
      </c>
      <c r="J1765" t="s">
        <v>8246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1.0190833333333333</v>
      </c>
      <c r="R1765" s="8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F1766">
        <v>2156</v>
      </c>
      <c r="G1766" t="s">
        <v>8221</v>
      </c>
      <c r="H1766" t="s">
        <v>8225</v>
      </c>
      <c r="I1766" t="str">
        <f>VLOOKUP(H1766,ISO!$A$2:$D$249,4,0)</f>
        <v>United Kingdom of Great Britain and Northern Ireland (the)</v>
      </c>
      <c r="J1766" t="s">
        <v>8247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0.19600000000000001</v>
      </c>
      <c r="R1766" s="8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F1767">
        <v>7433.48</v>
      </c>
      <c r="G1767" t="s">
        <v>8221</v>
      </c>
      <c r="H1767" t="s">
        <v>8224</v>
      </c>
      <c r="I1767" t="str">
        <f>VLOOKUP(H1767,ISO!$A$2:$D$249,4,0)</f>
        <v>United States of America (the)</v>
      </c>
      <c r="J1767" t="s">
        <v>8246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0.59467839999999994</v>
      </c>
      <c r="R1767" s="8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F1768">
        <v>0</v>
      </c>
      <c r="G1768" t="s">
        <v>8221</v>
      </c>
      <c r="H1768" t="s">
        <v>8226</v>
      </c>
      <c r="I1768" t="str">
        <f>VLOOKUP(H1768,ISO!$A$2:$D$249,4,0)</f>
        <v>Australia</v>
      </c>
      <c r="J1768" t="s">
        <v>8248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s="8" t="e">
        <f t="shared" si="109"/>
        <v>#DIV/0!</v>
      </c>
      <c r="S1768" t="str">
        <f t="shared" si="110"/>
        <v>photography</v>
      </c>
      <c r="T1768" t="str">
        <f t="shared" si="111"/>
        <v>photobooks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F1769">
        <v>2286</v>
      </c>
      <c r="G1769" t="s">
        <v>8221</v>
      </c>
      <c r="H1769" t="s">
        <v>8224</v>
      </c>
      <c r="I1769" t="str">
        <f>VLOOKUP(H1769,ISO!$A$2:$D$249,4,0)</f>
        <v>United States of America (the)</v>
      </c>
      <c r="J1769" t="s">
        <v>8246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0.4572</v>
      </c>
      <c r="R1769" s="8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F1770">
        <v>187</v>
      </c>
      <c r="G1770" t="s">
        <v>8221</v>
      </c>
      <c r="H1770" t="s">
        <v>8224</v>
      </c>
      <c r="I1770" t="str">
        <f>VLOOKUP(H1770,ISO!$A$2:$D$249,4,0)</f>
        <v>United States of America (the)</v>
      </c>
      <c r="J1770" t="s">
        <v>8246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3.7400000000000003E-2</v>
      </c>
      <c r="R1770" s="8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F1771">
        <v>1081</v>
      </c>
      <c r="G1771" t="s">
        <v>8221</v>
      </c>
      <c r="H1771" t="s">
        <v>8224</v>
      </c>
      <c r="I1771" t="str">
        <f>VLOOKUP(H1771,ISO!$A$2:$D$249,4,0)</f>
        <v>United States of America (the)</v>
      </c>
      <c r="J1771" t="s">
        <v>8246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2.7025E-2</v>
      </c>
      <c r="R1771" s="8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F1772">
        <v>13846</v>
      </c>
      <c r="G1772" t="s">
        <v>8221</v>
      </c>
      <c r="H1772" t="s">
        <v>8224</v>
      </c>
      <c r="I1772" t="str">
        <f>VLOOKUP(H1772,ISO!$A$2:$D$249,4,0)</f>
        <v>United States of America (the)</v>
      </c>
      <c r="J1772" t="s">
        <v>8246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0.56514285714285717</v>
      </c>
      <c r="R1772" s="8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F1773">
        <v>895</v>
      </c>
      <c r="G1773" t="s">
        <v>8221</v>
      </c>
      <c r="H1773" t="s">
        <v>8225</v>
      </c>
      <c r="I1773" t="str">
        <f>VLOOKUP(H1773,ISO!$A$2:$D$249,4,0)</f>
        <v>United Kingdom of Great Britain and Northern Ireland (the)</v>
      </c>
      <c r="J1773" t="s">
        <v>8247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0.21309523809523809</v>
      </c>
      <c r="R1773" s="8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F1774">
        <v>858</v>
      </c>
      <c r="G1774" t="s">
        <v>8221</v>
      </c>
      <c r="H1774" t="s">
        <v>8225</v>
      </c>
      <c r="I1774" t="str">
        <f>VLOOKUP(H1774,ISO!$A$2:$D$249,4,0)</f>
        <v>United Kingdom of Great Britain and Northern Ireland (the)</v>
      </c>
      <c r="J1774" t="s">
        <v>8247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0.156</v>
      </c>
      <c r="R1774" s="8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F1775">
        <v>1877</v>
      </c>
      <c r="G1775" t="s">
        <v>8221</v>
      </c>
      <c r="H1775" t="s">
        <v>8224</v>
      </c>
      <c r="I1775" t="str">
        <f>VLOOKUP(H1775,ISO!$A$2:$D$249,4,0)</f>
        <v>United States of America (the)</v>
      </c>
      <c r="J1775" t="s">
        <v>8246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6.2566666666666673E-2</v>
      </c>
      <c r="R1775" s="8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F1776">
        <v>1148</v>
      </c>
      <c r="G1776" t="s">
        <v>8221</v>
      </c>
      <c r="H1776" t="s">
        <v>8224</v>
      </c>
      <c r="I1776" t="str">
        <f>VLOOKUP(H1776,ISO!$A$2:$D$249,4,0)</f>
        <v>United States of America (the)</v>
      </c>
      <c r="J1776" t="s">
        <v>8246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0.4592</v>
      </c>
      <c r="R1776" s="8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F1777">
        <v>21158</v>
      </c>
      <c r="G1777" t="s">
        <v>8221</v>
      </c>
      <c r="H1777" t="s">
        <v>8224</v>
      </c>
      <c r="I1777" t="str">
        <f>VLOOKUP(H1777,ISO!$A$2:$D$249,4,0)</f>
        <v>United States of America (the)</v>
      </c>
      <c r="J1777" t="s">
        <v>8246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0.65101538461538466</v>
      </c>
      <c r="R1777" s="8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F1778">
        <v>335</v>
      </c>
      <c r="G1778" t="s">
        <v>8221</v>
      </c>
      <c r="H1778" t="s">
        <v>8225</v>
      </c>
      <c r="I1778" t="str">
        <f>VLOOKUP(H1778,ISO!$A$2:$D$249,4,0)</f>
        <v>United Kingdom of Great Britain and Northern Ireland (the)</v>
      </c>
      <c r="J1778" t="s">
        <v>8247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6.7000000000000004E-2</v>
      </c>
      <c r="R1778" s="8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F1779">
        <v>651</v>
      </c>
      <c r="G1779" t="s">
        <v>8221</v>
      </c>
      <c r="H1779" t="s">
        <v>8233</v>
      </c>
      <c r="I1779" t="str">
        <f>VLOOKUP(H1779,ISO!$A$2:$D$249,4,0)</f>
        <v>Netherlands (the)</v>
      </c>
      <c r="J1779" t="s">
        <v>8249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0.135625</v>
      </c>
      <c r="R1779" s="8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F1780">
        <v>995</v>
      </c>
      <c r="G1780" t="s">
        <v>8221</v>
      </c>
      <c r="H1780" t="s">
        <v>8224</v>
      </c>
      <c r="I1780" t="str">
        <f>VLOOKUP(H1780,ISO!$A$2:$D$249,4,0)</f>
        <v>United States of America (the)</v>
      </c>
      <c r="J1780" t="s">
        <v>8246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1.9900000000000001E-2</v>
      </c>
      <c r="R1780" s="8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F1781">
        <v>3986</v>
      </c>
      <c r="G1781" t="s">
        <v>8221</v>
      </c>
      <c r="H1781" t="s">
        <v>8224</v>
      </c>
      <c r="I1781" t="str">
        <f>VLOOKUP(H1781,ISO!$A$2:$D$249,4,0)</f>
        <v>United States of America (the)</v>
      </c>
      <c r="J1781" t="s">
        <v>8246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0.36236363636363639</v>
      </c>
      <c r="R1781" s="8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F1782">
        <v>11923</v>
      </c>
      <c r="G1782" t="s">
        <v>8221</v>
      </c>
      <c r="H1782" t="s">
        <v>8224</v>
      </c>
      <c r="I1782" t="str">
        <f>VLOOKUP(H1782,ISO!$A$2:$D$249,4,0)</f>
        <v>United States of America (the)</v>
      </c>
      <c r="J1782" t="s">
        <v>8246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0.39743333333333336</v>
      </c>
      <c r="R1782" s="8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F1783">
        <v>1417</v>
      </c>
      <c r="G1783" t="s">
        <v>8221</v>
      </c>
      <c r="H1783" t="s">
        <v>8224</v>
      </c>
      <c r="I1783" t="str">
        <f>VLOOKUP(H1783,ISO!$A$2:$D$249,4,0)</f>
        <v>United States of America (the)</v>
      </c>
      <c r="J1783" t="s">
        <v>8246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0.25763636363636366</v>
      </c>
      <c r="R1783" s="8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F1784">
        <v>5422</v>
      </c>
      <c r="G1784" t="s">
        <v>8221</v>
      </c>
      <c r="H1784" t="s">
        <v>8224</v>
      </c>
      <c r="I1784" t="str">
        <f>VLOOKUP(H1784,ISO!$A$2:$D$249,4,0)</f>
        <v>United States of America (the)</v>
      </c>
      <c r="J1784" t="s">
        <v>8246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0.15491428571428573</v>
      </c>
      <c r="R1784" s="8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F1785">
        <v>9477</v>
      </c>
      <c r="G1785" t="s">
        <v>8221</v>
      </c>
      <c r="H1785" t="s">
        <v>8224</v>
      </c>
      <c r="I1785" t="str">
        <f>VLOOKUP(H1785,ISO!$A$2:$D$249,4,0)</f>
        <v>United States of America (the)</v>
      </c>
      <c r="J1785" t="s">
        <v>8246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0.236925</v>
      </c>
      <c r="R1785" s="8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F1786">
        <v>1988</v>
      </c>
      <c r="G1786" t="s">
        <v>8221</v>
      </c>
      <c r="H1786" t="s">
        <v>8224</v>
      </c>
      <c r="I1786" t="str">
        <f>VLOOKUP(H1786,ISO!$A$2:$D$249,4,0)</f>
        <v>United States of America (the)</v>
      </c>
      <c r="J1786" t="s">
        <v>8246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0.39760000000000001</v>
      </c>
      <c r="R1786" s="8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F1787">
        <v>4853</v>
      </c>
      <c r="G1787" t="s">
        <v>8221</v>
      </c>
      <c r="H1787" t="s">
        <v>8224</v>
      </c>
      <c r="I1787" t="str">
        <f>VLOOKUP(H1787,ISO!$A$2:$D$249,4,0)</f>
        <v>United States of America (the)</v>
      </c>
      <c r="J1787" t="s">
        <v>8246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0.20220833333333332</v>
      </c>
      <c r="R1787" s="8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F1788">
        <v>905</v>
      </c>
      <c r="G1788" t="s">
        <v>8221</v>
      </c>
      <c r="H1788" t="s">
        <v>8233</v>
      </c>
      <c r="I1788" t="str">
        <f>VLOOKUP(H1788,ISO!$A$2:$D$249,4,0)</f>
        <v>Netherlands (the)</v>
      </c>
      <c r="J1788" t="s">
        <v>8249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0.47631578947368419</v>
      </c>
      <c r="R1788" s="8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F1789">
        <v>1533</v>
      </c>
      <c r="G1789" t="s">
        <v>8221</v>
      </c>
      <c r="H1789" t="s">
        <v>8224</v>
      </c>
      <c r="I1789" t="str">
        <f>VLOOKUP(H1789,ISO!$A$2:$D$249,4,0)</f>
        <v>United States of America (the)</v>
      </c>
      <c r="J1789" t="s">
        <v>8246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0.15329999999999999</v>
      </c>
      <c r="R1789" s="8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F1790">
        <v>76</v>
      </c>
      <c r="G1790" t="s">
        <v>8221</v>
      </c>
      <c r="H1790" t="s">
        <v>8225</v>
      </c>
      <c r="I1790" t="str">
        <f>VLOOKUP(H1790,ISO!$A$2:$D$249,4,0)</f>
        <v>United Kingdom of Great Britain and Northern Ireland (the)</v>
      </c>
      <c r="J1790" t="s">
        <v>8247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1.3818181818181818E-2</v>
      </c>
      <c r="R1790" s="8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F1791">
        <v>40</v>
      </c>
      <c r="G1791" t="s">
        <v>8221</v>
      </c>
      <c r="H1791" t="s">
        <v>8224</v>
      </c>
      <c r="I1791" t="str">
        <f>VLOOKUP(H1791,ISO!$A$2:$D$249,4,0)</f>
        <v>United States of America (the)</v>
      </c>
      <c r="J1791" t="s">
        <v>8246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5.0000000000000001E-3</v>
      </c>
      <c r="R1791" s="8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F1792">
        <v>1636</v>
      </c>
      <c r="G1792" t="s">
        <v>8221</v>
      </c>
      <c r="H1792" t="s">
        <v>8224</v>
      </c>
      <c r="I1792" t="str">
        <f>VLOOKUP(H1792,ISO!$A$2:$D$249,4,0)</f>
        <v>United States of America (the)</v>
      </c>
      <c r="J1792" t="s">
        <v>8246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4.9575757575757579E-2</v>
      </c>
      <c r="R1792" s="8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F1793">
        <v>107</v>
      </c>
      <c r="G1793" t="s">
        <v>8221</v>
      </c>
      <c r="H1793" t="s">
        <v>8225</v>
      </c>
      <c r="I1793" t="str">
        <f>VLOOKUP(H1793,ISO!$A$2:$D$249,4,0)</f>
        <v>United Kingdom of Great Britain and Northern Ireland (the)</v>
      </c>
      <c r="J1793" t="s">
        <v>8247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3.5666666666666666E-2</v>
      </c>
      <c r="R1793" s="8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F1794">
        <v>15281</v>
      </c>
      <c r="G1794" t="s">
        <v>8221</v>
      </c>
      <c r="H1794" t="s">
        <v>8224</v>
      </c>
      <c r="I1794" t="str">
        <f>VLOOKUP(H1794,ISO!$A$2:$D$249,4,0)</f>
        <v>United States of America (the)</v>
      </c>
      <c r="J1794" t="s">
        <v>8246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08"/>
        <v>0.61124000000000001</v>
      </c>
      <c r="R1794" s="8">
        <f t="shared" si="109"/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F1795">
        <v>40</v>
      </c>
      <c r="G1795" t="s">
        <v>8221</v>
      </c>
      <c r="H1795" t="s">
        <v>8226</v>
      </c>
      <c r="I1795" t="str">
        <f>VLOOKUP(H1795,ISO!$A$2:$D$249,4,0)</f>
        <v>Australia</v>
      </c>
      <c r="J1795" t="s">
        <v>8248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12">F1795/D1795</f>
        <v>1.3333333333333334E-2</v>
      </c>
      <c r="R1795" s="8">
        <f t="shared" ref="R1795:R1858" si="113">F1795/N1795</f>
        <v>20</v>
      </c>
      <c r="S1795" t="str">
        <f t="shared" ref="S1795:S1858" si="114">LEFT(P1795,(FIND("/",P1795,1)-1))</f>
        <v>photography</v>
      </c>
      <c r="T1795" t="str">
        <f t="shared" ref="T1795:T1858" si="115">MID(P1795,FIND("/",P1795)+1,256)</f>
        <v>photobooks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F1796">
        <v>997</v>
      </c>
      <c r="G1796" t="s">
        <v>8221</v>
      </c>
      <c r="H1796" t="s">
        <v>8224</v>
      </c>
      <c r="I1796" t="str">
        <f>VLOOKUP(H1796,ISO!$A$2:$D$249,4,0)</f>
        <v>United States of America (the)</v>
      </c>
      <c r="J1796" t="s">
        <v>8246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0.11077777777777778</v>
      </c>
      <c r="R1796" s="8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F1797">
        <v>10846</v>
      </c>
      <c r="G1797" t="s">
        <v>8221</v>
      </c>
      <c r="H1797" t="s">
        <v>8236</v>
      </c>
      <c r="I1797" t="str">
        <f>VLOOKUP(H1797,ISO!$A$2:$D$249,4,0)</f>
        <v>Germany</v>
      </c>
      <c r="J1797" t="s">
        <v>8249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0.38735714285714284</v>
      </c>
      <c r="R1797" s="8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F1798">
        <v>4190</v>
      </c>
      <c r="G1798" t="s">
        <v>8221</v>
      </c>
      <c r="H1798" t="s">
        <v>8225</v>
      </c>
      <c r="I1798" t="str">
        <f>VLOOKUP(H1798,ISO!$A$2:$D$249,4,0)</f>
        <v>United Kingdom of Great Britain and Northern Ireland (the)</v>
      </c>
      <c r="J1798" t="s">
        <v>8247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0.22052631578947368</v>
      </c>
      <c r="R1798" s="8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F1799">
        <v>6755</v>
      </c>
      <c r="G1799" t="s">
        <v>8221</v>
      </c>
      <c r="H1799" t="s">
        <v>8224</v>
      </c>
      <c r="I1799" t="str">
        <f>VLOOKUP(H1799,ISO!$A$2:$D$249,4,0)</f>
        <v>United States of America (the)</v>
      </c>
      <c r="J1799" t="s">
        <v>8246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0.67549999999999999</v>
      </c>
      <c r="R1799" s="8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F1800">
        <v>2182</v>
      </c>
      <c r="G1800" t="s">
        <v>8221</v>
      </c>
      <c r="H1800" t="s">
        <v>8224</v>
      </c>
      <c r="I1800" t="str">
        <f>VLOOKUP(H1800,ISO!$A$2:$D$249,4,0)</f>
        <v>United States of America (the)</v>
      </c>
      <c r="J1800" t="s">
        <v>8246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0.136375</v>
      </c>
      <c r="R1800" s="8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F1801">
        <v>69.83</v>
      </c>
      <c r="G1801" t="s">
        <v>8221</v>
      </c>
      <c r="H1801" t="s">
        <v>8225</v>
      </c>
      <c r="I1801" t="str">
        <f>VLOOKUP(H1801,ISO!$A$2:$D$249,4,0)</f>
        <v>United Kingdom of Great Britain and Northern Ireland (the)</v>
      </c>
      <c r="J1801" t="s">
        <v>8247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1.7457500000000001E-2</v>
      </c>
      <c r="R1801" s="8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F1802">
        <v>9460</v>
      </c>
      <c r="G1802" t="s">
        <v>8221</v>
      </c>
      <c r="H1802" t="s">
        <v>8225</v>
      </c>
      <c r="I1802" t="str">
        <f>VLOOKUP(H1802,ISO!$A$2:$D$249,4,0)</f>
        <v>United Kingdom of Great Britain and Northern Ireland (the)</v>
      </c>
      <c r="J1802" t="s">
        <v>8247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0.20449632511889321</v>
      </c>
      <c r="R1802" s="8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F1803">
        <v>2355</v>
      </c>
      <c r="G1803" t="s">
        <v>8221</v>
      </c>
      <c r="H1803" t="s">
        <v>8225</v>
      </c>
      <c r="I1803" t="str">
        <f>VLOOKUP(H1803,ISO!$A$2:$D$249,4,0)</f>
        <v>United Kingdom of Great Britain and Northern Ireland (the)</v>
      </c>
      <c r="J1803" t="s">
        <v>8247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0.13852941176470587</v>
      </c>
      <c r="R1803" s="8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F1804">
        <v>1697</v>
      </c>
      <c r="G1804" t="s">
        <v>8221</v>
      </c>
      <c r="H1804" t="s">
        <v>8236</v>
      </c>
      <c r="I1804" t="str">
        <f>VLOOKUP(H1804,ISO!$A$2:$D$249,4,0)</f>
        <v>Germany</v>
      </c>
      <c r="J1804" t="s">
        <v>8249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0.48485714285714288</v>
      </c>
      <c r="R1804" s="8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F1805">
        <v>5390</v>
      </c>
      <c r="G1805" t="s">
        <v>8221</v>
      </c>
      <c r="H1805" t="s">
        <v>8224</v>
      </c>
      <c r="I1805" t="str">
        <f>VLOOKUP(H1805,ISO!$A$2:$D$249,4,0)</f>
        <v>United States of America (the)</v>
      </c>
      <c r="J1805" t="s">
        <v>8246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0.308</v>
      </c>
      <c r="R1805" s="8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F1806">
        <v>5452</v>
      </c>
      <c r="G1806" t="s">
        <v>8221</v>
      </c>
      <c r="H1806" t="s">
        <v>8224</v>
      </c>
      <c r="I1806" t="str">
        <f>VLOOKUP(H1806,ISO!$A$2:$D$249,4,0)</f>
        <v>United States of America (the)</v>
      </c>
      <c r="J1806" t="s">
        <v>8246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0.35174193548387095</v>
      </c>
      <c r="R1806" s="8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F1807">
        <v>8191</v>
      </c>
      <c r="G1807" t="s">
        <v>8221</v>
      </c>
      <c r="H1807" t="s">
        <v>8236</v>
      </c>
      <c r="I1807" t="str">
        <f>VLOOKUP(H1807,ISO!$A$2:$D$249,4,0)</f>
        <v>Germany</v>
      </c>
      <c r="J1807" t="s">
        <v>8249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0.36404444444444445</v>
      </c>
      <c r="R1807" s="8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F1808">
        <v>591</v>
      </c>
      <c r="G1808" t="s">
        <v>8221</v>
      </c>
      <c r="H1808" t="s">
        <v>8225</v>
      </c>
      <c r="I1808" t="str">
        <f>VLOOKUP(H1808,ISO!$A$2:$D$249,4,0)</f>
        <v>United Kingdom of Great Britain and Northern Ireland (the)</v>
      </c>
      <c r="J1808" t="s">
        <v>8247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2.955E-2</v>
      </c>
      <c r="R1808" s="8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F1809">
        <v>553</v>
      </c>
      <c r="G1809" t="s">
        <v>8221</v>
      </c>
      <c r="H1809" t="s">
        <v>8224</v>
      </c>
      <c r="I1809" t="str">
        <f>VLOOKUP(H1809,ISO!$A$2:$D$249,4,0)</f>
        <v>United States of America (the)</v>
      </c>
      <c r="J1809" t="s">
        <v>8246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0.1106</v>
      </c>
      <c r="R1809" s="8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F1810">
        <v>11594</v>
      </c>
      <c r="G1810" t="s">
        <v>8221</v>
      </c>
      <c r="H1810" t="s">
        <v>8224</v>
      </c>
      <c r="I1810" t="str">
        <f>VLOOKUP(H1810,ISO!$A$2:$D$249,4,0)</f>
        <v>United States of America (the)</v>
      </c>
      <c r="J1810" t="s">
        <v>8246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0.41407142857142859</v>
      </c>
      <c r="R1810" s="8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F1811">
        <v>380</v>
      </c>
      <c r="G1811" t="s">
        <v>8221</v>
      </c>
      <c r="H1811" t="s">
        <v>8229</v>
      </c>
      <c r="I1811" t="str">
        <f>VLOOKUP(H1811,ISO!$A$2:$D$249,4,0)</f>
        <v>Canada</v>
      </c>
      <c r="J1811" t="s">
        <v>8251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0.10857142857142857</v>
      </c>
      <c r="R1811" s="8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F1812">
        <v>15</v>
      </c>
      <c r="G1812" t="s">
        <v>8221</v>
      </c>
      <c r="H1812" t="s">
        <v>8224</v>
      </c>
      <c r="I1812" t="str">
        <f>VLOOKUP(H1812,ISO!$A$2:$D$249,4,0)</f>
        <v>United States of America (the)</v>
      </c>
      <c r="J1812" t="s">
        <v>8246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3.3333333333333333E-2</v>
      </c>
      <c r="R1812" s="8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F1813">
        <v>40</v>
      </c>
      <c r="G1813" t="s">
        <v>8221</v>
      </c>
      <c r="H1813" t="s">
        <v>8224</v>
      </c>
      <c r="I1813" t="str">
        <f>VLOOKUP(H1813,ISO!$A$2:$D$249,4,0)</f>
        <v>United States of America (the)</v>
      </c>
      <c r="J1813" t="s">
        <v>8246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7.407407407407407E-4</v>
      </c>
      <c r="R1813" s="8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F1814">
        <v>865</v>
      </c>
      <c r="G1814" t="s">
        <v>8221</v>
      </c>
      <c r="H1814" t="s">
        <v>8225</v>
      </c>
      <c r="I1814" t="str">
        <f>VLOOKUP(H1814,ISO!$A$2:$D$249,4,0)</f>
        <v>United Kingdom of Great Britain and Northern Ireland (the)</v>
      </c>
      <c r="J1814" t="s">
        <v>8247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0.13307692307692306</v>
      </c>
      <c r="R1814" s="8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F1815">
        <v>0</v>
      </c>
      <c r="G1815" t="s">
        <v>8221</v>
      </c>
      <c r="H1815" t="s">
        <v>8225</v>
      </c>
      <c r="I1815" t="str">
        <f>VLOOKUP(H1815,ISO!$A$2:$D$249,4,0)</f>
        <v>United Kingdom of Great Britain and Northern Ireland (the)</v>
      </c>
      <c r="J1815" t="s">
        <v>8247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s="8" t="e">
        <f t="shared" si="113"/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F1816">
        <v>5902</v>
      </c>
      <c r="G1816" t="s">
        <v>8221</v>
      </c>
      <c r="H1816" t="s">
        <v>8225</v>
      </c>
      <c r="I1816" t="str">
        <f>VLOOKUP(H1816,ISO!$A$2:$D$249,4,0)</f>
        <v>United Kingdom of Great Britain and Northern Ireland (the)</v>
      </c>
      <c r="J1816" t="s">
        <v>8247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0.49183333333333334</v>
      </c>
      <c r="R1816" s="8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F1817">
        <v>0</v>
      </c>
      <c r="G1817" t="s">
        <v>8221</v>
      </c>
      <c r="H1817" t="s">
        <v>8224</v>
      </c>
      <c r="I1817" t="str">
        <f>VLOOKUP(H1817,ISO!$A$2:$D$249,4,0)</f>
        <v>United States of America (the)</v>
      </c>
      <c r="J1817" t="s">
        <v>8246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s="8" t="e">
        <f t="shared" si="113"/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F1818">
        <v>509</v>
      </c>
      <c r="G1818" t="s">
        <v>8221</v>
      </c>
      <c r="H1818" t="s">
        <v>8240</v>
      </c>
      <c r="I1818" t="str">
        <f>VLOOKUP(H1818,ISO!$A$2:$D$249,4,0)</f>
        <v>Switzerland</v>
      </c>
      <c r="J1818" t="s">
        <v>8257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2.036E-2</v>
      </c>
      <c r="R1818" s="8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F1819">
        <v>9419</v>
      </c>
      <c r="G1819" t="s">
        <v>8221</v>
      </c>
      <c r="H1819" t="s">
        <v>8224</v>
      </c>
      <c r="I1819" t="str">
        <f>VLOOKUP(H1819,ISO!$A$2:$D$249,4,0)</f>
        <v>United States of America (the)</v>
      </c>
      <c r="J1819" t="s">
        <v>8246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0.52327777777777773</v>
      </c>
      <c r="R1819" s="8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F1820">
        <v>0</v>
      </c>
      <c r="G1820" t="s">
        <v>8221</v>
      </c>
      <c r="H1820" t="s">
        <v>8224</v>
      </c>
      <c r="I1820" t="str">
        <f>VLOOKUP(H1820,ISO!$A$2:$D$249,4,0)</f>
        <v>United States of America (the)</v>
      </c>
      <c r="J1820" t="s">
        <v>8246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s="8" t="e">
        <f t="shared" si="113"/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F1821">
        <v>25</v>
      </c>
      <c r="G1821" t="s">
        <v>8221</v>
      </c>
      <c r="H1821" t="s">
        <v>8224</v>
      </c>
      <c r="I1821" t="str">
        <f>VLOOKUP(H1821,ISO!$A$2:$D$249,4,0)</f>
        <v>United States of America (the)</v>
      </c>
      <c r="J1821" t="s">
        <v>8246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2.0833333333333332E-2</v>
      </c>
      <c r="R1821" s="8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F1822">
        <v>1707</v>
      </c>
      <c r="G1822" t="s">
        <v>8221</v>
      </c>
      <c r="H1822" t="s">
        <v>8224</v>
      </c>
      <c r="I1822" t="str">
        <f>VLOOKUP(H1822,ISO!$A$2:$D$249,4,0)</f>
        <v>United States of America (the)</v>
      </c>
      <c r="J1822" t="s">
        <v>8246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6.565384615384616E-2</v>
      </c>
      <c r="R1822" s="8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5" hidden="1">
      <c r="A1823">
        <v>1821</v>
      </c>
      <c r="B1823" s="3" t="s">
        <v>1822</v>
      </c>
      <c r="C1823" s="3" t="s">
        <v>5931</v>
      </c>
      <c r="D1823">
        <v>2500</v>
      </c>
      <c r="F1823">
        <v>3372.25</v>
      </c>
      <c r="G1823" t="s">
        <v>8219</v>
      </c>
      <c r="H1823" t="s">
        <v>8224</v>
      </c>
      <c r="I1823" t="str">
        <f>VLOOKUP(H1823,ISO!$A$2:$D$249,4,0)</f>
        <v>United States of America (the)</v>
      </c>
      <c r="J1823" t="s">
        <v>8246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1.3489</v>
      </c>
      <c r="R1823" s="8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29" hidden="1">
      <c r="A1824">
        <v>1822</v>
      </c>
      <c r="B1824" s="3" t="s">
        <v>1823</v>
      </c>
      <c r="C1824" s="3" t="s">
        <v>5932</v>
      </c>
      <c r="D1824">
        <v>300</v>
      </c>
      <c r="F1824">
        <v>300</v>
      </c>
      <c r="G1824" t="s">
        <v>8219</v>
      </c>
      <c r="H1824" t="s">
        <v>8229</v>
      </c>
      <c r="I1824" t="str">
        <f>VLOOKUP(H1824,ISO!$A$2:$D$249,4,0)</f>
        <v>Canada</v>
      </c>
      <c r="J1824" t="s">
        <v>8251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</v>
      </c>
      <c r="R1824" s="8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5" hidden="1">
      <c r="A1825">
        <v>1823</v>
      </c>
      <c r="B1825" s="3" t="s">
        <v>1824</v>
      </c>
      <c r="C1825" s="3" t="s">
        <v>5933</v>
      </c>
      <c r="D1825">
        <v>700</v>
      </c>
      <c r="F1825">
        <v>811</v>
      </c>
      <c r="G1825" t="s">
        <v>8219</v>
      </c>
      <c r="H1825" t="s">
        <v>8224</v>
      </c>
      <c r="I1825" t="str">
        <f>VLOOKUP(H1825,ISO!$A$2:$D$249,4,0)</f>
        <v>United States of America (the)</v>
      </c>
      <c r="J1825" t="s">
        <v>8246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1.1585714285714286</v>
      </c>
      <c r="R1825" s="8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F1826">
        <v>3002</v>
      </c>
      <c r="G1826" t="s">
        <v>8219</v>
      </c>
      <c r="H1826" t="s">
        <v>8224</v>
      </c>
      <c r="I1826" t="str">
        <f>VLOOKUP(H1826,ISO!$A$2:$D$249,4,0)</f>
        <v>United States of America (the)</v>
      </c>
      <c r="J1826" t="s">
        <v>8246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1.0006666666666666</v>
      </c>
      <c r="R1826" s="8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43.5" hidden="1">
      <c r="A1827">
        <v>1825</v>
      </c>
      <c r="B1827" s="3" t="s">
        <v>1826</v>
      </c>
      <c r="C1827" s="3" t="s">
        <v>5935</v>
      </c>
      <c r="D1827">
        <v>2000</v>
      </c>
      <c r="F1827">
        <v>2101</v>
      </c>
      <c r="G1827" t="s">
        <v>8219</v>
      </c>
      <c r="H1827" t="s">
        <v>8224</v>
      </c>
      <c r="I1827" t="str">
        <f>VLOOKUP(H1827,ISO!$A$2:$D$249,4,0)</f>
        <v>United States of America (the)</v>
      </c>
      <c r="J1827" t="s">
        <v>8246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1.0505</v>
      </c>
      <c r="R1827" s="8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29" hidden="1">
      <c r="A1828">
        <v>1826</v>
      </c>
      <c r="B1828" s="3" t="s">
        <v>1827</v>
      </c>
      <c r="C1828" s="3" t="s">
        <v>5936</v>
      </c>
      <c r="D1828">
        <v>2000</v>
      </c>
      <c r="F1828">
        <v>2020</v>
      </c>
      <c r="G1828" t="s">
        <v>8219</v>
      </c>
      <c r="H1828" t="s">
        <v>8224</v>
      </c>
      <c r="I1828" t="str">
        <f>VLOOKUP(H1828,ISO!$A$2:$D$249,4,0)</f>
        <v>United States of America (the)</v>
      </c>
      <c r="J1828" t="s">
        <v>8246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1.01</v>
      </c>
      <c r="R1828" s="8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58" hidden="1">
      <c r="A1829">
        <v>1827</v>
      </c>
      <c r="B1829" s="3" t="s">
        <v>1828</v>
      </c>
      <c r="C1829" s="3" t="s">
        <v>5937</v>
      </c>
      <c r="D1829">
        <v>8000</v>
      </c>
      <c r="F1829">
        <v>8053</v>
      </c>
      <c r="G1829" t="s">
        <v>8219</v>
      </c>
      <c r="H1829" t="s">
        <v>8224</v>
      </c>
      <c r="I1829" t="str">
        <f>VLOOKUP(H1829,ISO!$A$2:$D$249,4,0)</f>
        <v>United States of America (the)</v>
      </c>
      <c r="J1829" t="s">
        <v>8246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1.0066250000000001</v>
      </c>
      <c r="R1829" s="8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58" hidden="1">
      <c r="A1830">
        <v>1828</v>
      </c>
      <c r="B1830" s="3" t="s">
        <v>1829</v>
      </c>
      <c r="C1830" s="3" t="s">
        <v>5938</v>
      </c>
      <c r="D1830">
        <v>20000</v>
      </c>
      <c r="F1830">
        <v>20032</v>
      </c>
      <c r="G1830" t="s">
        <v>8219</v>
      </c>
      <c r="H1830" t="s">
        <v>8224</v>
      </c>
      <c r="I1830" t="str">
        <f>VLOOKUP(H1830,ISO!$A$2:$D$249,4,0)</f>
        <v>United States of America (the)</v>
      </c>
      <c r="J1830" t="s">
        <v>8246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1.0016</v>
      </c>
      <c r="R1830" s="8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5" hidden="1">
      <c r="A1831">
        <v>1829</v>
      </c>
      <c r="B1831" s="3" t="s">
        <v>1830</v>
      </c>
      <c r="C1831" s="3" t="s">
        <v>5939</v>
      </c>
      <c r="D1831">
        <v>1500</v>
      </c>
      <c r="F1831">
        <v>2500.25</v>
      </c>
      <c r="G1831" t="s">
        <v>8219</v>
      </c>
      <c r="H1831" t="s">
        <v>8224</v>
      </c>
      <c r="I1831" t="str">
        <f>VLOOKUP(H1831,ISO!$A$2:$D$249,4,0)</f>
        <v>United States of America (the)</v>
      </c>
      <c r="J1831" t="s">
        <v>8246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1.6668333333333334</v>
      </c>
      <c r="R1831" s="8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5" hidden="1">
      <c r="A1832">
        <v>1830</v>
      </c>
      <c r="B1832" s="3" t="s">
        <v>1831</v>
      </c>
      <c r="C1832" s="3" t="s">
        <v>5940</v>
      </c>
      <c r="D1832">
        <v>15000</v>
      </c>
      <c r="F1832">
        <v>15230</v>
      </c>
      <c r="G1832" t="s">
        <v>8219</v>
      </c>
      <c r="H1832" t="s">
        <v>8224</v>
      </c>
      <c r="I1832" t="str">
        <f>VLOOKUP(H1832,ISO!$A$2:$D$249,4,0)</f>
        <v>United States of America (the)</v>
      </c>
      <c r="J1832" t="s">
        <v>8246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1.0153333333333334</v>
      </c>
      <c r="R1832" s="8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5" hidden="1">
      <c r="A1833">
        <v>1831</v>
      </c>
      <c r="B1833" s="3" t="s">
        <v>1832</v>
      </c>
      <c r="C1833" s="3" t="s">
        <v>5941</v>
      </c>
      <c r="D1833">
        <v>1000</v>
      </c>
      <c r="F1833">
        <v>1030</v>
      </c>
      <c r="G1833" t="s">
        <v>8219</v>
      </c>
      <c r="H1833" t="s">
        <v>8224</v>
      </c>
      <c r="I1833" t="str">
        <f>VLOOKUP(H1833,ISO!$A$2:$D$249,4,0)</f>
        <v>United States of America (the)</v>
      </c>
      <c r="J1833" t="s">
        <v>8246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1.03</v>
      </c>
      <c r="R1833" s="8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5" hidden="1">
      <c r="A1834">
        <v>1832</v>
      </c>
      <c r="B1834" s="3" t="s">
        <v>1833</v>
      </c>
      <c r="C1834" s="3" t="s">
        <v>5942</v>
      </c>
      <c r="D1834">
        <v>350</v>
      </c>
      <c r="F1834">
        <v>500</v>
      </c>
      <c r="G1834" t="s">
        <v>8219</v>
      </c>
      <c r="H1834" t="s">
        <v>8224</v>
      </c>
      <c r="I1834" t="str">
        <f>VLOOKUP(H1834,ISO!$A$2:$D$249,4,0)</f>
        <v>United States of America (the)</v>
      </c>
      <c r="J1834" t="s">
        <v>8246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1.4285714285714286</v>
      </c>
      <c r="R1834" s="8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43.5" hidden="1">
      <c r="A1835">
        <v>1833</v>
      </c>
      <c r="B1835" s="3" t="s">
        <v>1834</v>
      </c>
      <c r="C1835" s="3" t="s">
        <v>5943</v>
      </c>
      <c r="D1835">
        <v>400</v>
      </c>
      <c r="F1835">
        <v>1050</v>
      </c>
      <c r="G1835" t="s">
        <v>8219</v>
      </c>
      <c r="H1835" t="s">
        <v>8224</v>
      </c>
      <c r="I1835" t="str">
        <f>VLOOKUP(H1835,ISO!$A$2:$D$249,4,0)</f>
        <v>United States of America (the)</v>
      </c>
      <c r="J1835" t="s">
        <v>8246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2.625</v>
      </c>
      <c r="R1835" s="8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29" hidden="1">
      <c r="A1836">
        <v>1834</v>
      </c>
      <c r="B1836" s="3" t="s">
        <v>1835</v>
      </c>
      <c r="C1836" s="3" t="s">
        <v>5944</v>
      </c>
      <c r="D1836">
        <v>10000</v>
      </c>
      <c r="F1836">
        <v>11805</v>
      </c>
      <c r="G1836" t="s">
        <v>8219</v>
      </c>
      <c r="H1836" t="s">
        <v>8224</v>
      </c>
      <c r="I1836" t="str">
        <f>VLOOKUP(H1836,ISO!$A$2:$D$249,4,0)</f>
        <v>United States of America (the)</v>
      </c>
      <c r="J1836" t="s">
        <v>8246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1.1805000000000001</v>
      </c>
      <c r="R1836" s="8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58" hidden="1">
      <c r="A1837">
        <v>1835</v>
      </c>
      <c r="B1837" s="3" t="s">
        <v>1836</v>
      </c>
      <c r="C1837" s="3" t="s">
        <v>5945</v>
      </c>
      <c r="D1837">
        <v>500</v>
      </c>
      <c r="F1837">
        <v>520</v>
      </c>
      <c r="G1837" t="s">
        <v>8219</v>
      </c>
      <c r="H1837" t="s">
        <v>8225</v>
      </c>
      <c r="I1837" t="str">
        <f>VLOOKUP(H1837,ISO!$A$2:$D$249,4,0)</f>
        <v>United Kingdom of Great Britain and Northern Ireland (the)</v>
      </c>
      <c r="J1837" t="s">
        <v>8247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1.04</v>
      </c>
      <c r="R1837" s="8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29" hidden="1">
      <c r="A1838">
        <v>1836</v>
      </c>
      <c r="B1838" s="3" t="s">
        <v>1837</v>
      </c>
      <c r="C1838" s="3" t="s">
        <v>5946</v>
      </c>
      <c r="D1838">
        <v>5000</v>
      </c>
      <c r="F1838">
        <v>10017</v>
      </c>
      <c r="G1838" t="s">
        <v>8219</v>
      </c>
      <c r="H1838" t="s">
        <v>8224</v>
      </c>
      <c r="I1838" t="str">
        <f>VLOOKUP(H1838,ISO!$A$2:$D$249,4,0)</f>
        <v>United States of America (the)</v>
      </c>
      <c r="J1838" t="s">
        <v>8246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2.0034000000000001</v>
      </c>
      <c r="R1838" s="8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58" hidden="1">
      <c r="A1839">
        <v>1837</v>
      </c>
      <c r="B1839" s="3" t="s">
        <v>1838</v>
      </c>
      <c r="C1839" s="3" t="s">
        <v>5947</v>
      </c>
      <c r="D1839">
        <v>600</v>
      </c>
      <c r="F1839">
        <v>1841</v>
      </c>
      <c r="G1839" t="s">
        <v>8219</v>
      </c>
      <c r="H1839" t="s">
        <v>8224</v>
      </c>
      <c r="I1839" t="str">
        <f>VLOOKUP(H1839,ISO!$A$2:$D$249,4,0)</f>
        <v>United States of America (the)</v>
      </c>
      <c r="J1839" t="s">
        <v>8246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3.0683333333333334</v>
      </c>
      <c r="R1839" s="8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5" hidden="1">
      <c r="A1840">
        <v>1838</v>
      </c>
      <c r="B1840" s="3" t="s">
        <v>1839</v>
      </c>
      <c r="C1840" s="3" t="s">
        <v>5948</v>
      </c>
      <c r="D1840">
        <v>1000</v>
      </c>
      <c r="F1840">
        <v>1001.49</v>
      </c>
      <c r="G1840" t="s">
        <v>8219</v>
      </c>
      <c r="H1840" t="s">
        <v>8224</v>
      </c>
      <c r="I1840" t="str">
        <f>VLOOKUP(H1840,ISO!$A$2:$D$249,4,0)</f>
        <v>United States of America (the)</v>
      </c>
      <c r="J1840" t="s">
        <v>8246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1.00149</v>
      </c>
      <c r="R1840" s="8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5" hidden="1">
      <c r="A1841">
        <v>1839</v>
      </c>
      <c r="B1841" s="3" t="s">
        <v>1840</v>
      </c>
      <c r="C1841" s="3" t="s">
        <v>5949</v>
      </c>
      <c r="D1841">
        <v>1000</v>
      </c>
      <c r="F1841">
        <v>2053</v>
      </c>
      <c r="G1841" t="s">
        <v>8219</v>
      </c>
      <c r="H1841" t="s">
        <v>8224</v>
      </c>
      <c r="I1841" t="str">
        <f>VLOOKUP(H1841,ISO!$A$2:$D$249,4,0)</f>
        <v>United States of America (the)</v>
      </c>
      <c r="J1841" t="s">
        <v>8246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2.0529999999999999</v>
      </c>
      <c r="R1841" s="8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5" hidden="1">
      <c r="A1842">
        <v>1840</v>
      </c>
      <c r="B1842" s="3" t="s">
        <v>1841</v>
      </c>
      <c r="C1842" s="3" t="s">
        <v>5950</v>
      </c>
      <c r="D1842">
        <v>900</v>
      </c>
      <c r="F1842">
        <v>980</v>
      </c>
      <c r="G1842" t="s">
        <v>8219</v>
      </c>
      <c r="H1842" t="s">
        <v>8224</v>
      </c>
      <c r="I1842" t="str">
        <f>VLOOKUP(H1842,ISO!$A$2:$D$249,4,0)</f>
        <v>United States of America (the)</v>
      </c>
      <c r="J1842" t="s">
        <v>8246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1.0888888888888888</v>
      </c>
      <c r="R1842" s="8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29" hidden="1">
      <c r="A1843">
        <v>1841</v>
      </c>
      <c r="B1843" s="3" t="s">
        <v>1842</v>
      </c>
      <c r="C1843" s="3" t="s">
        <v>5951</v>
      </c>
      <c r="D1843">
        <v>2000</v>
      </c>
      <c r="F1843">
        <v>2035</v>
      </c>
      <c r="G1843" t="s">
        <v>8219</v>
      </c>
      <c r="H1843" t="s">
        <v>8224</v>
      </c>
      <c r="I1843" t="str">
        <f>VLOOKUP(H1843,ISO!$A$2:$D$249,4,0)</f>
        <v>United States of America (the)</v>
      </c>
      <c r="J1843" t="s">
        <v>8246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1.0175000000000001</v>
      </c>
      <c r="R1843" s="8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3.5" hidden="1">
      <c r="A1844">
        <v>1842</v>
      </c>
      <c r="B1844" s="3" t="s">
        <v>1843</v>
      </c>
      <c r="C1844" s="3" t="s">
        <v>5952</v>
      </c>
      <c r="D1844">
        <v>2000</v>
      </c>
      <c r="F1844">
        <v>2505</v>
      </c>
      <c r="G1844" t="s">
        <v>8219</v>
      </c>
      <c r="H1844" t="s">
        <v>8224</v>
      </c>
      <c r="I1844" t="str">
        <f>VLOOKUP(H1844,ISO!$A$2:$D$249,4,0)</f>
        <v>United States of America (the)</v>
      </c>
      <c r="J1844" t="s">
        <v>8246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1.2524999999999999</v>
      </c>
      <c r="R1844" s="8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58" hidden="1">
      <c r="A1845">
        <v>1843</v>
      </c>
      <c r="B1845" s="3" t="s">
        <v>1844</v>
      </c>
      <c r="C1845" s="3" t="s">
        <v>5953</v>
      </c>
      <c r="D1845">
        <v>10000</v>
      </c>
      <c r="F1845">
        <v>12400.61</v>
      </c>
      <c r="G1845" t="s">
        <v>8219</v>
      </c>
      <c r="H1845" t="s">
        <v>8224</v>
      </c>
      <c r="I1845" t="str">
        <f>VLOOKUP(H1845,ISO!$A$2:$D$249,4,0)</f>
        <v>United States of America (the)</v>
      </c>
      <c r="J1845" t="s">
        <v>8246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1.2400610000000001</v>
      </c>
      <c r="R1845" s="8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5" hidden="1">
      <c r="A1846">
        <v>1844</v>
      </c>
      <c r="B1846" s="3" t="s">
        <v>1845</v>
      </c>
      <c r="C1846" s="3" t="s">
        <v>5954</v>
      </c>
      <c r="D1846">
        <v>1500</v>
      </c>
      <c r="F1846">
        <v>1521</v>
      </c>
      <c r="G1846" t="s">
        <v>8219</v>
      </c>
      <c r="H1846" t="s">
        <v>8224</v>
      </c>
      <c r="I1846" t="str">
        <f>VLOOKUP(H1846,ISO!$A$2:$D$249,4,0)</f>
        <v>United States of America (the)</v>
      </c>
      <c r="J1846" t="s">
        <v>8246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1.014</v>
      </c>
      <c r="R1846" s="8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87" hidden="1">
      <c r="A1847">
        <v>1845</v>
      </c>
      <c r="B1847" s="3" t="s">
        <v>1846</v>
      </c>
      <c r="C1847" s="3" t="s">
        <v>5955</v>
      </c>
      <c r="D1847">
        <v>1000</v>
      </c>
      <c r="F1847">
        <v>1000</v>
      </c>
      <c r="G1847" t="s">
        <v>8219</v>
      </c>
      <c r="H1847" t="s">
        <v>8224</v>
      </c>
      <c r="I1847" t="str">
        <f>VLOOKUP(H1847,ISO!$A$2:$D$249,4,0)</f>
        <v>United States of America (the)</v>
      </c>
      <c r="J1847" t="s">
        <v>8246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</v>
      </c>
      <c r="R1847" s="8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5" hidden="1">
      <c r="A1848">
        <v>1846</v>
      </c>
      <c r="B1848" s="3" t="s">
        <v>1847</v>
      </c>
      <c r="C1848" s="3" t="s">
        <v>5956</v>
      </c>
      <c r="D1848">
        <v>15000</v>
      </c>
      <c r="F1848">
        <v>20689</v>
      </c>
      <c r="G1848" t="s">
        <v>8219</v>
      </c>
      <c r="H1848" t="s">
        <v>8224</v>
      </c>
      <c r="I1848" t="str">
        <f>VLOOKUP(H1848,ISO!$A$2:$D$249,4,0)</f>
        <v>United States of America (the)</v>
      </c>
      <c r="J1848" t="s">
        <v>8246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1.3792666666666666</v>
      </c>
      <c r="R1848" s="8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58" hidden="1">
      <c r="A1849">
        <v>1847</v>
      </c>
      <c r="B1849" s="3" t="s">
        <v>1848</v>
      </c>
      <c r="C1849" s="3" t="s">
        <v>5957</v>
      </c>
      <c r="D1849">
        <v>2500</v>
      </c>
      <c r="F1849">
        <v>3022</v>
      </c>
      <c r="G1849" t="s">
        <v>8219</v>
      </c>
      <c r="H1849" t="s">
        <v>8224</v>
      </c>
      <c r="I1849" t="str">
        <f>VLOOKUP(H1849,ISO!$A$2:$D$249,4,0)</f>
        <v>United States of America (the)</v>
      </c>
      <c r="J1849" t="s">
        <v>8246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1.2088000000000001</v>
      </c>
      <c r="R1849" s="8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5" hidden="1">
      <c r="A1850">
        <v>1848</v>
      </c>
      <c r="B1850" s="3" t="s">
        <v>1849</v>
      </c>
      <c r="C1850" s="3" t="s">
        <v>5958</v>
      </c>
      <c r="D1850">
        <v>3000</v>
      </c>
      <c r="F1850">
        <v>3221</v>
      </c>
      <c r="G1850" t="s">
        <v>8219</v>
      </c>
      <c r="H1850" t="s">
        <v>8224</v>
      </c>
      <c r="I1850" t="str">
        <f>VLOOKUP(H1850,ISO!$A$2:$D$249,4,0)</f>
        <v>United States of America (the)</v>
      </c>
      <c r="J1850" t="s">
        <v>8246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1.0736666666666668</v>
      </c>
      <c r="R1850" s="8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29" hidden="1">
      <c r="A1851">
        <v>1849</v>
      </c>
      <c r="B1851" s="3" t="s">
        <v>1850</v>
      </c>
      <c r="C1851" s="3" t="s">
        <v>5959</v>
      </c>
      <c r="D1851">
        <v>300</v>
      </c>
      <c r="F1851">
        <v>301</v>
      </c>
      <c r="G1851" t="s">
        <v>8219</v>
      </c>
      <c r="H1851" t="s">
        <v>8224</v>
      </c>
      <c r="I1851" t="str">
        <f>VLOOKUP(H1851,ISO!$A$2:$D$249,4,0)</f>
        <v>United States of America (the)</v>
      </c>
      <c r="J1851" t="s">
        <v>8246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1.0033333333333334</v>
      </c>
      <c r="R1851" s="8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43.5" hidden="1">
      <c r="A1852">
        <v>1850</v>
      </c>
      <c r="B1852" s="3" t="s">
        <v>1851</v>
      </c>
      <c r="C1852" s="3" t="s">
        <v>5960</v>
      </c>
      <c r="D1852">
        <v>9000</v>
      </c>
      <c r="F1852">
        <v>9137</v>
      </c>
      <c r="G1852" t="s">
        <v>8219</v>
      </c>
      <c r="H1852" t="s">
        <v>8224</v>
      </c>
      <c r="I1852" t="str">
        <f>VLOOKUP(H1852,ISO!$A$2:$D$249,4,0)</f>
        <v>United States of America (the)</v>
      </c>
      <c r="J1852" t="s">
        <v>8246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1.0152222222222222</v>
      </c>
      <c r="R1852" s="8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5" hidden="1">
      <c r="A1853">
        <v>1851</v>
      </c>
      <c r="B1853" s="3" t="s">
        <v>1852</v>
      </c>
      <c r="C1853" s="3" t="s">
        <v>5961</v>
      </c>
      <c r="D1853">
        <v>1300</v>
      </c>
      <c r="F1853">
        <v>1301</v>
      </c>
      <c r="G1853" t="s">
        <v>8219</v>
      </c>
      <c r="H1853" t="s">
        <v>8224</v>
      </c>
      <c r="I1853" t="str">
        <f>VLOOKUP(H1853,ISO!$A$2:$D$249,4,0)</f>
        <v>United States of America (the)</v>
      </c>
      <c r="J1853" t="s">
        <v>8246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1.0007692307692309</v>
      </c>
      <c r="R1853" s="8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58" hidden="1">
      <c r="A1854">
        <v>1852</v>
      </c>
      <c r="B1854" s="3" t="s">
        <v>1853</v>
      </c>
      <c r="C1854" s="3" t="s">
        <v>5962</v>
      </c>
      <c r="D1854">
        <v>15000</v>
      </c>
      <c r="F1854">
        <v>17545</v>
      </c>
      <c r="G1854" t="s">
        <v>8219</v>
      </c>
      <c r="H1854" t="s">
        <v>8224</v>
      </c>
      <c r="I1854" t="str">
        <f>VLOOKUP(H1854,ISO!$A$2:$D$249,4,0)</f>
        <v>United States of America (the)</v>
      </c>
      <c r="J1854" t="s">
        <v>8246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1.1696666666666666</v>
      </c>
      <c r="R1854" s="8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58" hidden="1">
      <c r="A1855">
        <v>1853</v>
      </c>
      <c r="B1855" s="3" t="s">
        <v>1854</v>
      </c>
      <c r="C1855" s="3" t="s">
        <v>5963</v>
      </c>
      <c r="D1855">
        <v>800</v>
      </c>
      <c r="F1855">
        <v>815</v>
      </c>
      <c r="G1855" t="s">
        <v>8219</v>
      </c>
      <c r="H1855" t="s">
        <v>8224</v>
      </c>
      <c r="I1855" t="str">
        <f>VLOOKUP(H1855,ISO!$A$2:$D$249,4,0)</f>
        <v>United States of America (the)</v>
      </c>
      <c r="J1855" t="s">
        <v>8246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1.01875</v>
      </c>
      <c r="R1855" s="8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5" hidden="1">
      <c r="A1856">
        <v>1854</v>
      </c>
      <c r="B1856" s="3" t="s">
        <v>1855</v>
      </c>
      <c r="C1856" s="3" t="s">
        <v>5964</v>
      </c>
      <c r="D1856">
        <v>15000</v>
      </c>
      <c r="F1856">
        <v>15318.55</v>
      </c>
      <c r="G1856" t="s">
        <v>8219</v>
      </c>
      <c r="H1856" t="s">
        <v>8224</v>
      </c>
      <c r="I1856" t="str">
        <f>VLOOKUP(H1856,ISO!$A$2:$D$249,4,0)</f>
        <v>United States of America (the)</v>
      </c>
      <c r="J1856" t="s">
        <v>8246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1.0212366666666666</v>
      </c>
      <c r="R1856" s="8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5" hidden="1">
      <c r="A1857">
        <v>1855</v>
      </c>
      <c r="B1857" s="3" t="s">
        <v>1856</v>
      </c>
      <c r="C1857" s="3" t="s">
        <v>5965</v>
      </c>
      <c r="D1857">
        <v>8750</v>
      </c>
      <c r="F1857">
        <v>13480.16</v>
      </c>
      <c r="G1857" t="s">
        <v>8219</v>
      </c>
      <c r="H1857" t="s">
        <v>8229</v>
      </c>
      <c r="I1857" t="str">
        <f>VLOOKUP(H1857,ISO!$A$2:$D$249,4,0)</f>
        <v>Canada</v>
      </c>
      <c r="J1857" t="s">
        <v>8251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1.5405897142857143</v>
      </c>
      <c r="R1857" s="8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58" hidden="1">
      <c r="A1858">
        <v>1856</v>
      </c>
      <c r="B1858" s="3" t="s">
        <v>1857</v>
      </c>
      <c r="C1858" s="3" t="s">
        <v>5966</v>
      </c>
      <c r="D1858">
        <v>2000</v>
      </c>
      <c r="F1858">
        <v>2025</v>
      </c>
      <c r="G1858" t="s">
        <v>8219</v>
      </c>
      <c r="H1858" t="s">
        <v>8224</v>
      </c>
      <c r="I1858" t="str">
        <f>VLOOKUP(H1858,ISO!$A$2:$D$249,4,0)</f>
        <v>United States of America (the)</v>
      </c>
      <c r="J1858" t="s">
        <v>8246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12"/>
        <v>1.0125</v>
      </c>
      <c r="R1858" s="8">
        <f t="shared" si="113"/>
        <v>53.289473684210527</v>
      </c>
      <c r="S1858" t="str">
        <f t="shared" si="114"/>
        <v>music</v>
      </c>
      <c r="T1858" t="str">
        <f t="shared" si="115"/>
        <v>rock</v>
      </c>
    </row>
    <row r="1859" spans="1:20" ht="43.5" hidden="1">
      <c r="A1859">
        <v>1857</v>
      </c>
      <c r="B1859" s="3" t="s">
        <v>1858</v>
      </c>
      <c r="C1859" s="3" t="s">
        <v>5967</v>
      </c>
      <c r="D1859">
        <v>3000</v>
      </c>
      <c r="F1859">
        <v>3000</v>
      </c>
      <c r="G1859" t="s">
        <v>8219</v>
      </c>
      <c r="H1859" t="s">
        <v>8224</v>
      </c>
      <c r="I1859" t="str">
        <f>VLOOKUP(H1859,ISO!$A$2:$D$249,4,0)</f>
        <v>United States of America (the)</v>
      </c>
      <c r="J1859" t="s">
        <v>8246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16">F1859/D1859</f>
        <v>1</v>
      </c>
      <c r="R1859" s="8">
        <f t="shared" ref="R1859:R1922" si="117">F1859/N1859</f>
        <v>136.36363636363637</v>
      </c>
      <c r="S1859" t="str">
        <f t="shared" ref="S1859:S1922" si="118">LEFT(P1859,(FIND("/",P1859,1)-1))</f>
        <v>music</v>
      </c>
      <c r="T1859" t="str">
        <f t="shared" ref="T1859:T1922" si="119">MID(P1859,FIND("/",P1859)+1,256)</f>
        <v>rock</v>
      </c>
    </row>
    <row r="1860" spans="1:20" ht="58" hidden="1">
      <c r="A1860">
        <v>1858</v>
      </c>
      <c r="B1860" s="3" t="s">
        <v>1859</v>
      </c>
      <c r="C1860" s="3" t="s">
        <v>5968</v>
      </c>
      <c r="D1860">
        <v>5555.55</v>
      </c>
      <c r="F1860">
        <v>6041.55</v>
      </c>
      <c r="G1860" t="s">
        <v>8219</v>
      </c>
      <c r="H1860" t="s">
        <v>8224</v>
      </c>
      <c r="I1860" t="str">
        <f>VLOOKUP(H1860,ISO!$A$2:$D$249,4,0)</f>
        <v>United States of America (the)</v>
      </c>
      <c r="J1860" t="s">
        <v>8246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1.0874800874800874</v>
      </c>
      <c r="R1860" s="8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29" hidden="1">
      <c r="A1861">
        <v>1859</v>
      </c>
      <c r="B1861" s="3" t="s">
        <v>1860</v>
      </c>
      <c r="C1861" s="3" t="s">
        <v>5969</v>
      </c>
      <c r="D1861">
        <v>3000</v>
      </c>
      <c r="F1861">
        <v>3955</v>
      </c>
      <c r="G1861" t="s">
        <v>8219</v>
      </c>
      <c r="H1861" t="s">
        <v>8224</v>
      </c>
      <c r="I1861" t="str">
        <f>VLOOKUP(H1861,ISO!$A$2:$D$249,4,0)</f>
        <v>United States of America (the)</v>
      </c>
      <c r="J1861" t="s">
        <v>8246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1.3183333333333334</v>
      </c>
      <c r="R1861" s="8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3.5" hidden="1">
      <c r="A1862">
        <v>1860</v>
      </c>
      <c r="B1862" s="3" t="s">
        <v>1861</v>
      </c>
      <c r="C1862" s="3" t="s">
        <v>5970</v>
      </c>
      <c r="D1862">
        <v>750</v>
      </c>
      <c r="F1862">
        <v>1001</v>
      </c>
      <c r="G1862" t="s">
        <v>8219</v>
      </c>
      <c r="H1862" t="s">
        <v>8224</v>
      </c>
      <c r="I1862" t="str">
        <f>VLOOKUP(H1862,ISO!$A$2:$D$249,4,0)</f>
        <v>United States of America (the)</v>
      </c>
      <c r="J1862" t="s">
        <v>8246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1.3346666666666667</v>
      </c>
      <c r="R1862" s="8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F1863">
        <v>0</v>
      </c>
      <c r="G1863" t="s">
        <v>8221</v>
      </c>
      <c r="H1863" t="s">
        <v>8225</v>
      </c>
      <c r="I1863" t="str">
        <f>VLOOKUP(H1863,ISO!$A$2:$D$249,4,0)</f>
        <v>United Kingdom of Great Britain and Northern Ireland (the)</v>
      </c>
      <c r="J1863" t="s">
        <v>8247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s="8" t="e">
        <f t="shared" si="117"/>
        <v>#DIV/0!</v>
      </c>
      <c r="S1863" t="str">
        <f t="shared" si="118"/>
        <v>games</v>
      </c>
      <c r="T1863" t="str">
        <f t="shared" si="119"/>
        <v>mobile games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F1864">
        <v>1455</v>
      </c>
      <c r="G1864" t="s">
        <v>8221</v>
      </c>
      <c r="H1864" t="s">
        <v>8224</v>
      </c>
      <c r="I1864" t="str">
        <f>VLOOKUP(H1864,ISO!$A$2:$D$249,4,0)</f>
        <v>United States of America (the)</v>
      </c>
      <c r="J1864" t="s">
        <v>8246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8.0833333333333326E-2</v>
      </c>
      <c r="R1864" s="8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F1865">
        <v>10</v>
      </c>
      <c r="G1865" t="s">
        <v>8221</v>
      </c>
      <c r="H1865" t="s">
        <v>8224</v>
      </c>
      <c r="I1865" t="str">
        <f>VLOOKUP(H1865,ISO!$A$2:$D$249,4,0)</f>
        <v>United States of America (the)</v>
      </c>
      <c r="J1865" t="s">
        <v>8246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4.0000000000000001E-3</v>
      </c>
      <c r="R1865" s="8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F1866">
        <v>2788</v>
      </c>
      <c r="G1866" t="s">
        <v>8221</v>
      </c>
      <c r="H1866" t="s">
        <v>8224</v>
      </c>
      <c r="I1866" t="str">
        <f>VLOOKUP(H1866,ISO!$A$2:$D$249,4,0)</f>
        <v>United States of America (the)</v>
      </c>
      <c r="J1866" t="s">
        <v>8246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0.42892307692307691</v>
      </c>
      <c r="R1866" s="8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F1867">
        <v>4</v>
      </c>
      <c r="G1867" t="s">
        <v>8221</v>
      </c>
      <c r="H1867" t="s">
        <v>8225</v>
      </c>
      <c r="I1867" t="str">
        <f>VLOOKUP(H1867,ISO!$A$2:$D$249,4,0)</f>
        <v>United Kingdom of Great Britain and Northern Ireland (the)</v>
      </c>
      <c r="J1867" t="s">
        <v>8247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3.6363636363636364E-5</v>
      </c>
      <c r="R1867" s="8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F1868">
        <v>125</v>
      </c>
      <c r="G1868" t="s">
        <v>8221</v>
      </c>
      <c r="H1868" t="s">
        <v>8224</v>
      </c>
      <c r="I1868" t="str">
        <f>VLOOKUP(H1868,ISO!$A$2:$D$249,4,0)</f>
        <v>United States of America (the)</v>
      </c>
      <c r="J1868" t="s">
        <v>8246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5.0000000000000001E-3</v>
      </c>
      <c r="R1868" s="8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F1869">
        <v>10</v>
      </c>
      <c r="G1869" t="s">
        <v>8221</v>
      </c>
      <c r="H1869" t="s">
        <v>8224</v>
      </c>
      <c r="I1869" t="str">
        <f>VLOOKUP(H1869,ISO!$A$2:$D$249,4,0)</f>
        <v>United States of America (the)</v>
      </c>
      <c r="J1869" t="s">
        <v>8246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5.0000000000000001E-4</v>
      </c>
      <c r="R1869" s="8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F1870">
        <v>1217</v>
      </c>
      <c r="G1870" t="s">
        <v>8221</v>
      </c>
      <c r="H1870" t="s">
        <v>8224</v>
      </c>
      <c r="I1870" t="str">
        <f>VLOOKUP(H1870,ISO!$A$2:$D$249,4,0)</f>
        <v>United States of America (the)</v>
      </c>
      <c r="J1870" t="s">
        <v>8246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4.8680000000000001E-2</v>
      </c>
      <c r="R1870" s="8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F1871">
        <v>0</v>
      </c>
      <c r="G1871" t="s">
        <v>8221</v>
      </c>
      <c r="H1871" t="s">
        <v>8224</v>
      </c>
      <c r="I1871" t="str">
        <f>VLOOKUP(H1871,ISO!$A$2:$D$249,4,0)</f>
        <v>United States of America (the)</v>
      </c>
      <c r="J1871" t="s">
        <v>8246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s="8" t="e">
        <f t="shared" si="117"/>
        <v>#DIV/0!</v>
      </c>
      <c r="S1871" t="str">
        <f t="shared" si="118"/>
        <v>games</v>
      </c>
      <c r="T1871" t="str">
        <f t="shared" si="119"/>
        <v>mobile games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F1872">
        <v>361</v>
      </c>
      <c r="G1872" t="s">
        <v>8221</v>
      </c>
      <c r="H1872" t="s">
        <v>8224</v>
      </c>
      <c r="I1872" t="str">
        <f>VLOOKUP(H1872,ISO!$A$2:$D$249,4,0)</f>
        <v>United States of America (the)</v>
      </c>
      <c r="J1872" t="s">
        <v>8246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0.10314285714285715</v>
      </c>
      <c r="R1872" s="8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F1873">
        <v>4666</v>
      </c>
      <c r="G1873" t="s">
        <v>8221</v>
      </c>
      <c r="H1873" t="s">
        <v>8224</v>
      </c>
      <c r="I1873" t="str">
        <f>VLOOKUP(H1873,ISO!$A$2:$D$249,4,0)</f>
        <v>United States of America (the)</v>
      </c>
      <c r="J1873" t="s">
        <v>8246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0.7178461538461538</v>
      </c>
      <c r="R1873" s="8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F1874">
        <v>212</v>
      </c>
      <c r="G1874" t="s">
        <v>8221</v>
      </c>
      <c r="H1874" t="s">
        <v>8224</v>
      </c>
      <c r="I1874" t="str">
        <f>VLOOKUP(H1874,ISO!$A$2:$D$249,4,0)</f>
        <v>United States of America (the)</v>
      </c>
      <c r="J1874" t="s">
        <v>8246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1.06E-2</v>
      </c>
      <c r="R1874" s="8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F1875">
        <v>36</v>
      </c>
      <c r="G1875" t="s">
        <v>8221</v>
      </c>
      <c r="H1875" t="s">
        <v>8229</v>
      </c>
      <c r="I1875" t="str">
        <f>VLOOKUP(H1875,ISO!$A$2:$D$249,4,0)</f>
        <v>Canada</v>
      </c>
      <c r="J1875" t="s">
        <v>8251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4.4999999999999997E-3</v>
      </c>
      <c r="R1875" s="8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F1876">
        <v>26</v>
      </c>
      <c r="G1876" t="s">
        <v>8221</v>
      </c>
      <c r="H1876" t="s">
        <v>8224</v>
      </c>
      <c r="I1876" t="str">
        <f>VLOOKUP(H1876,ISO!$A$2:$D$249,4,0)</f>
        <v>United States of America (the)</v>
      </c>
      <c r="J1876" t="s">
        <v>8246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1.6249999999999999E-4</v>
      </c>
      <c r="R1876" s="8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F1877">
        <v>51</v>
      </c>
      <c r="G1877" t="s">
        <v>8221</v>
      </c>
      <c r="H1877" t="s">
        <v>8224</v>
      </c>
      <c r="I1877" t="str">
        <f>VLOOKUP(H1877,ISO!$A$2:$D$249,4,0)</f>
        <v>United States of America (the)</v>
      </c>
      <c r="J1877" t="s">
        <v>8246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5.1000000000000004E-3</v>
      </c>
      <c r="R1877" s="8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F1878">
        <v>0</v>
      </c>
      <c r="G1878" t="s">
        <v>8221</v>
      </c>
      <c r="H1878" t="s">
        <v>8226</v>
      </c>
      <c r="I1878" t="str">
        <f>VLOOKUP(H1878,ISO!$A$2:$D$249,4,0)</f>
        <v>Australia</v>
      </c>
      <c r="J1878" t="s">
        <v>8248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s="8" t="e">
        <f t="shared" si="117"/>
        <v>#DIV/0!</v>
      </c>
      <c r="S1878" t="str">
        <f t="shared" si="118"/>
        <v>games</v>
      </c>
      <c r="T1878" t="str">
        <f t="shared" si="119"/>
        <v>mobile games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F1879">
        <v>0</v>
      </c>
      <c r="G1879" t="s">
        <v>8221</v>
      </c>
      <c r="H1879" t="s">
        <v>8224</v>
      </c>
      <c r="I1879" t="str">
        <f>VLOOKUP(H1879,ISO!$A$2:$D$249,4,0)</f>
        <v>United States of America (the)</v>
      </c>
      <c r="J1879" t="s">
        <v>8246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s="8" t="e">
        <f t="shared" si="117"/>
        <v>#DIV/0!</v>
      </c>
      <c r="S1879" t="str">
        <f t="shared" si="118"/>
        <v>games</v>
      </c>
      <c r="T1879" t="str">
        <f t="shared" si="119"/>
        <v>mobile games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F1880">
        <v>0</v>
      </c>
      <c r="G1880" t="s">
        <v>8221</v>
      </c>
      <c r="H1880" t="s">
        <v>8226</v>
      </c>
      <c r="I1880" t="str">
        <f>VLOOKUP(H1880,ISO!$A$2:$D$249,4,0)</f>
        <v>Australia</v>
      </c>
      <c r="J1880" t="s">
        <v>8248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s="8" t="e">
        <f t="shared" si="117"/>
        <v>#DIV/0!</v>
      </c>
      <c r="S1880" t="str">
        <f t="shared" si="118"/>
        <v>games</v>
      </c>
      <c r="T1880" t="str">
        <f t="shared" si="119"/>
        <v>mobile games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F1881">
        <v>6</v>
      </c>
      <c r="G1881" t="s">
        <v>8221</v>
      </c>
      <c r="H1881" t="s">
        <v>8227</v>
      </c>
      <c r="I1881" t="str">
        <f>VLOOKUP(H1881,ISO!$A$2:$D$249,4,0)</f>
        <v>Spain</v>
      </c>
      <c r="J1881" t="s">
        <v>8249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1.1999999999999999E-3</v>
      </c>
      <c r="R1881" s="8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F1882">
        <v>1004</v>
      </c>
      <c r="G1882" t="s">
        <v>8221</v>
      </c>
      <c r="H1882" t="s">
        <v>8225</v>
      </c>
      <c r="I1882" t="str">
        <f>VLOOKUP(H1882,ISO!$A$2:$D$249,4,0)</f>
        <v>United Kingdom of Great Britain and Northern Ireland (the)</v>
      </c>
      <c r="J1882" t="s">
        <v>8247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0.20080000000000001</v>
      </c>
      <c r="R1882" s="8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5" hidden="1">
      <c r="A1883">
        <v>1881</v>
      </c>
      <c r="B1883" s="3" t="s">
        <v>1882</v>
      </c>
      <c r="C1883" s="3" t="s">
        <v>5991</v>
      </c>
      <c r="D1883">
        <v>2000</v>
      </c>
      <c r="F1883">
        <v>3453.69</v>
      </c>
      <c r="G1883" t="s">
        <v>8219</v>
      </c>
      <c r="H1883" t="s">
        <v>8224</v>
      </c>
      <c r="I1883" t="str">
        <f>VLOOKUP(H1883,ISO!$A$2:$D$249,4,0)</f>
        <v>United States of America (the)</v>
      </c>
      <c r="J1883" t="s">
        <v>8246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1.726845</v>
      </c>
      <c r="R1883" s="8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58" hidden="1">
      <c r="A1884">
        <v>1882</v>
      </c>
      <c r="B1884" s="3" t="s">
        <v>1883</v>
      </c>
      <c r="C1884" s="3" t="s">
        <v>5992</v>
      </c>
      <c r="D1884">
        <v>3350</v>
      </c>
      <c r="F1884">
        <v>3380</v>
      </c>
      <c r="G1884" t="s">
        <v>8219</v>
      </c>
      <c r="H1884" t="s">
        <v>8224</v>
      </c>
      <c r="I1884" t="str">
        <f>VLOOKUP(H1884,ISO!$A$2:$D$249,4,0)</f>
        <v>United States of America (the)</v>
      </c>
      <c r="J1884" t="s">
        <v>8246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1.008955223880597</v>
      </c>
      <c r="R1884" s="8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5" hidden="1">
      <c r="A1885">
        <v>1883</v>
      </c>
      <c r="B1885" s="3" t="s">
        <v>1884</v>
      </c>
      <c r="C1885" s="3" t="s">
        <v>5993</v>
      </c>
      <c r="D1885">
        <v>999</v>
      </c>
      <c r="F1885">
        <v>1047</v>
      </c>
      <c r="G1885" t="s">
        <v>8219</v>
      </c>
      <c r="H1885" t="s">
        <v>8224</v>
      </c>
      <c r="I1885" t="str">
        <f>VLOOKUP(H1885,ISO!$A$2:$D$249,4,0)</f>
        <v>United States of America (the)</v>
      </c>
      <c r="J1885" t="s">
        <v>8246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1.0480480480480481</v>
      </c>
      <c r="R1885" s="8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43.5" hidden="1">
      <c r="A1886">
        <v>1884</v>
      </c>
      <c r="B1886" s="3" t="s">
        <v>1885</v>
      </c>
      <c r="C1886" s="3" t="s">
        <v>5994</v>
      </c>
      <c r="D1886">
        <v>1000</v>
      </c>
      <c r="F1886">
        <v>1351</v>
      </c>
      <c r="G1886" t="s">
        <v>8219</v>
      </c>
      <c r="H1886" t="s">
        <v>8224</v>
      </c>
      <c r="I1886" t="str">
        <f>VLOOKUP(H1886,ISO!$A$2:$D$249,4,0)</f>
        <v>United States of America (the)</v>
      </c>
      <c r="J1886" t="s">
        <v>8246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1.351</v>
      </c>
      <c r="R1886" s="8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5" hidden="1">
      <c r="A1887">
        <v>1885</v>
      </c>
      <c r="B1887" s="3" t="s">
        <v>1886</v>
      </c>
      <c r="C1887" s="3" t="s">
        <v>5995</v>
      </c>
      <c r="D1887">
        <v>4575</v>
      </c>
      <c r="F1887">
        <v>5322</v>
      </c>
      <c r="G1887" t="s">
        <v>8219</v>
      </c>
      <c r="H1887" t="s">
        <v>8224</v>
      </c>
      <c r="I1887" t="str">
        <f>VLOOKUP(H1887,ISO!$A$2:$D$249,4,0)</f>
        <v>United States of America (the)</v>
      </c>
      <c r="J1887" t="s">
        <v>8246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1.1632786885245903</v>
      </c>
      <c r="R1887" s="8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5" hidden="1">
      <c r="A1888">
        <v>1886</v>
      </c>
      <c r="B1888" s="3" t="s">
        <v>1887</v>
      </c>
      <c r="C1888" s="3" t="s">
        <v>5996</v>
      </c>
      <c r="D1888">
        <v>1200</v>
      </c>
      <c r="F1888">
        <v>1225</v>
      </c>
      <c r="G1888" t="s">
        <v>8219</v>
      </c>
      <c r="H1888" t="s">
        <v>8224</v>
      </c>
      <c r="I1888" t="str">
        <f>VLOOKUP(H1888,ISO!$A$2:$D$249,4,0)</f>
        <v>United States of America (the)</v>
      </c>
      <c r="J1888" t="s">
        <v>8246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1.0208333333333333</v>
      </c>
      <c r="R1888" s="8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5" hidden="1">
      <c r="A1889">
        <v>1887</v>
      </c>
      <c r="B1889" s="3" t="s">
        <v>1888</v>
      </c>
      <c r="C1889" s="3" t="s">
        <v>5997</v>
      </c>
      <c r="D1889">
        <v>3000</v>
      </c>
      <c r="F1889">
        <v>3335</v>
      </c>
      <c r="G1889" t="s">
        <v>8219</v>
      </c>
      <c r="H1889" t="s">
        <v>8227</v>
      </c>
      <c r="I1889" t="str">
        <f>VLOOKUP(H1889,ISO!$A$2:$D$249,4,0)</f>
        <v>Spain</v>
      </c>
      <c r="J1889" t="s">
        <v>8249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1.1116666666666666</v>
      </c>
      <c r="R1889" s="8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58" hidden="1">
      <c r="A1890">
        <v>1888</v>
      </c>
      <c r="B1890" s="3" t="s">
        <v>1889</v>
      </c>
      <c r="C1890" s="3" t="s">
        <v>5998</v>
      </c>
      <c r="D1890">
        <v>2500</v>
      </c>
      <c r="F1890">
        <v>4152</v>
      </c>
      <c r="G1890" t="s">
        <v>8219</v>
      </c>
      <c r="H1890" t="s">
        <v>8224</v>
      </c>
      <c r="I1890" t="str">
        <f>VLOOKUP(H1890,ISO!$A$2:$D$249,4,0)</f>
        <v>United States of America (the)</v>
      </c>
      <c r="J1890" t="s">
        <v>8246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1.6608000000000001</v>
      </c>
      <c r="R1890" s="8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5" hidden="1">
      <c r="A1891">
        <v>1889</v>
      </c>
      <c r="B1891" s="3" t="s">
        <v>1890</v>
      </c>
      <c r="C1891" s="3" t="s">
        <v>5999</v>
      </c>
      <c r="D1891">
        <v>2000</v>
      </c>
      <c r="F1891">
        <v>2132</v>
      </c>
      <c r="G1891" t="s">
        <v>8219</v>
      </c>
      <c r="H1891" t="s">
        <v>8224</v>
      </c>
      <c r="I1891" t="str">
        <f>VLOOKUP(H1891,ISO!$A$2:$D$249,4,0)</f>
        <v>United States of America (the)</v>
      </c>
      <c r="J1891" t="s">
        <v>8246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1.0660000000000001</v>
      </c>
      <c r="R1891" s="8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5" hidden="1">
      <c r="A1892">
        <v>1890</v>
      </c>
      <c r="B1892" s="3" t="s">
        <v>1891</v>
      </c>
      <c r="C1892" s="3" t="s">
        <v>6000</v>
      </c>
      <c r="D1892">
        <v>12000</v>
      </c>
      <c r="F1892">
        <v>17350.13</v>
      </c>
      <c r="G1892" t="s">
        <v>8219</v>
      </c>
      <c r="H1892" t="s">
        <v>8224</v>
      </c>
      <c r="I1892" t="str">
        <f>VLOOKUP(H1892,ISO!$A$2:$D$249,4,0)</f>
        <v>United States of America (the)</v>
      </c>
      <c r="J1892" t="s">
        <v>8246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1.4458441666666668</v>
      </c>
      <c r="R1892" s="8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8" hidden="1">
      <c r="A1893">
        <v>1891</v>
      </c>
      <c r="B1893" s="3" t="s">
        <v>1892</v>
      </c>
      <c r="C1893" s="3" t="s">
        <v>6001</v>
      </c>
      <c r="D1893">
        <v>10000</v>
      </c>
      <c r="F1893">
        <v>10555</v>
      </c>
      <c r="G1893" t="s">
        <v>8219</v>
      </c>
      <c r="H1893" t="s">
        <v>8224</v>
      </c>
      <c r="I1893" t="str">
        <f>VLOOKUP(H1893,ISO!$A$2:$D$249,4,0)</f>
        <v>United States of America (the)</v>
      </c>
      <c r="J1893" t="s">
        <v>8246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1.0555000000000001</v>
      </c>
      <c r="R1893" s="8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5" hidden="1">
      <c r="A1894">
        <v>1892</v>
      </c>
      <c r="B1894" s="3" t="s">
        <v>1893</v>
      </c>
      <c r="C1894" s="3" t="s">
        <v>6002</v>
      </c>
      <c r="D1894">
        <v>500</v>
      </c>
      <c r="F1894">
        <v>683</v>
      </c>
      <c r="G1894" t="s">
        <v>8219</v>
      </c>
      <c r="H1894" t="s">
        <v>8224</v>
      </c>
      <c r="I1894" t="str">
        <f>VLOOKUP(H1894,ISO!$A$2:$D$249,4,0)</f>
        <v>United States of America (the)</v>
      </c>
      <c r="J1894" t="s">
        <v>8246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1.3660000000000001</v>
      </c>
      <c r="R1894" s="8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5" hidden="1">
      <c r="A1895">
        <v>1893</v>
      </c>
      <c r="B1895" s="3" t="s">
        <v>1894</v>
      </c>
      <c r="C1895" s="3" t="s">
        <v>6003</v>
      </c>
      <c r="D1895">
        <v>2500</v>
      </c>
      <c r="F1895">
        <v>2600</v>
      </c>
      <c r="G1895" t="s">
        <v>8219</v>
      </c>
      <c r="H1895" t="s">
        <v>8224</v>
      </c>
      <c r="I1895" t="str">
        <f>VLOOKUP(H1895,ISO!$A$2:$D$249,4,0)</f>
        <v>United States of America (the)</v>
      </c>
      <c r="J1895" t="s">
        <v>8246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1.04</v>
      </c>
      <c r="R1895" s="8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9" hidden="1">
      <c r="A1896">
        <v>1894</v>
      </c>
      <c r="B1896" s="3" t="s">
        <v>1895</v>
      </c>
      <c r="C1896" s="3" t="s">
        <v>6004</v>
      </c>
      <c r="D1896">
        <v>1000</v>
      </c>
      <c r="F1896">
        <v>1145</v>
      </c>
      <c r="G1896" t="s">
        <v>8219</v>
      </c>
      <c r="H1896" t="s">
        <v>8224</v>
      </c>
      <c r="I1896" t="str">
        <f>VLOOKUP(H1896,ISO!$A$2:$D$249,4,0)</f>
        <v>United States of America (the)</v>
      </c>
      <c r="J1896" t="s">
        <v>8246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1.145</v>
      </c>
      <c r="R1896" s="8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58" hidden="1">
      <c r="A1897">
        <v>1895</v>
      </c>
      <c r="B1897" s="3" t="s">
        <v>1896</v>
      </c>
      <c r="C1897" s="3" t="s">
        <v>6005</v>
      </c>
      <c r="D1897">
        <v>9072</v>
      </c>
      <c r="F1897">
        <v>9228</v>
      </c>
      <c r="G1897" t="s">
        <v>8219</v>
      </c>
      <c r="H1897" t="s">
        <v>8224</v>
      </c>
      <c r="I1897" t="str">
        <f>VLOOKUP(H1897,ISO!$A$2:$D$249,4,0)</f>
        <v>United States of America (the)</v>
      </c>
      <c r="J1897" t="s">
        <v>8246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1.0171957671957672</v>
      </c>
      <c r="R1897" s="8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5" hidden="1">
      <c r="A1898">
        <v>1896</v>
      </c>
      <c r="B1898" s="3" t="s">
        <v>1897</v>
      </c>
      <c r="C1898" s="3" t="s">
        <v>6006</v>
      </c>
      <c r="D1898">
        <v>451</v>
      </c>
      <c r="F1898">
        <v>559</v>
      </c>
      <c r="G1898" t="s">
        <v>8219</v>
      </c>
      <c r="H1898" t="s">
        <v>8224</v>
      </c>
      <c r="I1898" t="str">
        <f>VLOOKUP(H1898,ISO!$A$2:$D$249,4,0)</f>
        <v>United States of America (the)</v>
      </c>
      <c r="J1898" t="s">
        <v>8246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1.2394678492239468</v>
      </c>
      <c r="R1898" s="8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43.5" hidden="1">
      <c r="A1899">
        <v>1897</v>
      </c>
      <c r="B1899" s="3" t="s">
        <v>1898</v>
      </c>
      <c r="C1899" s="3" t="s">
        <v>6007</v>
      </c>
      <c r="D1899">
        <v>6350</v>
      </c>
      <c r="F1899">
        <v>6506</v>
      </c>
      <c r="G1899" t="s">
        <v>8219</v>
      </c>
      <c r="H1899" t="s">
        <v>8224</v>
      </c>
      <c r="I1899" t="str">
        <f>VLOOKUP(H1899,ISO!$A$2:$D$249,4,0)</f>
        <v>United States of America (the)</v>
      </c>
      <c r="J1899" t="s">
        <v>8246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1.0245669291338582</v>
      </c>
      <c r="R1899" s="8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5" hidden="1">
      <c r="A1900">
        <v>1898</v>
      </c>
      <c r="B1900" s="3" t="s">
        <v>1899</v>
      </c>
      <c r="C1900" s="3" t="s">
        <v>6008</v>
      </c>
      <c r="D1900">
        <v>1000</v>
      </c>
      <c r="F1900">
        <v>1445</v>
      </c>
      <c r="G1900" t="s">
        <v>8219</v>
      </c>
      <c r="H1900" t="s">
        <v>8224</v>
      </c>
      <c r="I1900" t="str">
        <f>VLOOKUP(H1900,ISO!$A$2:$D$249,4,0)</f>
        <v>United States of America (the)</v>
      </c>
      <c r="J1900" t="s">
        <v>8246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1.4450000000000001</v>
      </c>
      <c r="R1900" s="8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5" hidden="1">
      <c r="A1901">
        <v>1899</v>
      </c>
      <c r="B1901" s="3" t="s">
        <v>1900</v>
      </c>
      <c r="C1901" s="3" t="s">
        <v>6009</v>
      </c>
      <c r="D1901">
        <v>900</v>
      </c>
      <c r="F1901">
        <v>1200</v>
      </c>
      <c r="G1901" t="s">
        <v>8219</v>
      </c>
      <c r="H1901" t="s">
        <v>8224</v>
      </c>
      <c r="I1901" t="str">
        <f>VLOOKUP(H1901,ISO!$A$2:$D$249,4,0)</f>
        <v>United States of America (the)</v>
      </c>
      <c r="J1901" t="s">
        <v>8246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1.3333333333333333</v>
      </c>
      <c r="R1901" s="8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58" hidden="1">
      <c r="A1902">
        <v>1900</v>
      </c>
      <c r="B1902" s="3" t="s">
        <v>1901</v>
      </c>
      <c r="C1902" s="3" t="s">
        <v>6010</v>
      </c>
      <c r="D1902">
        <v>2500</v>
      </c>
      <c r="F1902">
        <v>2734.11</v>
      </c>
      <c r="G1902" t="s">
        <v>8219</v>
      </c>
      <c r="H1902" t="s">
        <v>8224</v>
      </c>
      <c r="I1902" t="str">
        <f>VLOOKUP(H1902,ISO!$A$2:$D$249,4,0)</f>
        <v>United States of America (the)</v>
      </c>
      <c r="J1902" t="s">
        <v>8246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1.0936440000000001</v>
      </c>
      <c r="R1902" s="8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F1903">
        <v>2670</v>
      </c>
      <c r="G1903" t="s">
        <v>8221</v>
      </c>
      <c r="H1903" t="s">
        <v>8225</v>
      </c>
      <c r="I1903" t="str">
        <f>VLOOKUP(H1903,ISO!$A$2:$D$249,4,0)</f>
        <v>United Kingdom of Great Britain and Northern Ireland (the)</v>
      </c>
      <c r="J1903" t="s">
        <v>8247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2.696969696969697E-2</v>
      </c>
      <c r="R1903" s="8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F1904">
        <v>12</v>
      </c>
      <c r="G1904" t="s">
        <v>8221</v>
      </c>
      <c r="H1904" t="s">
        <v>8233</v>
      </c>
      <c r="I1904" t="str">
        <f>VLOOKUP(H1904,ISO!$A$2:$D$249,4,0)</f>
        <v>Netherlands (the)</v>
      </c>
      <c r="J1904" t="s">
        <v>8249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1.2E-2</v>
      </c>
      <c r="R1904" s="8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F1905">
        <v>1398</v>
      </c>
      <c r="G1905" t="s">
        <v>8221</v>
      </c>
      <c r="H1905" t="s">
        <v>8224</v>
      </c>
      <c r="I1905" t="str">
        <f>VLOOKUP(H1905,ISO!$A$2:$D$249,4,0)</f>
        <v>United States of America (the)</v>
      </c>
      <c r="J1905" t="s">
        <v>8246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0.46600000000000003</v>
      </c>
      <c r="R1905" s="8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F1906">
        <v>50</v>
      </c>
      <c r="G1906" t="s">
        <v>8221</v>
      </c>
      <c r="H1906" t="s">
        <v>8224</v>
      </c>
      <c r="I1906" t="str">
        <f>VLOOKUP(H1906,ISO!$A$2:$D$249,4,0)</f>
        <v>United States of America (the)</v>
      </c>
      <c r="J1906" t="s">
        <v>8246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1E-3</v>
      </c>
      <c r="R1906" s="8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F1907">
        <v>42</v>
      </c>
      <c r="G1907" t="s">
        <v>8221</v>
      </c>
      <c r="H1907" t="s">
        <v>8224</v>
      </c>
      <c r="I1907" t="str">
        <f>VLOOKUP(H1907,ISO!$A$2:$D$249,4,0)</f>
        <v>United States of America (the)</v>
      </c>
      <c r="J1907" t="s">
        <v>8246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1.6800000000000001E-3</v>
      </c>
      <c r="R1907" s="8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F1908">
        <v>21380</v>
      </c>
      <c r="G1908" t="s">
        <v>8221</v>
      </c>
      <c r="H1908" t="s">
        <v>8224</v>
      </c>
      <c r="I1908" t="str">
        <f>VLOOKUP(H1908,ISO!$A$2:$D$249,4,0)</f>
        <v>United States of America (the)</v>
      </c>
      <c r="J1908" t="s">
        <v>8246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0.42759999999999998</v>
      </c>
      <c r="R1908" s="8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F1909">
        <v>85</v>
      </c>
      <c r="G1909" t="s">
        <v>8221</v>
      </c>
      <c r="H1909" t="s">
        <v>8224</v>
      </c>
      <c r="I1909" t="str">
        <f>VLOOKUP(H1909,ISO!$A$2:$D$249,4,0)</f>
        <v>United States of America (the)</v>
      </c>
      <c r="J1909" t="s">
        <v>8246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2.8333333333333335E-3</v>
      </c>
      <c r="R1909" s="8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F1910">
        <v>433</v>
      </c>
      <c r="G1910" t="s">
        <v>8221</v>
      </c>
      <c r="H1910" t="s">
        <v>8224</v>
      </c>
      <c r="I1910" t="str">
        <f>VLOOKUP(H1910,ISO!$A$2:$D$249,4,0)</f>
        <v>United States of America (the)</v>
      </c>
      <c r="J1910" t="s">
        <v>8246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1.7319999999999999E-2</v>
      </c>
      <c r="R1910" s="8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F1911">
        <v>4939</v>
      </c>
      <c r="G1911" t="s">
        <v>8221</v>
      </c>
      <c r="H1911" t="s">
        <v>8224</v>
      </c>
      <c r="I1911" t="str">
        <f>VLOOKUP(H1911,ISO!$A$2:$D$249,4,0)</f>
        <v>United States of America (the)</v>
      </c>
      <c r="J1911" t="s">
        <v>8246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0.14111428571428572</v>
      </c>
      <c r="R1911" s="8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F1912">
        <v>33486</v>
      </c>
      <c r="G1912" t="s">
        <v>8221</v>
      </c>
      <c r="H1912" t="s">
        <v>8233</v>
      </c>
      <c r="I1912" t="str">
        <f>VLOOKUP(H1912,ISO!$A$2:$D$249,4,0)</f>
        <v>Netherlands (the)</v>
      </c>
      <c r="J1912" t="s">
        <v>8249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0.39395294117647056</v>
      </c>
      <c r="R1912" s="8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F1913">
        <v>10</v>
      </c>
      <c r="G1913" t="s">
        <v>8221</v>
      </c>
      <c r="H1913" t="s">
        <v>8228</v>
      </c>
      <c r="I1913" t="str">
        <f>VLOOKUP(H1913,ISO!$A$2:$D$249,4,0)</f>
        <v>New Zealand</v>
      </c>
      <c r="J1913" t="s">
        <v>8250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2.3529411764705883E-4</v>
      </c>
      <c r="R1913" s="8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F1914">
        <v>2965</v>
      </c>
      <c r="G1914" t="s">
        <v>8221</v>
      </c>
      <c r="H1914" t="s">
        <v>8224</v>
      </c>
      <c r="I1914" t="str">
        <f>VLOOKUP(H1914,ISO!$A$2:$D$249,4,0)</f>
        <v>United States of America (the)</v>
      </c>
      <c r="J1914" t="s">
        <v>8246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0.59299999999999997</v>
      </c>
      <c r="R1914" s="8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F1915">
        <v>637</v>
      </c>
      <c r="G1915" t="s">
        <v>8221</v>
      </c>
      <c r="H1915" t="s">
        <v>8225</v>
      </c>
      <c r="I1915" t="str">
        <f>VLOOKUP(H1915,ISO!$A$2:$D$249,4,0)</f>
        <v>United Kingdom of Great Britain and Northern Ireland (the)</v>
      </c>
      <c r="J1915" t="s">
        <v>8247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1.3270833333333334E-2</v>
      </c>
      <c r="R1915" s="8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F1916">
        <v>60</v>
      </c>
      <c r="G1916" t="s">
        <v>8221</v>
      </c>
      <c r="H1916" t="s">
        <v>8224</v>
      </c>
      <c r="I1916" t="str">
        <f>VLOOKUP(H1916,ISO!$A$2:$D$249,4,0)</f>
        <v>United States of America (the)</v>
      </c>
      <c r="J1916" t="s">
        <v>8246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9.0090090090090086E-2</v>
      </c>
      <c r="R1916" s="8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F1917">
        <v>8</v>
      </c>
      <c r="G1917" t="s">
        <v>8221</v>
      </c>
      <c r="H1917" t="s">
        <v>8224</v>
      </c>
      <c r="I1917" t="str">
        <f>VLOOKUP(H1917,ISO!$A$2:$D$249,4,0)</f>
        <v>United States of America (the)</v>
      </c>
      <c r="J1917" t="s">
        <v>8246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1.6E-2</v>
      </c>
      <c r="R1917" s="8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F1918">
        <v>102</v>
      </c>
      <c r="G1918" t="s">
        <v>8221</v>
      </c>
      <c r="H1918" t="s">
        <v>8224</v>
      </c>
      <c r="I1918" t="str">
        <f>VLOOKUP(H1918,ISO!$A$2:$D$249,4,0)</f>
        <v>United States of America (the)</v>
      </c>
      <c r="J1918" t="s">
        <v>8246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5.1000000000000004E-3</v>
      </c>
      <c r="R1918" s="8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F1919">
        <v>205025</v>
      </c>
      <c r="G1919" t="s">
        <v>8221</v>
      </c>
      <c r="H1919" t="s">
        <v>8231</v>
      </c>
      <c r="I1919" t="str">
        <f>VLOOKUP(H1919,ISO!$A$2:$D$249,4,0)</f>
        <v>Hong Kong</v>
      </c>
      <c r="J1919" t="s">
        <v>8252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0.52570512820512816</v>
      </c>
      <c r="R1919" s="8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F1920">
        <v>260</v>
      </c>
      <c r="G1920" t="s">
        <v>8221</v>
      </c>
      <c r="H1920" t="s">
        <v>8224</v>
      </c>
      <c r="I1920" t="str">
        <f>VLOOKUP(H1920,ISO!$A$2:$D$249,4,0)</f>
        <v>United States of America (the)</v>
      </c>
      <c r="J1920" t="s">
        <v>8246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1.04E-2</v>
      </c>
      <c r="R1920" s="8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F1921">
        <v>237</v>
      </c>
      <c r="G1921" t="s">
        <v>8221</v>
      </c>
      <c r="H1921" t="s">
        <v>8224</v>
      </c>
      <c r="I1921" t="str">
        <f>VLOOKUP(H1921,ISO!$A$2:$D$249,4,0)</f>
        <v>United States of America (the)</v>
      </c>
      <c r="J1921" t="s">
        <v>8246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0.47399999999999998</v>
      </c>
      <c r="R1921" s="8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F1922">
        <v>4303</v>
      </c>
      <c r="G1922" t="s">
        <v>8221</v>
      </c>
      <c r="H1922" t="s">
        <v>8225</v>
      </c>
      <c r="I1922" t="str">
        <f>VLOOKUP(H1922,ISO!$A$2:$D$249,4,0)</f>
        <v>United Kingdom of Great Britain and Northern Ireland (the)</v>
      </c>
      <c r="J1922" t="s">
        <v>8247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16"/>
        <v>0.43030000000000002</v>
      </c>
      <c r="R1922" s="8">
        <f t="shared" si="117"/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29" hidden="1">
      <c r="A1923">
        <v>1921</v>
      </c>
      <c r="B1923" s="3" t="s">
        <v>1922</v>
      </c>
      <c r="C1923" s="3" t="s">
        <v>6031</v>
      </c>
      <c r="D1923">
        <v>1500</v>
      </c>
      <c r="F1923">
        <v>2052</v>
      </c>
      <c r="G1923" t="s">
        <v>8219</v>
      </c>
      <c r="H1923" t="s">
        <v>8224</v>
      </c>
      <c r="I1923" t="str">
        <f>VLOOKUP(H1923,ISO!$A$2:$D$249,4,0)</f>
        <v>United States of America (the)</v>
      </c>
      <c r="J1923" t="s">
        <v>8246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20">F1923/D1923</f>
        <v>1.3680000000000001</v>
      </c>
      <c r="R1923" s="8">
        <f t="shared" ref="R1923:R1986" si="121">F1923/N1923</f>
        <v>54</v>
      </c>
      <c r="S1923" t="str">
        <f t="shared" ref="S1923:S1986" si="122">LEFT(P1923,(FIND("/",P1923,1)-1))</f>
        <v>music</v>
      </c>
      <c r="T1923" t="str">
        <f t="shared" ref="T1923:T1986" si="123">MID(P1923,FIND("/",P1923)+1,256)</f>
        <v>indie rock</v>
      </c>
    </row>
    <row r="1924" spans="1:20" ht="43.5" hidden="1">
      <c r="A1924">
        <v>1922</v>
      </c>
      <c r="B1924" s="3" t="s">
        <v>1923</v>
      </c>
      <c r="C1924" s="3" t="s">
        <v>6032</v>
      </c>
      <c r="D1924">
        <v>2000</v>
      </c>
      <c r="F1924">
        <v>2311</v>
      </c>
      <c r="G1924" t="s">
        <v>8219</v>
      </c>
      <c r="H1924" t="s">
        <v>8224</v>
      </c>
      <c r="I1924" t="str">
        <f>VLOOKUP(H1924,ISO!$A$2:$D$249,4,0)</f>
        <v>United States of America (the)</v>
      </c>
      <c r="J1924" t="s">
        <v>8246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1.1555</v>
      </c>
      <c r="R1924" s="8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3.5" hidden="1">
      <c r="A1925">
        <v>1923</v>
      </c>
      <c r="B1925" s="3" t="s">
        <v>1924</v>
      </c>
      <c r="C1925" s="3" t="s">
        <v>6033</v>
      </c>
      <c r="D1925">
        <v>125</v>
      </c>
      <c r="F1925">
        <v>301</v>
      </c>
      <c r="G1925" t="s">
        <v>8219</v>
      </c>
      <c r="H1925" t="s">
        <v>8224</v>
      </c>
      <c r="I1925" t="str">
        <f>VLOOKUP(H1925,ISO!$A$2:$D$249,4,0)</f>
        <v>United States of America (the)</v>
      </c>
      <c r="J1925" t="s">
        <v>8246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2.4079999999999999</v>
      </c>
      <c r="R1925" s="8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8" hidden="1">
      <c r="A1926">
        <v>1924</v>
      </c>
      <c r="B1926" s="3" t="s">
        <v>1925</v>
      </c>
      <c r="C1926" s="3" t="s">
        <v>6034</v>
      </c>
      <c r="D1926">
        <v>3000</v>
      </c>
      <c r="F1926">
        <v>3432</v>
      </c>
      <c r="G1926" t="s">
        <v>8219</v>
      </c>
      <c r="H1926" t="s">
        <v>8224</v>
      </c>
      <c r="I1926" t="str">
        <f>VLOOKUP(H1926,ISO!$A$2:$D$249,4,0)</f>
        <v>United States of America (the)</v>
      </c>
      <c r="J1926" t="s">
        <v>8246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1.1439999999999999</v>
      </c>
      <c r="R1926" s="8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43.5" hidden="1">
      <c r="A1927">
        <v>1925</v>
      </c>
      <c r="B1927" s="3" t="s">
        <v>1926</v>
      </c>
      <c r="C1927" s="3" t="s">
        <v>6035</v>
      </c>
      <c r="D1927">
        <v>1500</v>
      </c>
      <c r="F1927">
        <v>1655</v>
      </c>
      <c r="G1927" t="s">
        <v>8219</v>
      </c>
      <c r="H1927" t="s">
        <v>8224</v>
      </c>
      <c r="I1927" t="str">
        <f>VLOOKUP(H1927,ISO!$A$2:$D$249,4,0)</f>
        <v>United States of America (the)</v>
      </c>
      <c r="J1927" t="s">
        <v>8246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1.1033333333333333</v>
      </c>
      <c r="R1927" s="8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8" hidden="1">
      <c r="A1928">
        <v>1926</v>
      </c>
      <c r="B1928" s="3" t="s">
        <v>1927</v>
      </c>
      <c r="C1928" s="3" t="s">
        <v>6036</v>
      </c>
      <c r="D1928">
        <v>1500</v>
      </c>
      <c r="F1928">
        <v>2930.69</v>
      </c>
      <c r="G1928" t="s">
        <v>8219</v>
      </c>
      <c r="H1928" t="s">
        <v>8224</v>
      </c>
      <c r="I1928" t="str">
        <f>VLOOKUP(H1928,ISO!$A$2:$D$249,4,0)</f>
        <v>United States of America (the)</v>
      </c>
      <c r="J1928" t="s">
        <v>8246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1.9537933333333333</v>
      </c>
      <c r="R1928" s="8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F1929">
        <v>620</v>
      </c>
      <c r="G1929" t="s">
        <v>8219</v>
      </c>
      <c r="H1929" t="s">
        <v>8224</v>
      </c>
      <c r="I1929" t="str">
        <f>VLOOKUP(H1929,ISO!$A$2:$D$249,4,0)</f>
        <v>United States of America (the)</v>
      </c>
      <c r="J1929" t="s">
        <v>8246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1.0333333333333334</v>
      </c>
      <c r="R1929" s="8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9" hidden="1">
      <c r="A1930">
        <v>1928</v>
      </c>
      <c r="B1930" s="3" t="s">
        <v>1929</v>
      </c>
      <c r="C1930" s="3" t="s">
        <v>6038</v>
      </c>
      <c r="D1930">
        <v>2550</v>
      </c>
      <c r="F1930">
        <v>2630</v>
      </c>
      <c r="G1930" t="s">
        <v>8219</v>
      </c>
      <c r="H1930" t="s">
        <v>8224</v>
      </c>
      <c r="I1930" t="str">
        <f>VLOOKUP(H1930,ISO!$A$2:$D$249,4,0)</f>
        <v>United States of America (the)</v>
      </c>
      <c r="J1930" t="s">
        <v>8246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1.031372549019608</v>
      </c>
      <c r="R1930" s="8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5" hidden="1">
      <c r="A1931">
        <v>1929</v>
      </c>
      <c r="B1931" s="3" t="s">
        <v>1930</v>
      </c>
      <c r="C1931" s="3" t="s">
        <v>6039</v>
      </c>
      <c r="D1931">
        <v>3200</v>
      </c>
      <c r="F1931">
        <v>3210</v>
      </c>
      <c r="G1931" t="s">
        <v>8219</v>
      </c>
      <c r="H1931" t="s">
        <v>8224</v>
      </c>
      <c r="I1931" t="str">
        <f>VLOOKUP(H1931,ISO!$A$2:$D$249,4,0)</f>
        <v>United States of America (the)</v>
      </c>
      <c r="J1931" t="s">
        <v>8246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1.003125</v>
      </c>
      <c r="R1931" s="8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29" hidden="1">
      <c r="A1932">
        <v>1930</v>
      </c>
      <c r="B1932" s="3" t="s">
        <v>1931</v>
      </c>
      <c r="C1932" s="3" t="s">
        <v>6040</v>
      </c>
      <c r="D1932">
        <v>1000</v>
      </c>
      <c r="F1932">
        <v>1270</v>
      </c>
      <c r="G1932" t="s">
        <v>8219</v>
      </c>
      <c r="H1932" t="s">
        <v>8224</v>
      </c>
      <c r="I1932" t="str">
        <f>VLOOKUP(H1932,ISO!$A$2:$D$249,4,0)</f>
        <v>United States of America (the)</v>
      </c>
      <c r="J1932" t="s">
        <v>8246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1.27</v>
      </c>
      <c r="R1932" s="8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3.5" hidden="1">
      <c r="A1933">
        <v>1931</v>
      </c>
      <c r="B1933" s="3" t="s">
        <v>1932</v>
      </c>
      <c r="C1933" s="3" t="s">
        <v>6041</v>
      </c>
      <c r="D1933">
        <v>2000</v>
      </c>
      <c r="F1933">
        <v>2412.02</v>
      </c>
      <c r="G1933" t="s">
        <v>8219</v>
      </c>
      <c r="H1933" t="s">
        <v>8224</v>
      </c>
      <c r="I1933" t="str">
        <f>VLOOKUP(H1933,ISO!$A$2:$D$249,4,0)</f>
        <v>United States of America (the)</v>
      </c>
      <c r="J1933" t="s">
        <v>8246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1.20601</v>
      </c>
      <c r="R1933" s="8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58" hidden="1">
      <c r="A1934">
        <v>1932</v>
      </c>
      <c r="B1934" s="3" t="s">
        <v>1933</v>
      </c>
      <c r="C1934" s="3" t="s">
        <v>6042</v>
      </c>
      <c r="D1934">
        <v>5250</v>
      </c>
      <c r="F1934">
        <v>5617</v>
      </c>
      <c r="G1934" t="s">
        <v>8219</v>
      </c>
      <c r="H1934" t="s">
        <v>8224</v>
      </c>
      <c r="I1934" t="str">
        <f>VLOOKUP(H1934,ISO!$A$2:$D$249,4,0)</f>
        <v>United States of America (the)</v>
      </c>
      <c r="J1934" t="s">
        <v>8246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1.0699047619047619</v>
      </c>
      <c r="R1934" s="8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5" hidden="1">
      <c r="A1935">
        <v>1933</v>
      </c>
      <c r="B1935" s="3" t="s">
        <v>1934</v>
      </c>
      <c r="C1935" s="3" t="s">
        <v>6043</v>
      </c>
      <c r="D1935">
        <v>6000</v>
      </c>
      <c r="F1935">
        <v>10346</v>
      </c>
      <c r="G1935" t="s">
        <v>8219</v>
      </c>
      <c r="H1935" t="s">
        <v>8224</v>
      </c>
      <c r="I1935" t="str">
        <f>VLOOKUP(H1935,ISO!$A$2:$D$249,4,0)</f>
        <v>United States of America (the)</v>
      </c>
      <c r="J1935" t="s">
        <v>8246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1.7243333333333333</v>
      </c>
      <c r="R1935" s="8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5" hidden="1">
      <c r="A1936">
        <v>1934</v>
      </c>
      <c r="B1936" s="3" t="s">
        <v>1935</v>
      </c>
      <c r="C1936" s="3" t="s">
        <v>6044</v>
      </c>
      <c r="D1936">
        <v>5000</v>
      </c>
      <c r="F1936">
        <v>6181</v>
      </c>
      <c r="G1936" t="s">
        <v>8219</v>
      </c>
      <c r="H1936" t="s">
        <v>8224</v>
      </c>
      <c r="I1936" t="str">
        <f>VLOOKUP(H1936,ISO!$A$2:$D$249,4,0)</f>
        <v>United States of America (the)</v>
      </c>
      <c r="J1936" t="s">
        <v>8246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1.2362</v>
      </c>
      <c r="R1936" s="8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58" hidden="1">
      <c r="A1937">
        <v>1935</v>
      </c>
      <c r="B1937" s="3" t="s">
        <v>1936</v>
      </c>
      <c r="C1937" s="3" t="s">
        <v>6045</v>
      </c>
      <c r="D1937">
        <v>2500</v>
      </c>
      <c r="F1937">
        <v>2710</v>
      </c>
      <c r="G1937" t="s">
        <v>8219</v>
      </c>
      <c r="H1937" t="s">
        <v>8224</v>
      </c>
      <c r="I1937" t="str">
        <f>VLOOKUP(H1937,ISO!$A$2:$D$249,4,0)</f>
        <v>United States of America (the)</v>
      </c>
      <c r="J1937" t="s">
        <v>8246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1.0840000000000001</v>
      </c>
      <c r="R1937" s="8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43.5" hidden="1">
      <c r="A1938">
        <v>1936</v>
      </c>
      <c r="B1938" s="3" t="s">
        <v>1937</v>
      </c>
      <c r="C1938" s="3" t="s">
        <v>6046</v>
      </c>
      <c r="D1938">
        <v>7500</v>
      </c>
      <c r="F1938">
        <v>8739.01</v>
      </c>
      <c r="G1938" t="s">
        <v>8219</v>
      </c>
      <c r="H1938" t="s">
        <v>8224</v>
      </c>
      <c r="I1938" t="str">
        <f>VLOOKUP(H1938,ISO!$A$2:$D$249,4,0)</f>
        <v>United States of America (the)</v>
      </c>
      <c r="J1938" t="s">
        <v>8246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1.1652013333333333</v>
      </c>
      <c r="R1938" s="8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5" hidden="1">
      <c r="A1939">
        <v>1937</v>
      </c>
      <c r="B1939" s="3" t="s">
        <v>1938</v>
      </c>
      <c r="C1939" s="3" t="s">
        <v>6047</v>
      </c>
      <c r="D1939">
        <v>600</v>
      </c>
      <c r="F1939">
        <v>1123.47</v>
      </c>
      <c r="G1939" t="s">
        <v>8219</v>
      </c>
      <c r="H1939" t="s">
        <v>8224</v>
      </c>
      <c r="I1939" t="str">
        <f>VLOOKUP(H1939,ISO!$A$2:$D$249,4,0)</f>
        <v>United States of America (the)</v>
      </c>
      <c r="J1939" t="s">
        <v>8246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1.8724499999999999</v>
      </c>
      <c r="R1939" s="8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5" hidden="1">
      <c r="A1940">
        <v>1938</v>
      </c>
      <c r="B1940" s="3" t="s">
        <v>1939</v>
      </c>
      <c r="C1940" s="3" t="s">
        <v>6048</v>
      </c>
      <c r="D1940">
        <v>15000</v>
      </c>
      <c r="F1940">
        <v>17390</v>
      </c>
      <c r="G1940" t="s">
        <v>8219</v>
      </c>
      <c r="H1940" t="s">
        <v>8224</v>
      </c>
      <c r="I1940" t="str">
        <f>VLOOKUP(H1940,ISO!$A$2:$D$249,4,0)</f>
        <v>United States of America (the)</v>
      </c>
      <c r="J1940" t="s">
        <v>8246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1.1593333333333333</v>
      </c>
      <c r="R1940" s="8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58" hidden="1">
      <c r="A1941">
        <v>1939</v>
      </c>
      <c r="B1941" s="3" t="s">
        <v>1940</v>
      </c>
      <c r="C1941" s="3" t="s">
        <v>6049</v>
      </c>
      <c r="D1941">
        <v>10000</v>
      </c>
      <c r="F1941">
        <v>11070</v>
      </c>
      <c r="G1941" t="s">
        <v>8219</v>
      </c>
      <c r="H1941" t="s">
        <v>8224</v>
      </c>
      <c r="I1941" t="str">
        <f>VLOOKUP(H1941,ISO!$A$2:$D$249,4,0)</f>
        <v>United States of America (the)</v>
      </c>
      <c r="J1941" t="s">
        <v>8246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1.107</v>
      </c>
      <c r="R1941" s="8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3.5" hidden="1">
      <c r="A1942">
        <v>1940</v>
      </c>
      <c r="B1942" s="3" t="s">
        <v>1941</v>
      </c>
      <c r="C1942" s="3" t="s">
        <v>6050</v>
      </c>
      <c r="D1942">
        <v>650</v>
      </c>
      <c r="F1942">
        <v>1111</v>
      </c>
      <c r="G1942" t="s">
        <v>8219</v>
      </c>
      <c r="H1942" t="s">
        <v>8224</v>
      </c>
      <c r="I1942" t="str">
        <f>VLOOKUP(H1942,ISO!$A$2:$D$249,4,0)</f>
        <v>United States of America (the)</v>
      </c>
      <c r="J1942" t="s">
        <v>8246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1.7092307692307693</v>
      </c>
      <c r="R1942" s="8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5" hidden="1">
      <c r="A1943">
        <v>1941</v>
      </c>
      <c r="B1943" s="3" t="s">
        <v>1942</v>
      </c>
      <c r="C1943" s="3" t="s">
        <v>6051</v>
      </c>
      <c r="D1943">
        <v>250000</v>
      </c>
      <c r="F1943">
        <v>315295.89</v>
      </c>
      <c r="G1943" t="s">
        <v>8219</v>
      </c>
      <c r="H1943" t="s">
        <v>8224</v>
      </c>
      <c r="I1943" t="str">
        <f>VLOOKUP(H1943,ISO!$A$2:$D$249,4,0)</f>
        <v>United States of America (the)</v>
      </c>
      <c r="J1943" t="s">
        <v>8246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1.2611835600000001</v>
      </c>
      <c r="R1943" s="8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5" hidden="1">
      <c r="A1944">
        <v>1942</v>
      </c>
      <c r="B1944" s="3" t="s">
        <v>1943</v>
      </c>
      <c r="C1944" s="3" t="s">
        <v>6052</v>
      </c>
      <c r="D1944">
        <v>6000</v>
      </c>
      <c r="F1944">
        <v>8306.42</v>
      </c>
      <c r="G1944" t="s">
        <v>8219</v>
      </c>
      <c r="H1944" t="s">
        <v>8224</v>
      </c>
      <c r="I1944" t="str">
        <f>VLOOKUP(H1944,ISO!$A$2:$D$249,4,0)</f>
        <v>United States of America (the)</v>
      </c>
      <c r="J1944" t="s">
        <v>8246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1.3844033333333334</v>
      </c>
      <c r="R1944" s="8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5" hidden="1">
      <c r="A1945">
        <v>1943</v>
      </c>
      <c r="B1945" s="3" t="s">
        <v>1944</v>
      </c>
      <c r="C1945" s="3" t="s">
        <v>6053</v>
      </c>
      <c r="D1945">
        <v>10000</v>
      </c>
      <c r="F1945">
        <v>170525</v>
      </c>
      <c r="G1945" t="s">
        <v>8219</v>
      </c>
      <c r="H1945" t="s">
        <v>8224</v>
      </c>
      <c r="I1945" t="str">
        <f>VLOOKUP(H1945,ISO!$A$2:$D$249,4,0)</f>
        <v>United States of America (the)</v>
      </c>
      <c r="J1945" t="s">
        <v>8246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17.052499999999998</v>
      </c>
      <c r="R1945" s="8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58" hidden="1">
      <c r="A1946">
        <v>1944</v>
      </c>
      <c r="B1946" s="3" t="s">
        <v>1945</v>
      </c>
      <c r="C1946" s="3" t="s">
        <v>6054</v>
      </c>
      <c r="D1946">
        <v>40000</v>
      </c>
      <c r="F1946">
        <v>315222.2</v>
      </c>
      <c r="G1946" t="s">
        <v>8219</v>
      </c>
      <c r="H1946" t="s">
        <v>8224</v>
      </c>
      <c r="I1946" t="str">
        <f>VLOOKUP(H1946,ISO!$A$2:$D$249,4,0)</f>
        <v>United States of America (the)</v>
      </c>
      <c r="J1946" t="s">
        <v>8246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7.8805550000000002</v>
      </c>
      <c r="R1946" s="8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5" hidden="1">
      <c r="A1947">
        <v>1945</v>
      </c>
      <c r="B1947" s="3" t="s">
        <v>1946</v>
      </c>
      <c r="C1947" s="3" t="s">
        <v>6055</v>
      </c>
      <c r="D1947">
        <v>100000</v>
      </c>
      <c r="F1947">
        <v>348018</v>
      </c>
      <c r="G1947" t="s">
        <v>8219</v>
      </c>
      <c r="H1947" t="s">
        <v>8227</v>
      </c>
      <c r="I1947" t="str">
        <f>VLOOKUP(H1947,ISO!$A$2:$D$249,4,0)</f>
        <v>Spain</v>
      </c>
      <c r="J1947" t="s">
        <v>8249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3.4801799999999998</v>
      </c>
      <c r="R1947" s="8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58" hidden="1">
      <c r="A1948">
        <v>1946</v>
      </c>
      <c r="B1948" s="3" t="s">
        <v>1947</v>
      </c>
      <c r="C1948" s="3" t="s">
        <v>6056</v>
      </c>
      <c r="D1948">
        <v>7500</v>
      </c>
      <c r="F1948">
        <v>11231</v>
      </c>
      <c r="G1948" t="s">
        <v>8219</v>
      </c>
      <c r="H1948" t="s">
        <v>8224</v>
      </c>
      <c r="I1948" t="str">
        <f>VLOOKUP(H1948,ISO!$A$2:$D$249,4,0)</f>
        <v>United States of America (the)</v>
      </c>
      <c r="J1948" t="s">
        <v>8246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1.4974666666666667</v>
      </c>
      <c r="R1948" s="8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8" hidden="1">
      <c r="A1949">
        <v>1947</v>
      </c>
      <c r="B1949" s="3" t="s">
        <v>1948</v>
      </c>
      <c r="C1949" s="3" t="s">
        <v>6057</v>
      </c>
      <c r="D1949">
        <v>800</v>
      </c>
      <c r="F1949">
        <v>805.07</v>
      </c>
      <c r="G1949" t="s">
        <v>8219</v>
      </c>
      <c r="H1949" t="s">
        <v>8224</v>
      </c>
      <c r="I1949" t="str">
        <f>VLOOKUP(H1949,ISO!$A$2:$D$249,4,0)</f>
        <v>United States of America (the)</v>
      </c>
      <c r="J1949" t="s">
        <v>8246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1.0063375000000001</v>
      </c>
      <c r="R1949" s="8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9" hidden="1">
      <c r="A1950">
        <v>1948</v>
      </c>
      <c r="B1950" s="3" t="s">
        <v>1949</v>
      </c>
      <c r="C1950" s="3" t="s">
        <v>6058</v>
      </c>
      <c r="D1950">
        <v>100000</v>
      </c>
      <c r="F1950">
        <v>800211</v>
      </c>
      <c r="G1950" t="s">
        <v>8219</v>
      </c>
      <c r="H1950" t="s">
        <v>8224</v>
      </c>
      <c r="I1950" t="str">
        <f>VLOOKUP(H1950,ISO!$A$2:$D$249,4,0)</f>
        <v>United States of America (the)</v>
      </c>
      <c r="J1950" t="s">
        <v>8246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8.0021100000000001</v>
      </c>
      <c r="R1950" s="8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5" hidden="1">
      <c r="A1951">
        <v>1949</v>
      </c>
      <c r="B1951" s="3" t="s">
        <v>1950</v>
      </c>
      <c r="C1951" s="3" t="s">
        <v>6059</v>
      </c>
      <c r="D1951">
        <v>50000</v>
      </c>
      <c r="F1951">
        <v>53001.3</v>
      </c>
      <c r="G1951" t="s">
        <v>8219</v>
      </c>
      <c r="H1951" t="s">
        <v>8225</v>
      </c>
      <c r="I1951" t="str">
        <f>VLOOKUP(H1951,ISO!$A$2:$D$249,4,0)</f>
        <v>United Kingdom of Great Britain and Northern Ireland (the)</v>
      </c>
      <c r="J1951" t="s">
        <v>8247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1.0600260000000001</v>
      </c>
      <c r="R1951" s="8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5" hidden="1">
      <c r="A1952">
        <v>1950</v>
      </c>
      <c r="B1952" s="3" t="s">
        <v>1951</v>
      </c>
      <c r="C1952" s="3" t="s">
        <v>6060</v>
      </c>
      <c r="D1952">
        <v>48000</v>
      </c>
      <c r="F1952">
        <v>96248.960000000006</v>
      </c>
      <c r="G1952" t="s">
        <v>8219</v>
      </c>
      <c r="H1952" t="s">
        <v>8224</v>
      </c>
      <c r="I1952" t="str">
        <f>VLOOKUP(H1952,ISO!$A$2:$D$249,4,0)</f>
        <v>United States of America (the)</v>
      </c>
      <c r="J1952" t="s">
        <v>8246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2.0051866666666669</v>
      </c>
      <c r="R1952" s="8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5" hidden="1">
      <c r="A1953">
        <v>1951</v>
      </c>
      <c r="B1953" s="3" t="s">
        <v>1952</v>
      </c>
      <c r="C1953" s="3" t="s">
        <v>6061</v>
      </c>
      <c r="D1953">
        <v>50000</v>
      </c>
      <c r="F1953">
        <v>106222</v>
      </c>
      <c r="G1953" t="s">
        <v>8219</v>
      </c>
      <c r="H1953" t="s">
        <v>8224</v>
      </c>
      <c r="I1953" t="str">
        <f>VLOOKUP(H1953,ISO!$A$2:$D$249,4,0)</f>
        <v>United States of America (the)</v>
      </c>
      <c r="J1953" t="s">
        <v>8246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2.1244399999999999</v>
      </c>
      <c r="R1953" s="8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5" hidden="1">
      <c r="A1954">
        <v>1952</v>
      </c>
      <c r="B1954" s="3" t="s">
        <v>1953</v>
      </c>
      <c r="C1954" s="3" t="s">
        <v>6062</v>
      </c>
      <c r="D1954">
        <v>35000</v>
      </c>
      <c r="F1954">
        <v>69465.33</v>
      </c>
      <c r="G1954" t="s">
        <v>8219</v>
      </c>
      <c r="H1954" t="s">
        <v>8229</v>
      </c>
      <c r="I1954" t="str">
        <f>VLOOKUP(H1954,ISO!$A$2:$D$249,4,0)</f>
        <v>Canada</v>
      </c>
      <c r="J1954" t="s">
        <v>8251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1.9847237142857144</v>
      </c>
      <c r="R1954" s="8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5" hidden="1">
      <c r="A1955">
        <v>1953</v>
      </c>
      <c r="B1955" s="3" t="s">
        <v>1954</v>
      </c>
      <c r="C1955" s="3" t="s">
        <v>6063</v>
      </c>
      <c r="D1955">
        <v>15000</v>
      </c>
      <c r="F1955">
        <v>33892</v>
      </c>
      <c r="G1955" t="s">
        <v>8219</v>
      </c>
      <c r="H1955" t="s">
        <v>8224</v>
      </c>
      <c r="I1955" t="str">
        <f>VLOOKUP(H1955,ISO!$A$2:$D$249,4,0)</f>
        <v>United States of America (the)</v>
      </c>
      <c r="J1955" t="s">
        <v>8246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2.2594666666666665</v>
      </c>
      <c r="R1955" s="8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9" hidden="1">
      <c r="A1956">
        <v>1954</v>
      </c>
      <c r="B1956" s="3" t="s">
        <v>1955</v>
      </c>
      <c r="C1956" s="3" t="s">
        <v>6064</v>
      </c>
      <c r="D1956">
        <v>50000</v>
      </c>
      <c r="F1956">
        <v>349474</v>
      </c>
      <c r="G1956" t="s">
        <v>8219</v>
      </c>
      <c r="H1956" t="s">
        <v>8224</v>
      </c>
      <c r="I1956" t="str">
        <f>VLOOKUP(H1956,ISO!$A$2:$D$249,4,0)</f>
        <v>United States of America (the)</v>
      </c>
      <c r="J1956" t="s">
        <v>8246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6.9894800000000004</v>
      </c>
      <c r="R1956" s="8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58" hidden="1">
      <c r="A1957">
        <v>1955</v>
      </c>
      <c r="B1957" s="3" t="s">
        <v>1956</v>
      </c>
      <c r="C1957" s="3" t="s">
        <v>6065</v>
      </c>
      <c r="D1957">
        <v>42000</v>
      </c>
      <c r="F1957">
        <v>167410.01999999999</v>
      </c>
      <c r="G1957" t="s">
        <v>8219</v>
      </c>
      <c r="H1957" t="s">
        <v>8224</v>
      </c>
      <c r="I1957" t="str">
        <f>VLOOKUP(H1957,ISO!$A$2:$D$249,4,0)</f>
        <v>United States of America (the)</v>
      </c>
      <c r="J1957" t="s">
        <v>8246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3.9859528571428569</v>
      </c>
      <c r="R1957" s="8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5" hidden="1">
      <c r="A1958">
        <v>1956</v>
      </c>
      <c r="B1958" s="3" t="s">
        <v>1957</v>
      </c>
      <c r="C1958" s="3" t="s">
        <v>6066</v>
      </c>
      <c r="D1958">
        <v>60000</v>
      </c>
      <c r="F1958">
        <v>176420</v>
      </c>
      <c r="G1958" t="s">
        <v>8219</v>
      </c>
      <c r="H1958" t="s">
        <v>8224</v>
      </c>
      <c r="I1958" t="str">
        <f>VLOOKUP(H1958,ISO!$A$2:$D$249,4,0)</f>
        <v>United States of America (the)</v>
      </c>
      <c r="J1958" t="s">
        <v>8246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2.9403333333333332</v>
      </c>
      <c r="R1958" s="8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9" hidden="1">
      <c r="A1959">
        <v>1957</v>
      </c>
      <c r="B1959" s="3" t="s">
        <v>1958</v>
      </c>
      <c r="C1959" s="3" t="s">
        <v>6067</v>
      </c>
      <c r="D1959">
        <v>30000</v>
      </c>
      <c r="F1959">
        <v>50251.41</v>
      </c>
      <c r="G1959" t="s">
        <v>8219</v>
      </c>
      <c r="H1959" t="s">
        <v>8224</v>
      </c>
      <c r="I1959" t="str">
        <f>VLOOKUP(H1959,ISO!$A$2:$D$249,4,0)</f>
        <v>United States of America (the)</v>
      </c>
      <c r="J1959" t="s">
        <v>8246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1.6750470000000002</v>
      </c>
      <c r="R1959" s="8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5" hidden="1">
      <c r="A1960">
        <v>1958</v>
      </c>
      <c r="B1960" s="3" t="s">
        <v>1959</v>
      </c>
      <c r="C1960" s="3" t="s">
        <v>6068</v>
      </c>
      <c r="D1960">
        <v>7000</v>
      </c>
      <c r="F1960">
        <v>100490.02</v>
      </c>
      <c r="G1960" t="s">
        <v>8219</v>
      </c>
      <c r="H1960" t="s">
        <v>8224</v>
      </c>
      <c r="I1960" t="str">
        <f>VLOOKUP(H1960,ISO!$A$2:$D$249,4,0)</f>
        <v>United States of America (the)</v>
      </c>
      <c r="J1960" t="s">
        <v>8246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14.355717142857143</v>
      </c>
      <c r="R1960" s="8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58" hidden="1">
      <c r="A1961">
        <v>1959</v>
      </c>
      <c r="B1961" s="3" t="s">
        <v>1960</v>
      </c>
      <c r="C1961" s="3" t="s">
        <v>6069</v>
      </c>
      <c r="D1961">
        <v>10000</v>
      </c>
      <c r="F1961">
        <v>15673.44</v>
      </c>
      <c r="G1961" t="s">
        <v>8219</v>
      </c>
      <c r="H1961" t="s">
        <v>8224</v>
      </c>
      <c r="I1961" t="str">
        <f>VLOOKUP(H1961,ISO!$A$2:$D$249,4,0)</f>
        <v>United States of America (the)</v>
      </c>
      <c r="J1961" t="s">
        <v>8246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1.5673440000000001</v>
      </c>
      <c r="R1961" s="8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5" hidden="1">
      <c r="A1962">
        <v>1960</v>
      </c>
      <c r="B1962" s="3" t="s">
        <v>1961</v>
      </c>
      <c r="C1962" s="3" t="s">
        <v>6070</v>
      </c>
      <c r="D1962">
        <v>70000</v>
      </c>
      <c r="F1962">
        <v>82532</v>
      </c>
      <c r="G1962" t="s">
        <v>8219</v>
      </c>
      <c r="H1962" t="s">
        <v>8235</v>
      </c>
      <c r="I1962" t="str">
        <f>VLOOKUP(H1962,ISO!$A$2:$D$249,4,0)</f>
        <v>Sweden</v>
      </c>
      <c r="J1962" t="s">
        <v>8255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1.1790285714285715</v>
      </c>
      <c r="R1962" s="8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5" hidden="1">
      <c r="A1963">
        <v>1961</v>
      </c>
      <c r="B1963" s="3" t="s">
        <v>1962</v>
      </c>
      <c r="C1963" s="3" t="s">
        <v>6071</v>
      </c>
      <c r="D1963">
        <v>10000</v>
      </c>
      <c r="F1963">
        <v>110538.12</v>
      </c>
      <c r="G1963" t="s">
        <v>8219</v>
      </c>
      <c r="H1963" t="s">
        <v>8224</v>
      </c>
      <c r="I1963" t="str">
        <f>VLOOKUP(H1963,ISO!$A$2:$D$249,4,0)</f>
        <v>United States of America (the)</v>
      </c>
      <c r="J1963" t="s">
        <v>8246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11.053811999999999</v>
      </c>
      <c r="R1963" s="8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5" hidden="1">
      <c r="A1964">
        <v>1962</v>
      </c>
      <c r="B1964" s="3" t="s">
        <v>1963</v>
      </c>
      <c r="C1964" s="3" t="s">
        <v>6072</v>
      </c>
      <c r="D1964">
        <v>10000</v>
      </c>
      <c r="F1964">
        <v>19292.5</v>
      </c>
      <c r="G1964" t="s">
        <v>8219</v>
      </c>
      <c r="H1964" t="s">
        <v>8224</v>
      </c>
      <c r="I1964" t="str">
        <f>VLOOKUP(H1964,ISO!$A$2:$D$249,4,0)</f>
        <v>United States of America (the)</v>
      </c>
      <c r="J1964" t="s">
        <v>8246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1.9292499999999999</v>
      </c>
      <c r="R1964" s="8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58" hidden="1">
      <c r="A1965">
        <v>1963</v>
      </c>
      <c r="B1965" s="3" t="s">
        <v>1964</v>
      </c>
      <c r="C1965" s="3" t="s">
        <v>6073</v>
      </c>
      <c r="D1965">
        <v>19000</v>
      </c>
      <c r="F1965">
        <v>24108</v>
      </c>
      <c r="G1965" t="s">
        <v>8219</v>
      </c>
      <c r="H1965" t="s">
        <v>8225</v>
      </c>
      <c r="I1965" t="str">
        <f>VLOOKUP(H1965,ISO!$A$2:$D$249,4,0)</f>
        <v>United Kingdom of Great Britain and Northern Ireland (the)</v>
      </c>
      <c r="J1965" t="s">
        <v>8247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1.268842105263158</v>
      </c>
      <c r="R1965" s="8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3.5" hidden="1">
      <c r="A1966">
        <v>1964</v>
      </c>
      <c r="B1966" s="3" t="s">
        <v>1965</v>
      </c>
      <c r="C1966" s="3" t="s">
        <v>6074</v>
      </c>
      <c r="D1966">
        <v>89200</v>
      </c>
      <c r="F1966">
        <v>231543.12</v>
      </c>
      <c r="G1966" t="s">
        <v>8219</v>
      </c>
      <c r="H1966" t="s">
        <v>8237</v>
      </c>
      <c r="I1966" t="str">
        <f>VLOOKUP(H1966,ISO!$A$2:$D$249,4,0)</f>
        <v>Italy</v>
      </c>
      <c r="J1966" t="s">
        <v>8249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2.5957748878923765</v>
      </c>
      <c r="R1966" s="8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5" hidden="1">
      <c r="A1967">
        <v>1965</v>
      </c>
      <c r="B1967" s="3" t="s">
        <v>1966</v>
      </c>
      <c r="C1967" s="3" t="s">
        <v>6075</v>
      </c>
      <c r="D1967">
        <v>5000</v>
      </c>
      <c r="F1967">
        <v>13114</v>
      </c>
      <c r="G1967" t="s">
        <v>8219</v>
      </c>
      <c r="H1967" t="s">
        <v>8224</v>
      </c>
      <c r="I1967" t="str">
        <f>VLOOKUP(H1967,ISO!$A$2:$D$249,4,0)</f>
        <v>United States of America (the)</v>
      </c>
      <c r="J1967" t="s">
        <v>8246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2.6227999999999998</v>
      </c>
      <c r="R1967" s="8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58" hidden="1">
      <c r="A1968">
        <v>1966</v>
      </c>
      <c r="B1968" s="3" t="s">
        <v>1967</v>
      </c>
      <c r="C1968" s="3" t="s">
        <v>6076</v>
      </c>
      <c r="D1968">
        <v>100000</v>
      </c>
      <c r="F1968">
        <v>206743.09</v>
      </c>
      <c r="G1968" t="s">
        <v>8219</v>
      </c>
      <c r="H1968" t="s">
        <v>8224</v>
      </c>
      <c r="I1968" t="str">
        <f>VLOOKUP(H1968,ISO!$A$2:$D$249,4,0)</f>
        <v>United States of America (the)</v>
      </c>
      <c r="J1968" t="s">
        <v>8246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2.0674309000000002</v>
      </c>
      <c r="R1968" s="8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5" hidden="1">
      <c r="A1969">
        <v>1967</v>
      </c>
      <c r="B1969" s="3" t="s">
        <v>1968</v>
      </c>
      <c r="C1969" s="3" t="s">
        <v>6077</v>
      </c>
      <c r="D1969">
        <v>20000</v>
      </c>
      <c r="F1969">
        <v>74026</v>
      </c>
      <c r="G1969" t="s">
        <v>8219</v>
      </c>
      <c r="H1969" t="s">
        <v>8224</v>
      </c>
      <c r="I1969" t="str">
        <f>VLOOKUP(H1969,ISO!$A$2:$D$249,4,0)</f>
        <v>United States of America (the)</v>
      </c>
      <c r="J1969" t="s">
        <v>8246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3.7012999999999998</v>
      </c>
      <c r="R1969" s="8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9" hidden="1">
      <c r="A1970">
        <v>1968</v>
      </c>
      <c r="B1970" s="3" t="s">
        <v>1969</v>
      </c>
      <c r="C1970" s="3" t="s">
        <v>6078</v>
      </c>
      <c r="D1970">
        <v>50000</v>
      </c>
      <c r="F1970">
        <v>142483</v>
      </c>
      <c r="G1970" t="s">
        <v>8219</v>
      </c>
      <c r="H1970" t="s">
        <v>8224</v>
      </c>
      <c r="I1970" t="str">
        <f>VLOOKUP(H1970,ISO!$A$2:$D$249,4,0)</f>
        <v>United States of America (the)</v>
      </c>
      <c r="J1970" t="s">
        <v>8246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2.8496600000000001</v>
      </c>
      <c r="R1970" s="8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5" hidden="1">
      <c r="A1971">
        <v>1969</v>
      </c>
      <c r="B1971" s="3" t="s">
        <v>1970</v>
      </c>
      <c r="C1971" s="3" t="s">
        <v>6079</v>
      </c>
      <c r="D1971">
        <v>20000</v>
      </c>
      <c r="F1971">
        <v>115816</v>
      </c>
      <c r="G1971" t="s">
        <v>8219</v>
      </c>
      <c r="H1971" t="s">
        <v>8225</v>
      </c>
      <c r="I1971" t="str">
        <f>VLOOKUP(H1971,ISO!$A$2:$D$249,4,0)</f>
        <v>United Kingdom of Great Britain and Northern Ireland (the)</v>
      </c>
      <c r="J1971" t="s">
        <v>8247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5.7907999999999999</v>
      </c>
      <c r="R1971" s="8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5" hidden="1">
      <c r="A1972">
        <v>1970</v>
      </c>
      <c r="B1972" s="3" t="s">
        <v>1971</v>
      </c>
      <c r="C1972" s="3" t="s">
        <v>6080</v>
      </c>
      <c r="D1972">
        <v>5000</v>
      </c>
      <c r="F1972">
        <v>56590</v>
      </c>
      <c r="G1972" t="s">
        <v>8219</v>
      </c>
      <c r="H1972" t="s">
        <v>8224</v>
      </c>
      <c r="I1972" t="str">
        <f>VLOOKUP(H1972,ISO!$A$2:$D$249,4,0)</f>
        <v>United States of America (the)</v>
      </c>
      <c r="J1972" t="s">
        <v>8246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11.318</v>
      </c>
      <c r="R1972" s="8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5" hidden="1">
      <c r="A1973">
        <v>1971</v>
      </c>
      <c r="B1973" s="3" t="s">
        <v>1972</v>
      </c>
      <c r="C1973" s="3" t="s">
        <v>6081</v>
      </c>
      <c r="D1973">
        <v>400000</v>
      </c>
      <c r="F1973">
        <v>1052110.8700000001</v>
      </c>
      <c r="G1973" t="s">
        <v>8219</v>
      </c>
      <c r="H1973" t="s">
        <v>8224</v>
      </c>
      <c r="I1973" t="str">
        <f>VLOOKUP(H1973,ISO!$A$2:$D$249,4,0)</f>
        <v>United States of America (the)</v>
      </c>
      <c r="J1973" t="s">
        <v>8246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2.6302771750000002</v>
      </c>
      <c r="R1973" s="8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5" hidden="1">
      <c r="A1974">
        <v>1972</v>
      </c>
      <c r="B1974" s="3" t="s">
        <v>1973</v>
      </c>
      <c r="C1974" s="3" t="s">
        <v>6082</v>
      </c>
      <c r="D1974">
        <v>2500</v>
      </c>
      <c r="F1974">
        <v>16862</v>
      </c>
      <c r="G1974" t="s">
        <v>8219</v>
      </c>
      <c r="H1974" t="s">
        <v>8224</v>
      </c>
      <c r="I1974" t="str">
        <f>VLOOKUP(H1974,ISO!$A$2:$D$249,4,0)</f>
        <v>United States of America (the)</v>
      </c>
      <c r="J1974" t="s">
        <v>8246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6.7447999999999997</v>
      </c>
      <c r="R1974" s="8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5" hidden="1">
      <c r="A1975">
        <v>1973</v>
      </c>
      <c r="B1975" s="3" t="s">
        <v>1974</v>
      </c>
      <c r="C1975" s="3" t="s">
        <v>6083</v>
      </c>
      <c r="D1975">
        <v>198000</v>
      </c>
      <c r="F1975">
        <v>508525.01</v>
      </c>
      <c r="G1975" t="s">
        <v>8219</v>
      </c>
      <c r="H1975" t="s">
        <v>8224</v>
      </c>
      <c r="I1975" t="str">
        <f>VLOOKUP(H1975,ISO!$A$2:$D$249,4,0)</f>
        <v>United States of America (the)</v>
      </c>
      <c r="J1975" t="s">
        <v>8246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2.5683081313131315</v>
      </c>
      <c r="R1975" s="8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5" hidden="1">
      <c r="A1976">
        <v>1974</v>
      </c>
      <c r="B1976" s="3" t="s">
        <v>1975</v>
      </c>
      <c r="C1976" s="3" t="s">
        <v>6084</v>
      </c>
      <c r="D1976">
        <v>20000</v>
      </c>
      <c r="F1976">
        <v>75099.199999999997</v>
      </c>
      <c r="G1976" t="s">
        <v>8219</v>
      </c>
      <c r="H1976" t="s">
        <v>8225</v>
      </c>
      <c r="I1976" t="str">
        <f>VLOOKUP(H1976,ISO!$A$2:$D$249,4,0)</f>
        <v>United Kingdom of Great Britain and Northern Ireland (the)</v>
      </c>
      <c r="J1976" t="s">
        <v>8247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3.7549600000000001</v>
      </c>
      <c r="R1976" s="8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9" hidden="1">
      <c r="A1977">
        <v>1975</v>
      </c>
      <c r="B1977" s="3" t="s">
        <v>1976</v>
      </c>
      <c r="C1977" s="3" t="s">
        <v>6085</v>
      </c>
      <c r="D1977">
        <v>16000</v>
      </c>
      <c r="F1977">
        <v>33393.339999999997</v>
      </c>
      <c r="G1977" t="s">
        <v>8219</v>
      </c>
      <c r="H1977" t="s">
        <v>8224</v>
      </c>
      <c r="I1977" t="str">
        <f>VLOOKUP(H1977,ISO!$A$2:$D$249,4,0)</f>
        <v>United States of America (the)</v>
      </c>
      <c r="J1977" t="s">
        <v>8246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2.0870837499999997</v>
      </c>
      <c r="R1977" s="8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9" hidden="1">
      <c r="A1978">
        <v>1976</v>
      </c>
      <c r="B1978" s="3" t="s">
        <v>1977</v>
      </c>
      <c r="C1978" s="3" t="s">
        <v>6086</v>
      </c>
      <c r="D1978">
        <v>4000</v>
      </c>
      <c r="F1978">
        <v>13864</v>
      </c>
      <c r="G1978" t="s">
        <v>8219</v>
      </c>
      <c r="H1978" t="s">
        <v>8225</v>
      </c>
      <c r="I1978" t="str">
        <f>VLOOKUP(H1978,ISO!$A$2:$D$249,4,0)</f>
        <v>United Kingdom of Great Britain and Northern Ireland (the)</v>
      </c>
      <c r="J1978" t="s">
        <v>8247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3.4660000000000002</v>
      </c>
      <c r="R1978" s="8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5" hidden="1">
      <c r="A1979">
        <v>1977</v>
      </c>
      <c r="B1979" s="3" t="s">
        <v>1978</v>
      </c>
      <c r="C1979" s="3" t="s">
        <v>6087</v>
      </c>
      <c r="D1979">
        <v>50000</v>
      </c>
      <c r="F1979">
        <v>201165</v>
      </c>
      <c r="G1979" t="s">
        <v>8219</v>
      </c>
      <c r="H1979" t="s">
        <v>8224</v>
      </c>
      <c r="I1979" t="str">
        <f>VLOOKUP(H1979,ISO!$A$2:$D$249,4,0)</f>
        <v>United States of America (the)</v>
      </c>
      <c r="J1979" t="s">
        <v>8246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4.0232999999999999</v>
      </c>
      <c r="R1979" s="8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5" hidden="1">
      <c r="A1980">
        <v>1978</v>
      </c>
      <c r="B1980" s="3" t="s">
        <v>1979</v>
      </c>
      <c r="C1980" s="3" t="s">
        <v>6088</v>
      </c>
      <c r="D1980">
        <v>50000</v>
      </c>
      <c r="F1980">
        <v>513422.57</v>
      </c>
      <c r="G1980" t="s">
        <v>8219</v>
      </c>
      <c r="H1980" t="s">
        <v>8224</v>
      </c>
      <c r="I1980" t="str">
        <f>VLOOKUP(H1980,ISO!$A$2:$D$249,4,0)</f>
        <v>United States of America (the)</v>
      </c>
      <c r="J1980" t="s">
        <v>8246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10.2684514</v>
      </c>
      <c r="R1980" s="8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5" hidden="1">
      <c r="A1981">
        <v>1979</v>
      </c>
      <c r="B1981" s="3" t="s">
        <v>1980</v>
      </c>
      <c r="C1981" s="3" t="s">
        <v>6089</v>
      </c>
      <c r="D1981">
        <v>200000</v>
      </c>
      <c r="F1981">
        <v>229802.31</v>
      </c>
      <c r="G1981" t="s">
        <v>8219</v>
      </c>
      <c r="H1981" t="s">
        <v>8224</v>
      </c>
      <c r="I1981" t="str">
        <f>VLOOKUP(H1981,ISO!$A$2:$D$249,4,0)</f>
        <v>United States of America (the)</v>
      </c>
      <c r="J1981" t="s">
        <v>8246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1.14901155</v>
      </c>
      <c r="R1981" s="8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9" hidden="1">
      <c r="A1982">
        <v>1980</v>
      </c>
      <c r="B1982" s="3" t="s">
        <v>1981</v>
      </c>
      <c r="C1982" s="3" t="s">
        <v>6090</v>
      </c>
      <c r="D1982">
        <v>50000</v>
      </c>
      <c r="F1982">
        <v>177412.01</v>
      </c>
      <c r="G1982" t="s">
        <v>8219</v>
      </c>
      <c r="H1982" t="s">
        <v>8236</v>
      </c>
      <c r="I1982" t="str">
        <f>VLOOKUP(H1982,ISO!$A$2:$D$249,4,0)</f>
        <v>Germany</v>
      </c>
      <c r="J1982" t="s">
        <v>8249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3.5482402000000004</v>
      </c>
      <c r="R1982" s="8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F1983">
        <v>381</v>
      </c>
      <c r="G1983" t="s">
        <v>8221</v>
      </c>
      <c r="H1983" t="s">
        <v>8229</v>
      </c>
      <c r="I1983" t="str">
        <f>VLOOKUP(H1983,ISO!$A$2:$D$249,4,0)</f>
        <v>Canada</v>
      </c>
      <c r="J1983" t="s">
        <v>8251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5.0799999999999998E-2</v>
      </c>
      <c r="R1983" s="8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F1984">
        <v>0</v>
      </c>
      <c r="G1984" t="s">
        <v>8221</v>
      </c>
      <c r="H1984" t="s">
        <v>8231</v>
      </c>
      <c r="I1984" t="str">
        <f>VLOOKUP(H1984,ISO!$A$2:$D$249,4,0)</f>
        <v>Hong Kong</v>
      </c>
      <c r="J1984" t="s">
        <v>8252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s="8" t="e">
        <f t="shared" si="121"/>
        <v>#DIV/0!</v>
      </c>
      <c r="S1984" t="str">
        <f t="shared" si="122"/>
        <v>photography</v>
      </c>
      <c r="T1984" t="str">
        <f t="shared" si="123"/>
        <v>people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F1985">
        <v>1419</v>
      </c>
      <c r="G1985" t="s">
        <v>8221</v>
      </c>
      <c r="H1985" t="s">
        <v>8224</v>
      </c>
      <c r="I1985" t="str">
        <f>VLOOKUP(H1985,ISO!$A$2:$D$249,4,0)</f>
        <v>United States of America (the)</v>
      </c>
      <c r="J1985" t="s">
        <v>8246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4.2999999999999997E-2</v>
      </c>
      <c r="R1985" s="8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F1986">
        <v>3172</v>
      </c>
      <c r="G1986" t="s">
        <v>8221</v>
      </c>
      <c r="H1986" t="s">
        <v>8224</v>
      </c>
      <c r="I1986" t="str">
        <f>VLOOKUP(H1986,ISO!$A$2:$D$249,4,0)</f>
        <v>United States of America (the)</v>
      </c>
      <c r="J1986" t="s">
        <v>8246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20"/>
        <v>0.21146666666666666</v>
      </c>
      <c r="R1986" s="8">
        <f t="shared" si="121"/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F1987">
        <v>51</v>
      </c>
      <c r="G1987" t="s">
        <v>8221</v>
      </c>
      <c r="H1987" t="s">
        <v>8225</v>
      </c>
      <c r="I1987" t="str">
        <f>VLOOKUP(H1987,ISO!$A$2:$D$249,4,0)</f>
        <v>United Kingdom of Great Britain and Northern Ireland (the)</v>
      </c>
      <c r="J1987" t="s">
        <v>8247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24">F1987/D1987</f>
        <v>3.1875000000000001E-2</v>
      </c>
      <c r="R1987" s="8">
        <f t="shared" ref="R1987:R2050" si="125">F1987/N1987</f>
        <v>12.75</v>
      </c>
      <c r="S1987" t="str">
        <f t="shared" ref="S1987:S2050" si="126">LEFT(P1987,(FIND("/",P1987,1)-1))</f>
        <v>photography</v>
      </c>
      <c r="T1987" t="str">
        <f t="shared" ref="T1987:T2050" si="127">MID(P1987,FIND("/",P1987)+1,256)</f>
        <v>people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F1988">
        <v>1</v>
      </c>
      <c r="G1988" t="s">
        <v>8221</v>
      </c>
      <c r="H1988" t="s">
        <v>8225</v>
      </c>
      <c r="I1988" t="str">
        <f>VLOOKUP(H1988,ISO!$A$2:$D$249,4,0)</f>
        <v>United Kingdom of Great Britain and Northern Ireland (the)</v>
      </c>
      <c r="J1988" t="s">
        <v>8247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5.0000000000000001E-4</v>
      </c>
      <c r="R1988" s="8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F1989">
        <v>2336</v>
      </c>
      <c r="G1989" t="s">
        <v>8221</v>
      </c>
      <c r="H1989" t="s">
        <v>8225</v>
      </c>
      <c r="I1989" t="str">
        <f>VLOOKUP(H1989,ISO!$A$2:$D$249,4,0)</f>
        <v>United Kingdom of Great Britain and Northern Ireland (the)</v>
      </c>
      <c r="J1989" t="s">
        <v>8247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0.42472727272727273</v>
      </c>
      <c r="R1989" s="8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F1990">
        <v>25</v>
      </c>
      <c r="G1990" t="s">
        <v>8221</v>
      </c>
      <c r="H1990" t="s">
        <v>8224</v>
      </c>
      <c r="I1990" t="str">
        <f>VLOOKUP(H1990,ISO!$A$2:$D$249,4,0)</f>
        <v>United States of America (the)</v>
      </c>
      <c r="J1990" t="s">
        <v>8246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4.1666666666666666E-3</v>
      </c>
      <c r="R1990" s="8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F1991">
        <v>50</v>
      </c>
      <c r="G1991" t="s">
        <v>8221</v>
      </c>
      <c r="H1991" t="s">
        <v>8224</v>
      </c>
      <c r="I1991" t="str">
        <f>VLOOKUP(H1991,ISO!$A$2:$D$249,4,0)</f>
        <v>United States of America (the)</v>
      </c>
      <c r="J1991" t="s">
        <v>8246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0.01</v>
      </c>
      <c r="R1991" s="8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F1992">
        <v>509</v>
      </c>
      <c r="G1992" t="s">
        <v>8221</v>
      </c>
      <c r="H1992" t="s">
        <v>8224</v>
      </c>
      <c r="I1992" t="str">
        <f>VLOOKUP(H1992,ISO!$A$2:$D$249,4,0)</f>
        <v>United States of America (the)</v>
      </c>
      <c r="J1992" t="s">
        <v>8246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0.16966666666666666</v>
      </c>
      <c r="R1992" s="8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F1993">
        <v>140</v>
      </c>
      <c r="G1993" t="s">
        <v>8221</v>
      </c>
      <c r="H1993" t="s">
        <v>8224</v>
      </c>
      <c r="I1993" t="str">
        <f>VLOOKUP(H1993,ISO!$A$2:$D$249,4,0)</f>
        <v>United States of America (the)</v>
      </c>
      <c r="J1993" t="s">
        <v>8246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7.0000000000000007E-2</v>
      </c>
      <c r="R1993" s="8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F1994">
        <v>2</v>
      </c>
      <c r="G1994" t="s">
        <v>8221</v>
      </c>
      <c r="H1994" t="s">
        <v>8224</v>
      </c>
      <c r="I1994" t="str">
        <f>VLOOKUP(H1994,ISO!$A$2:$D$249,4,0)</f>
        <v>United States of America (the)</v>
      </c>
      <c r="J1994" t="s">
        <v>8246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1.3333333333333333E-3</v>
      </c>
      <c r="R1994" s="8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F1995">
        <v>0</v>
      </c>
      <c r="G1995" t="s">
        <v>8221</v>
      </c>
      <c r="H1995" t="s">
        <v>8225</v>
      </c>
      <c r="I1995" t="str">
        <f>VLOOKUP(H1995,ISO!$A$2:$D$249,4,0)</f>
        <v>United Kingdom of Great Britain and Northern Ireland (the)</v>
      </c>
      <c r="J1995" t="s">
        <v>8247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s="8" t="e">
        <f t="shared" si="125"/>
        <v>#DIV/0!</v>
      </c>
      <c r="S1995" t="str">
        <f t="shared" si="126"/>
        <v>photography</v>
      </c>
      <c r="T1995" t="str">
        <f t="shared" si="127"/>
        <v>people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F1996">
        <v>0</v>
      </c>
      <c r="G1996" t="s">
        <v>8221</v>
      </c>
      <c r="H1996" t="s">
        <v>8224</v>
      </c>
      <c r="I1996" t="str">
        <f>VLOOKUP(H1996,ISO!$A$2:$D$249,4,0)</f>
        <v>United States of America (the)</v>
      </c>
      <c r="J1996" t="s">
        <v>8246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s="8" t="e">
        <f t="shared" si="125"/>
        <v>#DIV/0!</v>
      </c>
      <c r="S1996" t="str">
        <f t="shared" si="126"/>
        <v>photography</v>
      </c>
      <c r="T1996" t="str">
        <f t="shared" si="127"/>
        <v>people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F1997">
        <v>78</v>
      </c>
      <c r="G1997" t="s">
        <v>8221</v>
      </c>
      <c r="H1997" t="s">
        <v>8229</v>
      </c>
      <c r="I1997" t="str">
        <f>VLOOKUP(H1997,ISO!$A$2:$D$249,4,0)</f>
        <v>Canada</v>
      </c>
      <c r="J1997" t="s">
        <v>8251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7.8E-2</v>
      </c>
      <c r="R1997" s="8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F1998">
        <v>0</v>
      </c>
      <c r="G1998" t="s">
        <v>8221</v>
      </c>
      <c r="H1998" t="s">
        <v>8224</v>
      </c>
      <c r="I1998" t="str">
        <f>VLOOKUP(H1998,ISO!$A$2:$D$249,4,0)</f>
        <v>United States of America (the)</v>
      </c>
      <c r="J1998" t="s">
        <v>8246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s="8" t="e">
        <f t="shared" si="125"/>
        <v>#DIV/0!</v>
      </c>
      <c r="S1998" t="str">
        <f t="shared" si="126"/>
        <v>photography</v>
      </c>
      <c r="T1998" t="str">
        <f t="shared" si="127"/>
        <v>people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F1999">
        <v>0</v>
      </c>
      <c r="G1999" t="s">
        <v>8221</v>
      </c>
      <c r="H1999" t="s">
        <v>8224</v>
      </c>
      <c r="I1999" t="str">
        <f>VLOOKUP(H1999,ISO!$A$2:$D$249,4,0)</f>
        <v>United States of America (the)</v>
      </c>
      <c r="J1999" t="s">
        <v>8246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s="8" t="e">
        <f t="shared" si="125"/>
        <v>#DIV/0!</v>
      </c>
      <c r="S1999" t="str">
        <f t="shared" si="126"/>
        <v>photography</v>
      </c>
      <c r="T1999" t="str">
        <f t="shared" si="127"/>
        <v>people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F2000">
        <v>655</v>
      </c>
      <c r="G2000" t="s">
        <v>8221</v>
      </c>
      <c r="H2000" t="s">
        <v>8224</v>
      </c>
      <c r="I2000" t="str">
        <f>VLOOKUP(H2000,ISO!$A$2:$D$249,4,0)</f>
        <v>United States of America (the)</v>
      </c>
      <c r="J2000" t="s">
        <v>8246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0.26200000000000001</v>
      </c>
      <c r="R2000" s="8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F2001">
        <v>236</v>
      </c>
      <c r="G2001" t="s">
        <v>8221</v>
      </c>
      <c r="H2001" t="s">
        <v>8225</v>
      </c>
      <c r="I2001" t="str">
        <f>VLOOKUP(H2001,ISO!$A$2:$D$249,4,0)</f>
        <v>United Kingdom of Great Britain and Northern Ireland (the)</v>
      </c>
      <c r="J2001" t="s">
        <v>8247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7.6129032258064515E-3</v>
      </c>
      <c r="R2001" s="8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F2002">
        <v>625</v>
      </c>
      <c r="G2002" t="s">
        <v>8221</v>
      </c>
      <c r="H2002" t="s">
        <v>8229</v>
      </c>
      <c r="I2002" t="str">
        <f>VLOOKUP(H2002,ISO!$A$2:$D$249,4,0)</f>
        <v>Canada</v>
      </c>
      <c r="J2002" t="s">
        <v>8251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0.125</v>
      </c>
      <c r="R2002" s="8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43.5" hidden="1">
      <c r="A2003">
        <v>2001</v>
      </c>
      <c r="B2003" s="3" t="s">
        <v>2002</v>
      </c>
      <c r="C2003" s="3" t="s">
        <v>6111</v>
      </c>
      <c r="D2003">
        <v>55000</v>
      </c>
      <c r="F2003">
        <v>210171</v>
      </c>
      <c r="G2003" t="s">
        <v>8219</v>
      </c>
      <c r="H2003" t="s">
        <v>8236</v>
      </c>
      <c r="I2003" t="str">
        <f>VLOOKUP(H2003,ISO!$A$2:$D$249,4,0)</f>
        <v>Germany</v>
      </c>
      <c r="J2003" t="s">
        <v>8249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3.8212909090909091</v>
      </c>
      <c r="R2003" s="8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5" hidden="1">
      <c r="A2004">
        <v>2002</v>
      </c>
      <c r="B2004" s="3" t="s">
        <v>2003</v>
      </c>
      <c r="C2004" s="3" t="s">
        <v>6112</v>
      </c>
      <c r="D2004">
        <v>50000</v>
      </c>
      <c r="F2004">
        <v>108397.11</v>
      </c>
      <c r="G2004" t="s">
        <v>8219</v>
      </c>
      <c r="H2004" t="s">
        <v>8224</v>
      </c>
      <c r="I2004" t="str">
        <f>VLOOKUP(H2004,ISO!$A$2:$D$249,4,0)</f>
        <v>United States of America (the)</v>
      </c>
      <c r="J2004" t="s">
        <v>8246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2.1679422000000002</v>
      </c>
      <c r="R2004" s="8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8" hidden="1">
      <c r="A2005">
        <v>2003</v>
      </c>
      <c r="B2005" s="3" t="s">
        <v>2004</v>
      </c>
      <c r="C2005" s="3" t="s">
        <v>6113</v>
      </c>
      <c r="D2005">
        <v>500</v>
      </c>
      <c r="F2005">
        <v>1560</v>
      </c>
      <c r="G2005" t="s">
        <v>8219</v>
      </c>
      <c r="H2005" t="s">
        <v>8224</v>
      </c>
      <c r="I2005" t="str">
        <f>VLOOKUP(H2005,ISO!$A$2:$D$249,4,0)</f>
        <v>United States of America (the)</v>
      </c>
      <c r="J2005" t="s">
        <v>8246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3.12</v>
      </c>
      <c r="R2005" s="8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5" hidden="1">
      <c r="A2006">
        <v>2004</v>
      </c>
      <c r="B2006" s="3" t="s">
        <v>2005</v>
      </c>
      <c r="C2006" s="3" t="s">
        <v>6114</v>
      </c>
      <c r="D2006">
        <v>50000</v>
      </c>
      <c r="F2006">
        <v>117210.24000000001</v>
      </c>
      <c r="G2006" t="s">
        <v>8219</v>
      </c>
      <c r="H2006" t="s">
        <v>8224</v>
      </c>
      <c r="I2006" t="str">
        <f>VLOOKUP(H2006,ISO!$A$2:$D$249,4,0)</f>
        <v>United States of America (the)</v>
      </c>
      <c r="J2006" t="s">
        <v>8246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2.3442048</v>
      </c>
      <c r="R2006" s="8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5" hidden="1">
      <c r="A2007">
        <v>2005</v>
      </c>
      <c r="B2007" s="3" t="s">
        <v>2006</v>
      </c>
      <c r="C2007" s="3" t="s">
        <v>6115</v>
      </c>
      <c r="D2007">
        <v>30000</v>
      </c>
      <c r="F2007">
        <v>37104.03</v>
      </c>
      <c r="G2007" t="s">
        <v>8219</v>
      </c>
      <c r="H2007" t="s">
        <v>8224</v>
      </c>
      <c r="I2007" t="str">
        <f>VLOOKUP(H2007,ISO!$A$2:$D$249,4,0)</f>
        <v>United States of America (the)</v>
      </c>
      <c r="J2007" t="s">
        <v>8246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1.236801</v>
      </c>
      <c r="R2007" s="8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8" hidden="1">
      <c r="A2008">
        <v>2006</v>
      </c>
      <c r="B2008" s="3" t="s">
        <v>2007</v>
      </c>
      <c r="C2008" s="3" t="s">
        <v>6116</v>
      </c>
      <c r="D2008">
        <v>50000</v>
      </c>
      <c r="F2008">
        <v>123920</v>
      </c>
      <c r="G2008" t="s">
        <v>8219</v>
      </c>
      <c r="H2008" t="s">
        <v>8224</v>
      </c>
      <c r="I2008" t="str">
        <f>VLOOKUP(H2008,ISO!$A$2:$D$249,4,0)</f>
        <v>United States of America (the)</v>
      </c>
      <c r="J2008" t="s">
        <v>8246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2.4784000000000002</v>
      </c>
      <c r="R2008" s="8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58" hidden="1">
      <c r="A2009">
        <v>2007</v>
      </c>
      <c r="B2009" s="3" t="s">
        <v>2008</v>
      </c>
      <c r="C2009" s="3" t="s">
        <v>6117</v>
      </c>
      <c r="D2009">
        <v>10000</v>
      </c>
      <c r="F2009">
        <v>11570.92</v>
      </c>
      <c r="G2009" t="s">
        <v>8219</v>
      </c>
      <c r="H2009" t="s">
        <v>8224</v>
      </c>
      <c r="I2009" t="str">
        <f>VLOOKUP(H2009,ISO!$A$2:$D$249,4,0)</f>
        <v>United States of America (the)</v>
      </c>
      <c r="J2009" t="s">
        <v>8246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1.157092</v>
      </c>
      <c r="R2009" s="8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58" hidden="1">
      <c r="A2010">
        <v>2008</v>
      </c>
      <c r="B2010" s="3" t="s">
        <v>2009</v>
      </c>
      <c r="C2010" s="3" t="s">
        <v>6118</v>
      </c>
      <c r="D2010">
        <v>1570.79</v>
      </c>
      <c r="F2010">
        <v>1839</v>
      </c>
      <c r="G2010" t="s">
        <v>8219</v>
      </c>
      <c r="H2010" t="s">
        <v>8224</v>
      </c>
      <c r="I2010" t="str">
        <f>VLOOKUP(H2010,ISO!$A$2:$D$249,4,0)</f>
        <v>United States of America (the)</v>
      </c>
      <c r="J2010" t="s">
        <v>8246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1.1707484768810599</v>
      </c>
      <c r="R2010" s="8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5" hidden="1">
      <c r="A2011">
        <v>2009</v>
      </c>
      <c r="B2011" s="3" t="s">
        <v>2010</v>
      </c>
      <c r="C2011" s="3" t="s">
        <v>6119</v>
      </c>
      <c r="D2011">
        <v>50000</v>
      </c>
      <c r="F2011">
        <v>152579</v>
      </c>
      <c r="G2011" t="s">
        <v>8219</v>
      </c>
      <c r="H2011" t="s">
        <v>8236</v>
      </c>
      <c r="I2011" t="str">
        <f>VLOOKUP(H2011,ISO!$A$2:$D$249,4,0)</f>
        <v>Germany</v>
      </c>
      <c r="J2011" t="s">
        <v>8249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3.05158</v>
      </c>
      <c r="R2011" s="8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9" hidden="1">
      <c r="A2012">
        <v>2010</v>
      </c>
      <c r="B2012" s="3" t="s">
        <v>2011</v>
      </c>
      <c r="C2012" s="3" t="s">
        <v>6120</v>
      </c>
      <c r="D2012">
        <v>30000</v>
      </c>
      <c r="F2012">
        <v>96015.9</v>
      </c>
      <c r="G2012" t="s">
        <v>8219</v>
      </c>
      <c r="H2012" t="s">
        <v>8224</v>
      </c>
      <c r="I2012" t="str">
        <f>VLOOKUP(H2012,ISO!$A$2:$D$249,4,0)</f>
        <v>United States of America (the)</v>
      </c>
      <c r="J2012" t="s">
        <v>8246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3.2005299999999997</v>
      </c>
      <c r="R2012" s="8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5" hidden="1">
      <c r="A2013">
        <v>2011</v>
      </c>
      <c r="B2013" s="3" t="s">
        <v>2012</v>
      </c>
      <c r="C2013" s="3" t="s">
        <v>6121</v>
      </c>
      <c r="D2013">
        <v>50000</v>
      </c>
      <c r="F2013">
        <v>409782</v>
      </c>
      <c r="G2013" t="s">
        <v>8219</v>
      </c>
      <c r="H2013" t="s">
        <v>8239</v>
      </c>
      <c r="I2013" t="str">
        <f>VLOOKUP(H2013,ISO!$A$2:$D$249,4,0)</f>
        <v>Austria</v>
      </c>
      <c r="J2013" t="s">
        <v>8249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8.1956399999999991</v>
      </c>
      <c r="R2013" s="8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5" hidden="1">
      <c r="A2014">
        <v>2012</v>
      </c>
      <c r="B2014" s="3" t="s">
        <v>2013</v>
      </c>
      <c r="C2014" s="3" t="s">
        <v>6122</v>
      </c>
      <c r="D2014">
        <v>5000</v>
      </c>
      <c r="F2014">
        <v>11745</v>
      </c>
      <c r="G2014" t="s">
        <v>8219</v>
      </c>
      <c r="H2014" t="s">
        <v>8224</v>
      </c>
      <c r="I2014" t="str">
        <f>VLOOKUP(H2014,ISO!$A$2:$D$249,4,0)</f>
        <v>United States of America (the)</v>
      </c>
      <c r="J2014" t="s">
        <v>8246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2.3490000000000002</v>
      </c>
      <c r="R2014" s="8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58" hidden="1">
      <c r="A2015">
        <v>2013</v>
      </c>
      <c r="B2015" s="3" t="s">
        <v>2014</v>
      </c>
      <c r="C2015" s="3" t="s">
        <v>6123</v>
      </c>
      <c r="D2015">
        <v>160000</v>
      </c>
      <c r="F2015">
        <v>791862</v>
      </c>
      <c r="G2015" t="s">
        <v>8219</v>
      </c>
      <c r="H2015" t="s">
        <v>8224</v>
      </c>
      <c r="I2015" t="str">
        <f>VLOOKUP(H2015,ISO!$A$2:$D$249,4,0)</f>
        <v>United States of America (the)</v>
      </c>
      <c r="J2015" t="s">
        <v>8246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4.9491375</v>
      </c>
      <c r="R2015" s="8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5" hidden="1">
      <c r="A2016">
        <v>2014</v>
      </c>
      <c r="B2016" s="3" t="s">
        <v>2015</v>
      </c>
      <c r="C2016" s="3" t="s">
        <v>6124</v>
      </c>
      <c r="D2016">
        <v>30000</v>
      </c>
      <c r="F2016">
        <v>2344134.67</v>
      </c>
      <c r="G2016" t="s">
        <v>8219</v>
      </c>
      <c r="H2016" t="s">
        <v>8224</v>
      </c>
      <c r="I2016" t="str">
        <f>VLOOKUP(H2016,ISO!$A$2:$D$249,4,0)</f>
        <v>United States of America (the)</v>
      </c>
      <c r="J2016" t="s">
        <v>8246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78.137822333333332</v>
      </c>
      <c r="R2016" s="8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5" hidden="1">
      <c r="A2017">
        <v>2015</v>
      </c>
      <c r="B2017" s="3" t="s">
        <v>2016</v>
      </c>
      <c r="C2017" s="3" t="s">
        <v>6125</v>
      </c>
      <c r="D2017">
        <v>7200</v>
      </c>
      <c r="F2017">
        <v>8136.01</v>
      </c>
      <c r="G2017" t="s">
        <v>8219</v>
      </c>
      <c r="H2017" t="s">
        <v>8224</v>
      </c>
      <c r="I2017" t="str">
        <f>VLOOKUP(H2017,ISO!$A$2:$D$249,4,0)</f>
        <v>United States of America (the)</v>
      </c>
      <c r="J2017" t="s">
        <v>8246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1.1300013888888889</v>
      </c>
      <c r="R2017" s="8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9" hidden="1">
      <c r="A2018">
        <v>2016</v>
      </c>
      <c r="B2018" s="3" t="s">
        <v>2017</v>
      </c>
      <c r="C2018" s="3" t="s">
        <v>6126</v>
      </c>
      <c r="D2018">
        <v>10000</v>
      </c>
      <c r="F2018">
        <v>92154.22</v>
      </c>
      <c r="G2018" t="s">
        <v>8219</v>
      </c>
      <c r="H2018" t="s">
        <v>8224</v>
      </c>
      <c r="I2018" t="str">
        <f>VLOOKUP(H2018,ISO!$A$2:$D$249,4,0)</f>
        <v>United States of America (the)</v>
      </c>
      <c r="J2018" t="s">
        <v>8246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9.2154220000000002</v>
      </c>
      <c r="R2018" s="8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5" hidden="1">
      <c r="A2019">
        <v>2017</v>
      </c>
      <c r="B2019" s="3" t="s">
        <v>2018</v>
      </c>
      <c r="C2019" s="3" t="s">
        <v>6127</v>
      </c>
      <c r="D2019">
        <v>25000</v>
      </c>
      <c r="F2019">
        <v>31275.599999999999</v>
      </c>
      <c r="G2019" t="s">
        <v>8219</v>
      </c>
      <c r="H2019" t="s">
        <v>8224</v>
      </c>
      <c r="I2019" t="str">
        <f>VLOOKUP(H2019,ISO!$A$2:$D$249,4,0)</f>
        <v>United States of America (the)</v>
      </c>
      <c r="J2019" t="s">
        <v>8246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1.2510239999999999</v>
      </c>
      <c r="R2019" s="8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5" hidden="1">
      <c r="A2020">
        <v>2018</v>
      </c>
      <c r="B2020" s="3" t="s">
        <v>2019</v>
      </c>
      <c r="C2020" s="3" t="s">
        <v>6128</v>
      </c>
      <c r="D2020">
        <v>65000</v>
      </c>
      <c r="F2020">
        <v>66458.23</v>
      </c>
      <c r="G2020" t="s">
        <v>8219</v>
      </c>
      <c r="H2020" t="s">
        <v>8241</v>
      </c>
      <c r="I2020" t="str">
        <f>VLOOKUP(H2020,ISO!$A$2:$D$249,4,0)</f>
        <v>Ireland</v>
      </c>
      <c r="J2020" t="s">
        <v>8249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1.0224343076923077</v>
      </c>
      <c r="R2020" s="8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58" hidden="1">
      <c r="A2021">
        <v>2019</v>
      </c>
      <c r="B2021" s="3" t="s">
        <v>2020</v>
      </c>
      <c r="C2021" s="3" t="s">
        <v>6129</v>
      </c>
      <c r="D2021">
        <v>40000</v>
      </c>
      <c r="F2021">
        <v>193963.9</v>
      </c>
      <c r="G2021" t="s">
        <v>8219</v>
      </c>
      <c r="H2021" t="s">
        <v>8224</v>
      </c>
      <c r="I2021" t="str">
        <f>VLOOKUP(H2021,ISO!$A$2:$D$249,4,0)</f>
        <v>United States of America (the)</v>
      </c>
      <c r="J2021" t="s">
        <v>8246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4.8490975000000001</v>
      </c>
      <c r="R2021" s="8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5" hidden="1">
      <c r="A2022">
        <v>2020</v>
      </c>
      <c r="B2022" s="3" t="s">
        <v>2021</v>
      </c>
      <c r="C2022" s="3" t="s">
        <v>6130</v>
      </c>
      <c r="D2022">
        <v>1500</v>
      </c>
      <c r="F2022">
        <v>2885</v>
      </c>
      <c r="G2022" t="s">
        <v>8219</v>
      </c>
      <c r="H2022" t="s">
        <v>8224</v>
      </c>
      <c r="I2022" t="str">
        <f>VLOOKUP(H2022,ISO!$A$2:$D$249,4,0)</f>
        <v>United States of America (the)</v>
      </c>
      <c r="J2022" t="s">
        <v>8246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1.9233333333333333</v>
      </c>
      <c r="R2022" s="8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5" hidden="1">
      <c r="A2023">
        <v>2021</v>
      </c>
      <c r="B2023" s="3" t="s">
        <v>2022</v>
      </c>
      <c r="C2023" s="3" t="s">
        <v>6131</v>
      </c>
      <c r="D2023">
        <v>5000</v>
      </c>
      <c r="F2023">
        <v>14055</v>
      </c>
      <c r="G2023" t="s">
        <v>8219</v>
      </c>
      <c r="H2023" t="s">
        <v>8224</v>
      </c>
      <c r="I2023" t="str">
        <f>VLOOKUP(H2023,ISO!$A$2:$D$249,4,0)</f>
        <v>United States of America (the)</v>
      </c>
      <c r="J2023" t="s">
        <v>8246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2.8109999999999999</v>
      </c>
      <c r="R2023" s="8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5" hidden="1">
      <c r="A2024">
        <v>2022</v>
      </c>
      <c r="B2024" s="3" t="s">
        <v>2023</v>
      </c>
      <c r="C2024" s="3" t="s">
        <v>6132</v>
      </c>
      <c r="D2024">
        <v>100000</v>
      </c>
      <c r="F2024">
        <v>125137</v>
      </c>
      <c r="G2024" t="s">
        <v>8219</v>
      </c>
      <c r="H2024" t="s">
        <v>8224</v>
      </c>
      <c r="I2024" t="str">
        <f>VLOOKUP(H2024,ISO!$A$2:$D$249,4,0)</f>
        <v>United States of America (the)</v>
      </c>
      <c r="J2024" t="s">
        <v>8246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1.2513700000000001</v>
      </c>
      <c r="R2024" s="8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58" hidden="1">
      <c r="A2025">
        <v>2023</v>
      </c>
      <c r="B2025" s="3" t="s">
        <v>2024</v>
      </c>
      <c r="C2025" s="3" t="s">
        <v>6133</v>
      </c>
      <c r="D2025">
        <v>100000</v>
      </c>
      <c r="F2025">
        <v>161459</v>
      </c>
      <c r="G2025" t="s">
        <v>8219</v>
      </c>
      <c r="H2025" t="s">
        <v>8224</v>
      </c>
      <c r="I2025" t="str">
        <f>VLOOKUP(H2025,ISO!$A$2:$D$249,4,0)</f>
        <v>United States of America (the)</v>
      </c>
      <c r="J2025" t="s">
        <v>8246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1.61459</v>
      </c>
      <c r="R2025" s="8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5" hidden="1">
      <c r="A2026">
        <v>2024</v>
      </c>
      <c r="B2026" s="3" t="s">
        <v>2025</v>
      </c>
      <c r="C2026" s="3" t="s">
        <v>6134</v>
      </c>
      <c r="D2026">
        <v>4000</v>
      </c>
      <c r="F2026">
        <v>23414</v>
      </c>
      <c r="G2026" t="s">
        <v>8219</v>
      </c>
      <c r="H2026" t="s">
        <v>8224</v>
      </c>
      <c r="I2026" t="str">
        <f>VLOOKUP(H2026,ISO!$A$2:$D$249,4,0)</f>
        <v>United States of America (the)</v>
      </c>
      <c r="J2026" t="s">
        <v>8246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5.8535000000000004</v>
      </c>
      <c r="R2026" s="8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5" hidden="1">
      <c r="A2027">
        <v>2025</v>
      </c>
      <c r="B2027" s="3" t="s">
        <v>2026</v>
      </c>
      <c r="C2027" s="3" t="s">
        <v>6135</v>
      </c>
      <c r="D2027">
        <v>80000</v>
      </c>
      <c r="F2027">
        <v>160920</v>
      </c>
      <c r="G2027" t="s">
        <v>8219</v>
      </c>
      <c r="H2027" t="s">
        <v>8236</v>
      </c>
      <c r="I2027" t="str">
        <f>VLOOKUP(H2027,ISO!$A$2:$D$249,4,0)</f>
        <v>Germany</v>
      </c>
      <c r="J2027" t="s">
        <v>8249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2.0114999999999998</v>
      </c>
      <c r="R2027" s="8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9" hidden="1">
      <c r="A2028">
        <v>2026</v>
      </c>
      <c r="B2028" s="3" t="s">
        <v>2027</v>
      </c>
      <c r="C2028" s="3" t="s">
        <v>6136</v>
      </c>
      <c r="D2028">
        <v>25000</v>
      </c>
      <c r="F2028">
        <v>33370.769999999997</v>
      </c>
      <c r="G2028" t="s">
        <v>8219</v>
      </c>
      <c r="H2028" t="s">
        <v>8224</v>
      </c>
      <c r="I2028" t="str">
        <f>VLOOKUP(H2028,ISO!$A$2:$D$249,4,0)</f>
        <v>United States of America (the)</v>
      </c>
      <c r="J2028" t="s">
        <v>8246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1.3348307999999998</v>
      </c>
      <c r="R2028" s="8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5" hidden="1">
      <c r="A2029">
        <v>2027</v>
      </c>
      <c r="B2029" s="3" t="s">
        <v>2028</v>
      </c>
      <c r="C2029" s="3" t="s">
        <v>6137</v>
      </c>
      <c r="D2029">
        <v>100000</v>
      </c>
      <c r="F2029">
        <v>120249</v>
      </c>
      <c r="G2029" t="s">
        <v>8219</v>
      </c>
      <c r="H2029" t="s">
        <v>8224</v>
      </c>
      <c r="I2029" t="str">
        <f>VLOOKUP(H2029,ISO!$A$2:$D$249,4,0)</f>
        <v>United States of America (the)</v>
      </c>
      <c r="J2029" t="s">
        <v>8246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1.2024900000000001</v>
      </c>
      <c r="R2029" s="8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9" hidden="1">
      <c r="A2030">
        <v>2028</v>
      </c>
      <c r="B2030" s="3" t="s">
        <v>2029</v>
      </c>
      <c r="C2030" s="3" t="s">
        <v>6138</v>
      </c>
      <c r="D2030">
        <v>3000</v>
      </c>
      <c r="F2030">
        <v>3785</v>
      </c>
      <c r="G2030" t="s">
        <v>8219</v>
      </c>
      <c r="H2030" t="s">
        <v>8224</v>
      </c>
      <c r="I2030" t="str">
        <f>VLOOKUP(H2030,ISO!$A$2:$D$249,4,0)</f>
        <v>United States of America (the)</v>
      </c>
      <c r="J2030" t="s">
        <v>8246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1.2616666666666667</v>
      </c>
      <c r="R2030" s="8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5" hidden="1">
      <c r="A2031">
        <v>2029</v>
      </c>
      <c r="B2031" s="3" t="s">
        <v>2030</v>
      </c>
      <c r="C2031" s="3" t="s">
        <v>6139</v>
      </c>
      <c r="D2031">
        <v>2500</v>
      </c>
      <c r="F2031">
        <v>9030</v>
      </c>
      <c r="G2031" t="s">
        <v>8219</v>
      </c>
      <c r="H2031" t="s">
        <v>8224</v>
      </c>
      <c r="I2031" t="str">
        <f>VLOOKUP(H2031,ISO!$A$2:$D$249,4,0)</f>
        <v>United States of America (the)</v>
      </c>
      <c r="J2031" t="s">
        <v>8246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3.6120000000000001</v>
      </c>
      <c r="R2031" s="8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5" hidden="1">
      <c r="A2032">
        <v>2030</v>
      </c>
      <c r="B2032" s="3" t="s">
        <v>2031</v>
      </c>
      <c r="C2032" s="3" t="s">
        <v>6140</v>
      </c>
      <c r="D2032">
        <v>32768</v>
      </c>
      <c r="F2032">
        <v>74134</v>
      </c>
      <c r="G2032" t="s">
        <v>8219</v>
      </c>
      <c r="H2032" t="s">
        <v>8225</v>
      </c>
      <c r="I2032" t="str">
        <f>VLOOKUP(H2032,ISO!$A$2:$D$249,4,0)</f>
        <v>United Kingdom of Great Britain and Northern Ireland (the)</v>
      </c>
      <c r="J2032" t="s">
        <v>8247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2.26239013671875</v>
      </c>
      <c r="R2032" s="8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43.5" hidden="1">
      <c r="A2033">
        <v>2031</v>
      </c>
      <c r="B2033" s="3" t="s">
        <v>2032</v>
      </c>
      <c r="C2033" s="3" t="s">
        <v>6141</v>
      </c>
      <c r="D2033">
        <v>50000</v>
      </c>
      <c r="F2033">
        <v>60175</v>
      </c>
      <c r="G2033" t="s">
        <v>8219</v>
      </c>
      <c r="H2033" t="s">
        <v>8233</v>
      </c>
      <c r="I2033" t="str">
        <f>VLOOKUP(H2033,ISO!$A$2:$D$249,4,0)</f>
        <v>Netherlands (the)</v>
      </c>
      <c r="J2033" t="s">
        <v>8249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1.2035</v>
      </c>
      <c r="R2033" s="8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5" hidden="1">
      <c r="A2034">
        <v>2032</v>
      </c>
      <c r="B2034" s="3" t="s">
        <v>2033</v>
      </c>
      <c r="C2034" s="3" t="s">
        <v>6142</v>
      </c>
      <c r="D2034">
        <v>25000</v>
      </c>
      <c r="F2034">
        <v>76047</v>
      </c>
      <c r="G2034" t="s">
        <v>8219</v>
      </c>
      <c r="H2034" t="s">
        <v>8224</v>
      </c>
      <c r="I2034" t="str">
        <f>VLOOKUP(H2034,ISO!$A$2:$D$249,4,0)</f>
        <v>United States of America (the)</v>
      </c>
      <c r="J2034" t="s">
        <v>8246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3.0418799999999999</v>
      </c>
      <c r="R2034" s="8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58" hidden="1">
      <c r="A2035">
        <v>2033</v>
      </c>
      <c r="B2035" s="3" t="s">
        <v>2034</v>
      </c>
      <c r="C2035" s="3" t="s">
        <v>6143</v>
      </c>
      <c r="D2035">
        <v>25000</v>
      </c>
      <c r="F2035">
        <v>44669</v>
      </c>
      <c r="G2035" t="s">
        <v>8219</v>
      </c>
      <c r="H2035" t="s">
        <v>8224</v>
      </c>
      <c r="I2035" t="str">
        <f>VLOOKUP(H2035,ISO!$A$2:$D$249,4,0)</f>
        <v>United States of America (the)</v>
      </c>
      <c r="J2035" t="s">
        <v>8246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1.7867599999999999</v>
      </c>
      <c r="R2035" s="8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58" hidden="1">
      <c r="A2036">
        <v>2034</v>
      </c>
      <c r="B2036" s="3" t="s">
        <v>2035</v>
      </c>
      <c r="C2036" s="3" t="s">
        <v>6144</v>
      </c>
      <c r="D2036">
        <v>78000</v>
      </c>
      <c r="F2036">
        <v>301719.59000000003</v>
      </c>
      <c r="G2036" t="s">
        <v>8219</v>
      </c>
      <c r="H2036" t="s">
        <v>8224</v>
      </c>
      <c r="I2036" t="str">
        <f>VLOOKUP(H2036,ISO!$A$2:$D$249,4,0)</f>
        <v>United States of America (the)</v>
      </c>
      <c r="J2036" t="s">
        <v>8246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3.868199871794872</v>
      </c>
      <c r="R2036" s="8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58" hidden="1">
      <c r="A2037">
        <v>2035</v>
      </c>
      <c r="B2037" s="3" t="s">
        <v>2036</v>
      </c>
      <c r="C2037" s="3" t="s">
        <v>6145</v>
      </c>
      <c r="D2037">
        <v>80000</v>
      </c>
      <c r="F2037">
        <v>168829.14</v>
      </c>
      <c r="G2037" t="s">
        <v>8219</v>
      </c>
      <c r="H2037" t="s">
        <v>8224</v>
      </c>
      <c r="I2037" t="str">
        <f>VLOOKUP(H2037,ISO!$A$2:$D$249,4,0)</f>
        <v>United States of America (the)</v>
      </c>
      <c r="J2037" t="s">
        <v>8246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2.1103642500000004</v>
      </c>
      <c r="R2037" s="8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5" hidden="1">
      <c r="A2038">
        <v>2036</v>
      </c>
      <c r="B2038" s="3" t="s">
        <v>2037</v>
      </c>
      <c r="C2038" s="3" t="s">
        <v>6146</v>
      </c>
      <c r="D2038">
        <v>30000</v>
      </c>
      <c r="F2038">
        <v>39500.5</v>
      </c>
      <c r="G2038" t="s">
        <v>8219</v>
      </c>
      <c r="H2038" t="s">
        <v>8224</v>
      </c>
      <c r="I2038" t="str">
        <f>VLOOKUP(H2038,ISO!$A$2:$D$249,4,0)</f>
        <v>United States of America (the)</v>
      </c>
      <c r="J2038" t="s">
        <v>8246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1.3166833333333334</v>
      </c>
      <c r="R2038" s="8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5" hidden="1">
      <c r="A2039">
        <v>2037</v>
      </c>
      <c r="B2039" s="3" t="s">
        <v>2038</v>
      </c>
      <c r="C2039" s="3" t="s">
        <v>6147</v>
      </c>
      <c r="D2039">
        <v>10000</v>
      </c>
      <c r="F2039">
        <v>30047.64</v>
      </c>
      <c r="G2039" t="s">
        <v>8219</v>
      </c>
      <c r="H2039" t="s">
        <v>8224</v>
      </c>
      <c r="I2039" t="str">
        <f>VLOOKUP(H2039,ISO!$A$2:$D$249,4,0)</f>
        <v>United States of America (the)</v>
      </c>
      <c r="J2039" t="s">
        <v>8246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3.0047639999999998</v>
      </c>
      <c r="R2039" s="8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5" hidden="1">
      <c r="A2040">
        <v>2038</v>
      </c>
      <c r="B2040" s="3" t="s">
        <v>2039</v>
      </c>
      <c r="C2040" s="3" t="s">
        <v>6148</v>
      </c>
      <c r="D2040">
        <v>8000</v>
      </c>
      <c r="F2040">
        <v>33641</v>
      </c>
      <c r="G2040" t="s">
        <v>8219</v>
      </c>
      <c r="H2040" t="s">
        <v>8225</v>
      </c>
      <c r="I2040" t="str">
        <f>VLOOKUP(H2040,ISO!$A$2:$D$249,4,0)</f>
        <v>United Kingdom of Great Britain and Northern Ireland (the)</v>
      </c>
      <c r="J2040" t="s">
        <v>8247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4.2051249999999998</v>
      </c>
      <c r="R2040" s="8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43.5" hidden="1">
      <c r="A2041">
        <v>2039</v>
      </c>
      <c r="B2041" s="3" t="s">
        <v>2040</v>
      </c>
      <c r="C2041" s="3" t="s">
        <v>6149</v>
      </c>
      <c r="D2041">
        <v>125000</v>
      </c>
      <c r="F2041">
        <v>170271</v>
      </c>
      <c r="G2041" t="s">
        <v>8219</v>
      </c>
      <c r="H2041" t="s">
        <v>8224</v>
      </c>
      <c r="I2041" t="str">
        <f>VLOOKUP(H2041,ISO!$A$2:$D$249,4,0)</f>
        <v>United States of America (the)</v>
      </c>
      <c r="J2041" t="s">
        <v>8246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1.362168</v>
      </c>
      <c r="R2041" s="8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9" hidden="1">
      <c r="A2042">
        <v>2040</v>
      </c>
      <c r="B2042" s="3" t="s">
        <v>2041</v>
      </c>
      <c r="C2042" s="3" t="s">
        <v>6150</v>
      </c>
      <c r="D2042">
        <v>3000</v>
      </c>
      <c r="F2042">
        <v>7445.14</v>
      </c>
      <c r="G2042" t="s">
        <v>8219</v>
      </c>
      <c r="H2042" t="s">
        <v>8224</v>
      </c>
      <c r="I2042" t="str">
        <f>VLOOKUP(H2042,ISO!$A$2:$D$249,4,0)</f>
        <v>United States of America (the)</v>
      </c>
      <c r="J2042" t="s">
        <v>8246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2.4817133333333334</v>
      </c>
      <c r="R2042" s="8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5" hidden="1">
      <c r="A2043">
        <v>2041</v>
      </c>
      <c r="B2043" s="3" t="s">
        <v>2042</v>
      </c>
      <c r="C2043" s="3" t="s">
        <v>6151</v>
      </c>
      <c r="D2043">
        <v>9500</v>
      </c>
      <c r="F2043">
        <v>17277</v>
      </c>
      <c r="G2043" t="s">
        <v>8219</v>
      </c>
      <c r="H2043" t="s">
        <v>8224</v>
      </c>
      <c r="I2043" t="str">
        <f>VLOOKUP(H2043,ISO!$A$2:$D$249,4,0)</f>
        <v>United States of America (the)</v>
      </c>
      <c r="J2043" t="s">
        <v>8246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1.8186315789473684</v>
      </c>
      <c r="R2043" s="8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5" hidden="1">
      <c r="A2044">
        <v>2042</v>
      </c>
      <c r="B2044" s="3" t="s">
        <v>2043</v>
      </c>
      <c r="C2044" s="3" t="s">
        <v>6152</v>
      </c>
      <c r="D2044">
        <v>10000</v>
      </c>
      <c r="F2044">
        <v>12353</v>
      </c>
      <c r="G2044" t="s">
        <v>8219</v>
      </c>
      <c r="H2044" t="s">
        <v>8224</v>
      </c>
      <c r="I2044" t="str">
        <f>VLOOKUP(H2044,ISO!$A$2:$D$249,4,0)</f>
        <v>United States of America (the)</v>
      </c>
      <c r="J2044" t="s">
        <v>8246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1.2353000000000001</v>
      </c>
      <c r="R2044" s="8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58" hidden="1">
      <c r="A2045">
        <v>2043</v>
      </c>
      <c r="B2045" s="3" t="s">
        <v>2044</v>
      </c>
      <c r="C2045" s="3" t="s">
        <v>6153</v>
      </c>
      <c r="D2045">
        <v>1385</v>
      </c>
      <c r="F2045">
        <v>7011</v>
      </c>
      <c r="G2045" t="s">
        <v>8219</v>
      </c>
      <c r="H2045" t="s">
        <v>8224</v>
      </c>
      <c r="I2045" t="str">
        <f>VLOOKUP(H2045,ISO!$A$2:$D$249,4,0)</f>
        <v>United States of America (the)</v>
      </c>
      <c r="J2045" t="s">
        <v>8246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5.0620938628158845</v>
      </c>
      <c r="R2045" s="8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5" hidden="1">
      <c r="A2046">
        <v>2044</v>
      </c>
      <c r="B2046" s="3" t="s">
        <v>2045</v>
      </c>
      <c r="C2046" s="3" t="s">
        <v>6154</v>
      </c>
      <c r="D2046">
        <v>15000</v>
      </c>
      <c r="F2046">
        <v>16232</v>
      </c>
      <c r="G2046" t="s">
        <v>8219</v>
      </c>
      <c r="H2046" t="s">
        <v>8224</v>
      </c>
      <c r="I2046" t="str">
        <f>VLOOKUP(H2046,ISO!$A$2:$D$249,4,0)</f>
        <v>United States of America (the)</v>
      </c>
      <c r="J2046" t="s">
        <v>8246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1.0821333333333334</v>
      </c>
      <c r="R2046" s="8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58" hidden="1">
      <c r="A2047">
        <v>2045</v>
      </c>
      <c r="B2047" s="3" t="s">
        <v>2046</v>
      </c>
      <c r="C2047" s="3" t="s">
        <v>6155</v>
      </c>
      <c r="D2047">
        <v>4900</v>
      </c>
      <c r="F2047">
        <v>40140.01</v>
      </c>
      <c r="G2047" t="s">
        <v>8219</v>
      </c>
      <c r="H2047" t="s">
        <v>8224</v>
      </c>
      <c r="I2047" t="str">
        <f>VLOOKUP(H2047,ISO!$A$2:$D$249,4,0)</f>
        <v>United States of America (the)</v>
      </c>
      <c r="J2047" t="s">
        <v>8246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8.1918387755102042</v>
      </c>
      <c r="R2047" s="8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5" hidden="1">
      <c r="A2048">
        <v>2046</v>
      </c>
      <c r="B2048" s="3" t="s">
        <v>2047</v>
      </c>
      <c r="C2048" s="3" t="s">
        <v>6156</v>
      </c>
      <c r="D2048">
        <v>10000</v>
      </c>
      <c r="F2048">
        <v>12110</v>
      </c>
      <c r="G2048" t="s">
        <v>8219</v>
      </c>
      <c r="H2048" t="s">
        <v>8224</v>
      </c>
      <c r="I2048" t="str">
        <f>VLOOKUP(H2048,ISO!$A$2:$D$249,4,0)</f>
        <v>United States of America (the)</v>
      </c>
      <c r="J2048" t="s">
        <v>8246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1.2110000000000001</v>
      </c>
      <c r="R2048" s="8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5" hidden="1">
      <c r="A2049">
        <v>2047</v>
      </c>
      <c r="B2049" s="3" t="s">
        <v>2048</v>
      </c>
      <c r="C2049" s="3" t="s">
        <v>6157</v>
      </c>
      <c r="D2049">
        <v>98000</v>
      </c>
      <c r="F2049">
        <v>100939</v>
      </c>
      <c r="G2049" t="s">
        <v>8219</v>
      </c>
      <c r="H2049" t="s">
        <v>8226</v>
      </c>
      <c r="I2049" t="str">
        <f>VLOOKUP(H2049,ISO!$A$2:$D$249,4,0)</f>
        <v>Australia</v>
      </c>
      <c r="J2049" t="s">
        <v>8248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1.0299897959183673</v>
      </c>
      <c r="R2049" s="8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5" hidden="1">
      <c r="A2050">
        <v>2048</v>
      </c>
      <c r="B2050" s="3" t="s">
        <v>2049</v>
      </c>
      <c r="C2050" s="3" t="s">
        <v>6158</v>
      </c>
      <c r="D2050">
        <v>85000</v>
      </c>
      <c r="F2050">
        <v>126082.45</v>
      </c>
      <c r="G2050" t="s">
        <v>8219</v>
      </c>
      <c r="H2050" t="s">
        <v>8224</v>
      </c>
      <c r="I2050" t="str">
        <f>VLOOKUP(H2050,ISO!$A$2:$D$249,4,0)</f>
        <v>United States of America (the)</v>
      </c>
      <c r="J2050" t="s">
        <v>8246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24"/>
        <v>1.4833229411764706</v>
      </c>
      <c r="R2050" s="8">
        <f t="shared" si="125"/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F2051">
        <v>60095.35</v>
      </c>
      <c r="G2051" t="s">
        <v>8219</v>
      </c>
      <c r="H2051" t="s">
        <v>8225</v>
      </c>
      <c r="I2051" t="str">
        <f>VLOOKUP(H2051,ISO!$A$2:$D$249,4,0)</f>
        <v>United Kingdom of Great Britain and Northern Ireland (the)</v>
      </c>
      <c r="J2051" t="s">
        <v>8247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28">F2051/D2051</f>
        <v>1.2019070000000001</v>
      </c>
      <c r="R2051" s="8">
        <f t="shared" ref="R2051:R2114" si="129">F2051/N2051</f>
        <v>80.991037735849048</v>
      </c>
      <c r="S2051" t="str">
        <f t="shared" ref="S2051:S2114" si="130">LEFT(P2051,(FIND("/",P2051,1)-1))</f>
        <v>technology</v>
      </c>
      <c r="T2051" t="str">
        <f t="shared" ref="T2051:T2114" si="131">MID(P2051,FIND("/",P2051)+1,256)</f>
        <v>hardware</v>
      </c>
    </row>
    <row r="2052" spans="1:20" ht="43.5" hidden="1">
      <c r="A2052">
        <v>2050</v>
      </c>
      <c r="B2052" s="3" t="s">
        <v>2051</v>
      </c>
      <c r="C2052" s="3" t="s">
        <v>6160</v>
      </c>
      <c r="D2052">
        <v>10000</v>
      </c>
      <c r="F2052">
        <v>47327</v>
      </c>
      <c r="G2052" t="s">
        <v>8219</v>
      </c>
      <c r="H2052" t="s">
        <v>8224</v>
      </c>
      <c r="I2052" t="str">
        <f>VLOOKUP(H2052,ISO!$A$2:$D$249,4,0)</f>
        <v>United States of America (the)</v>
      </c>
      <c r="J2052" t="s">
        <v>8246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4.7327000000000004</v>
      </c>
      <c r="R2052" s="8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58" hidden="1">
      <c r="A2053">
        <v>2051</v>
      </c>
      <c r="B2053" s="3" t="s">
        <v>2052</v>
      </c>
      <c r="C2053" s="3" t="s">
        <v>6161</v>
      </c>
      <c r="D2053">
        <v>8000</v>
      </c>
      <c r="F2053">
        <v>10429</v>
      </c>
      <c r="G2053" t="s">
        <v>8219</v>
      </c>
      <c r="H2053" t="s">
        <v>8224</v>
      </c>
      <c r="I2053" t="str">
        <f>VLOOKUP(H2053,ISO!$A$2:$D$249,4,0)</f>
        <v>United States of America (the)</v>
      </c>
      <c r="J2053" t="s">
        <v>8246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1.303625</v>
      </c>
      <c r="R2053" s="8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5" hidden="1">
      <c r="A2054">
        <v>2052</v>
      </c>
      <c r="B2054" s="3" t="s">
        <v>2053</v>
      </c>
      <c r="C2054" s="3" t="s">
        <v>6162</v>
      </c>
      <c r="D2054">
        <v>50000</v>
      </c>
      <c r="F2054">
        <v>176524</v>
      </c>
      <c r="G2054" t="s">
        <v>8219</v>
      </c>
      <c r="H2054" t="s">
        <v>8224</v>
      </c>
      <c r="I2054" t="str">
        <f>VLOOKUP(H2054,ISO!$A$2:$D$249,4,0)</f>
        <v>United States of America (the)</v>
      </c>
      <c r="J2054" t="s">
        <v>8246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3.5304799999999998</v>
      </c>
      <c r="R2054" s="8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5" hidden="1">
      <c r="A2055">
        <v>2053</v>
      </c>
      <c r="B2055" s="3" t="s">
        <v>2054</v>
      </c>
      <c r="C2055" s="3" t="s">
        <v>6163</v>
      </c>
      <c r="D2055">
        <v>5000</v>
      </c>
      <c r="F2055">
        <v>5051</v>
      </c>
      <c r="G2055" t="s">
        <v>8219</v>
      </c>
      <c r="H2055" t="s">
        <v>8224</v>
      </c>
      <c r="I2055" t="str">
        <f>VLOOKUP(H2055,ISO!$A$2:$D$249,4,0)</f>
        <v>United States of America (the)</v>
      </c>
      <c r="J2055" t="s">
        <v>8246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1.0102</v>
      </c>
      <c r="R2055" s="8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5" hidden="1">
      <c r="A2056">
        <v>2054</v>
      </c>
      <c r="B2056" s="3" t="s">
        <v>2055</v>
      </c>
      <c r="C2056" s="3" t="s">
        <v>6164</v>
      </c>
      <c r="D2056">
        <v>35000</v>
      </c>
      <c r="F2056">
        <v>39757</v>
      </c>
      <c r="G2056" t="s">
        <v>8219</v>
      </c>
      <c r="H2056" t="s">
        <v>8225</v>
      </c>
      <c r="I2056" t="str">
        <f>VLOOKUP(H2056,ISO!$A$2:$D$249,4,0)</f>
        <v>United Kingdom of Great Britain and Northern Ireland (the)</v>
      </c>
      <c r="J2056" t="s">
        <v>8247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1.1359142857142857</v>
      </c>
      <c r="R2056" s="8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5" hidden="1">
      <c r="A2057">
        <v>2055</v>
      </c>
      <c r="B2057" s="3" t="s">
        <v>2056</v>
      </c>
      <c r="C2057" s="3" t="s">
        <v>6165</v>
      </c>
      <c r="D2057">
        <v>6000</v>
      </c>
      <c r="F2057">
        <v>10045</v>
      </c>
      <c r="G2057" t="s">
        <v>8219</v>
      </c>
      <c r="H2057" t="s">
        <v>8224</v>
      </c>
      <c r="I2057" t="str">
        <f>VLOOKUP(H2057,ISO!$A$2:$D$249,4,0)</f>
        <v>United States of America (the)</v>
      </c>
      <c r="J2057" t="s">
        <v>8246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1.6741666666666666</v>
      </c>
      <c r="R2057" s="8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5" hidden="1">
      <c r="A2058">
        <v>2056</v>
      </c>
      <c r="B2058" s="3" t="s">
        <v>2057</v>
      </c>
      <c r="C2058" s="3" t="s">
        <v>6166</v>
      </c>
      <c r="D2058">
        <v>50000</v>
      </c>
      <c r="F2058">
        <v>76726</v>
      </c>
      <c r="G2058" t="s">
        <v>8219</v>
      </c>
      <c r="H2058" t="s">
        <v>8224</v>
      </c>
      <c r="I2058" t="str">
        <f>VLOOKUP(H2058,ISO!$A$2:$D$249,4,0)</f>
        <v>United States of America (the)</v>
      </c>
      <c r="J2058" t="s">
        <v>8246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1.5345200000000001</v>
      </c>
      <c r="R2058" s="8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58" hidden="1">
      <c r="A2059">
        <v>2057</v>
      </c>
      <c r="B2059" s="3" t="s">
        <v>2058</v>
      </c>
      <c r="C2059" s="3" t="s">
        <v>6167</v>
      </c>
      <c r="D2059">
        <v>15000</v>
      </c>
      <c r="F2059">
        <v>30334.83</v>
      </c>
      <c r="G2059" t="s">
        <v>8219</v>
      </c>
      <c r="H2059" t="s">
        <v>8225</v>
      </c>
      <c r="I2059" t="str">
        <f>VLOOKUP(H2059,ISO!$A$2:$D$249,4,0)</f>
        <v>United Kingdom of Great Britain and Northern Ireland (the)</v>
      </c>
      <c r="J2059" t="s">
        <v>8247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2.022322</v>
      </c>
      <c r="R2059" s="8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9" hidden="1">
      <c r="A2060">
        <v>2058</v>
      </c>
      <c r="B2060" s="3" t="s">
        <v>2059</v>
      </c>
      <c r="C2060" s="3" t="s">
        <v>6168</v>
      </c>
      <c r="D2060">
        <v>2560</v>
      </c>
      <c r="F2060">
        <v>4308</v>
      </c>
      <c r="G2060" t="s">
        <v>8219</v>
      </c>
      <c r="H2060" t="s">
        <v>8225</v>
      </c>
      <c r="I2060" t="str">
        <f>VLOOKUP(H2060,ISO!$A$2:$D$249,4,0)</f>
        <v>United Kingdom of Great Britain and Northern Ireland (the)</v>
      </c>
      <c r="J2060" t="s">
        <v>8247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1.6828125</v>
      </c>
      <c r="R2060" s="8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5" hidden="1">
      <c r="A2061">
        <v>2059</v>
      </c>
      <c r="B2061" s="3" t="s">
        <v>2060</v>
      </c>
      <c r="C2061" s="3" t="s">
        <v>6169</v>
      </c>
      <c r="D2061">
        <v>30000</v>
      </c>
      <c r="F2061">
        <v>43037</v>
      </c>
      <c r="G2061" t="s">
        <v>8219</v>
      </c>
      <c r="H2061" t="s">
        <v>8224</v>
      </c>
      <c r="I2061" t="str">
        <f>VLOOKUP(H2061,ISO!$A$2:$D$249,4,0)</f>
        <v>United States of America (the)</v>
      </c>
      <c r="J2061" t="s">
        <v>8246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1.4345666666666668</v>
      </c>
      <c r="R2061" s="8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5" hidden="1">
      <c r="A2062">
        <v>2060</v>
      </c>
      <c r="B2062" s="3" t="s">
        <v>2061</v>
      </c>
      <c r="C2062" s="3" t="s">
        <v>6170</v>
      </c>
      <c r="D2062">
        <v>25000</v>
      </c>
      <c r="F2062">
        <v>49100</v>
      </c>
      <c r="G2062" t="s">
        <v>8219</v>
      </c>
      <c r="H2062" t="s">
        <v>8224</v>
      </c>
      <c r="I2062" t="str">
        <f>VLOOKUP(H2062,ISO!$A$2:$D$249,4,0)</f>
        <v>United States of America (the)</v>
      </c>
      <c r="J2062" t="s">
        <v>8246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1.964</v>
      </c>
      <c r="R2062" s="8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5" hidden="1">
      <c r="A2063">
        <v>2061</v>
      </c>
      <c r="B2063" s="3" t="s">
        <v>2062</v>
      </c>
      <c r="C2063" s="3" t="s">
        <v>6171</v>
      </c>
      <c r="D2063">
        <v>5000</v>
      </c>
      <c r="F2063">
        <v>5396</v>
      </c>
      <c r="G2063" t="s">
        <v>8219</v>
      </c>
      <c r="H2063" t="s">
        <v>8224</v>
      </c>
      <c r="I2063" t="str">
        <f>VLOOKUP(H2063,ISO!$A$2:$D$249,4,0)</f>
        <v>United States of America (the)</v>
      </c>
      <c r="J2063" t="s">
        <v>8246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1.0791999999999999</v>
      </c>
      <c r="R2063" s="8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58" hidden="1">
      <c r="A2064">
        <v>2062</v>
      </c>
      <c r="B2064" s="3" t="s">
        <v>2063</v>
      </c>
      <c r="C2064" s="3" t="s">
        <v>6172</v>
      </c>
      <c r="D2064">
        <v>100000</v>
      </c>
      <c r="F2064">
        <v>114977</v>
      </c>
      <c r="G2064" t="s">
        <v>8219</v>
      </c>
      <c r="H2064" t="s">
        <v>8232</v>
      </c>
      <c r="I2064" t="str">
        <f>VLOOKUP(H2064,ISO!$A$2:$D$249,4,0)</f>
        <v>Denmark</v>
      </c>
      <c r="J2064" t="s">
        <v>8253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1.14977</v>
      </c>
      <c r="R2064" s="8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9" hidden="1">
      <c r="A2065">
        <v>2063</v>
      </c>
      <c r="B2065" s="3" t="s">
        <v>2064</v>
      </c>
      <c r="C2065" s="3" t="s">
        <v>6173</v>
      </c>
      <c r="D2065">
        <v>4000</v>
      </c>
      <c r="F2065">
        <v>5922</v>
      </c>
      <c r="G2065" t="s">
        <v>8219</v>
      </c>
      <c r="H2065" t="s">
        <v>8236</v>
      </c>
      <c r="I2065" t="str">
        <f>VLOOKUP(H2065,ISO!$A$2:$D$249,4,0)</f>
        <v>Germany</v>
      </c>
      <c r="J2065" t="s">
        <v>8249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1.4804999999999999</v>
      </c>
      <c r="R2065" s="8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5" hidden="1">
      <c r="A2066">
        <v>2064</v>
      </c>
      <c r="B2066" s="3" t="s">
        <v>2065</v>
      </c>
      <c r="C2066" s="3" t="s">
        <v>6174</v>
      </c>
      <c r="D2066">
        <v>261962</v>
      </c>
      <c r="F2066">
        <v>500784.27</v>
      </c>
      <c r="G2066" t="s">
        <v>8219</v>
      </c>
      <c r="H2066" t="s">
        <v>8224</v>
      </c>
      <c r="I2066" t="str">
        <f>VLOOKUP(H2066,ISO!$A$2:$D$249,4,0)</f>
        <v>United States of America (the)</v>
      </c>
      <c r="J2066" t="s">
        <v>8246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1.9116676082790633</v>
      </c>
      <c r="R2066" s="8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5" hidden="1">
      <c r="A2067">
        <v>2065</v>
      </c>
      <c r="B2067" s="3" t="s">
        <v>2066</v>
      </c>
      <c r="C2067" s="3" t="s">
        <v>6175</v>
      </c>
      <c r="D2067">
        <v>40000</v>
      </c>
      <c r="F2067">
        <v>79686.05</v>
      </c>
      <c r="G2067" t="s">
        <v>8219</v>
      </c>
      <c r="H2067" t="s">
        <v>8225</v>
      </c>
      <c r="I2067" t="str">
        <f>VLOOKUP(H2067,ISO!$A$2:$D$249,4,0)</f>
        <v>United Kingdom of Great Britain and Northern Ireland (the)</v>
      </c>
      <c r="J2067" t="s">
        <v>8247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1.99215125</v>
      </c>
      <c r="R2067" s="8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5" hidden="1">
      <c r="A2068">
        <v>2066</v>
      </c>
      <c r="B2068" s="3" t="s">
        <v>2067</v>
      </c>
      <c r="C2068" s="3" t="s">
        <v>6176</v>
      </c>
      <c r="D2068">
        <v>2000</v>
      </c>
      <c r="F2068">
        <v>4372</v>
      </c>
      <c r="G2068" t="s">
        <v>8219</v>
      </c>
      <c r="H2068" t="s">
        <v>8224</v>
      </c>
      <c r="I2068" t="str">
        <f>VLOOKUP(H2068,ISO!$A$2:$D$249,4,0)</f>
        <v>United States of America (the)</v>
      </c>
      <c r="J2068" t="s">
        <v>8246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2.1859999999999999</v>
      </c>
      <c r="R2068" s="8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5" hidden="1">
      <c r="A2069">
        <v>2067</v>
      </c>
      <c r="B2069" s="3" t="s">
        <v>2068</v>
      </c>
      <c r="C2069" s="3" t="s">
        <v>6177</v>
      </c>
      <c r="D2069">
        <v>495</v>
      </c>
      <c r="F2069">
        <v>628</v>
      </c>
      <c r="G2069" t="s">
        <v>8219</v>
      </c>
      <c r="H2069" t="s">
        <v>8225</v>
      </c>
      <c r="I2069" t="str">
        <f>VLOOKUP(H2069,ISO!$A$2:$D$249,4,0)</f>
        <v>United Kingdom of Great Britain and Northern Ireland (the)</v>
      </c>
      <c r="J2069" t="s">
        <v>8247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1.2686868686868686</v>
      </c>
      <c r="R2069" s="8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43.5" hidden="1">
      <c r="A2070">
        <v>2068</v>
      </c>
      <c r="B2070" s="3" t="s">
        <v>2069</v>
      </c>
      <c r="C2070" s="3" t="s">
        <v>6178</v>
      </c>
      <c r="D2070">
        <v>25000</v>
      </c>
      <c r="F2070">
        <v>26305.97</v>
      </c>
      <c r="G2070" t="s">
        <v>8219</v>
      </c>
      <c r="H2070" t="s">
        <v>8224</v>
      </c>
      <c r="I2070" t="str">
        <f>VLOOKUP(H2070,ISO!$A$2:$D$249,4,0)</f>
        <v>United States of America (the)</v>
      </c>
      <c r="J2070" t="s">
        <v>8246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1.0522388</v>
      </c>
      <c r="R2070" s="8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58" hidden="1">
      <c r="A2071">
        <v>2069</v>
      </c>
      <c r="B2071" s="3" t="s">
        <v>2070</v>
      </c>
      <c r="C2071" s="3" t="s">
        <v>6179</v>
      </c>
      <c r="D2071">
        <v>50000</v>
      </c>
      <c r="F2071">
        <v>64203.33</v>
      </c>
      <c r="G2071" t="s">
        <v>8219</v>
      </c>
      <c r="H2071" t="s">
        <v>8224</v>
      </c>
      <c r="I2071" t="str">
        <f>VLOOKUP(H2071,ISO!$A$2:$D$249,4,0)</f>
        <v>United States of America (the)</v>
      </c>
      <c r="J2071" t="s">
        <v>8246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1.2840666000000001</v>
      </c>
      <c r="R2071" s="8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5" hidden="1">
      <c r="A2072">
        <v>2070</v>
      </c>
      <c r="B2072" s="3" t="s">
        <v>2071</v>
      </c>
      <c r="C2072" s="3" t="s">
        <v>6180</v>
      </c>
      <c r="D2072">
        <v>125000</v>
      </c>
      <c r="F2072">
        <v>396659</v>
      </c>
      <c r="G2072" t="s">
        <v>8219</v>
      </c>
      <c r="H2072" t="s">
        <v>8236</v>
      </c>
      <c r="I2072" t="str">
        <f>VLOOKUP(H2072,ISO!$A$2:$D$249,4,0)</f>
        <v>Germany</v>
      </c>
      <c r="J2072" t="s">
        <v>8249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3.1732719999999999</v>
      </c>
      <c r="R2072" s="8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5" hidden="1">
      <c r="A2073">
        <v>2071</v>
      </c>
      <c r="B2073" s="3" t="s">
        <v>2072</v>
      </c>
      <c r="C2073" s="3" t="s">
        <v>6181</v>
      </c>
      <c r="D2073">
        <v>20000</v>
      </c>
      <c r="F2073">
        <v>56146</v>
      </c>
      <c r="G2073" t="s">
        <v>8219</v>
      </c>
      <c r="H2073" t="s">
        <v>8224</v>
      </c>
      <c r="I2073" t="str">
        <f>VLOOKUP(H2073,ISO!$A$2:$D$249,4,0)</f>
        <v>United States of America (the)</v>
      </c>
      <c r="J2073" t="s">
        <v>8246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2.8073000000000001</v>
      </c>
      <c r="R2073" s="8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58" hidden="1">
      <c r="A2074">
        <v>2072</v>
      </c>
      <c r="B2074" s="3" t="s">
        <v>2073</v>
      </c>
      <c r="C2074" s="3" t="s">
        <v>6182</v>
      </c>
      <c r="D2074">
        <v>71500</v>
      </c>
      <c r="F2074">
        <v>79173</v>
      </c>
      <c r="G2074" t="s">
        <v>8219</v>
      </c>
      <c r="H2074" t="s">
        <v>8224</v>
      </c>
      <c r="I2074" t="str">
        <f>VLOOKUP(H2074,ISO!$A$2:$D$249,4,0)</f>
        <v>United States of America (the)</v>
      </c>
      <c r="J2074" t="s">
        <v>8246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1.1073146853146854</v>
      </c>
      <c r="R2074" s="8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5" hidden="1">
      <c r="A2075">
        <v>2073</v>
      </c>
      <c r="B2075" s="3" t="s">
        <v>2074</v>
      </c>
      <c r="C2075" s="3" t="s">
        <v>6183</v>
      </c>
      <c r="D2075">
        <v>100000</v>
      </c>
      <c r="F2075">
        <v>152604.29999999999</v>
      </c>
      <c r="G2075" t="s">
        <v>8219</v>
      </c>
      <c r="H2075" t="s">
        <v>8224</v>
      </c>
      <c r="I2075" t="str">
        <f>VLOOKUP(H2075,ISO!$A$2:$D$249,4,0)</f>
        <v>United States of America (the)</v>
      </c>
      <c r="J2075" t="s">
        <v>8246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1.5260429999999998</v>
      </c>
      <c r="R2075" s="8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29" hidden="1">
      <c r="A2076">
        <v>2074</v>
      </c>
      <c r="B2076" s="3" t="s">
        <v>2075</v>
      </c>
      <c r="C2076" s="3" t="s">
        <v>6184</v>
      </c>
      <c r="D2076">
        <v>600</v>
      </c>
      <c r="F2076">
        <v>615</v>
      </c>
      <c r="G2076" t="s">
        <v>8219</v>
      </c>
      <c r="H2076" t="s">
        <v>8224</v>
      </c>
      <c r="I2076" t="str">
        <f>VLOOKUP(H2076,ISO!$A$2:$D$249,4,0)</f>
        <v>United States of America (the)</v>
      </c>
      <c r="J2076" t="s">
        <v>8246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1.0249999999999999</v>
      </c>
      <c r="R2076" s="8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3.5" hidden="1">
      <c r="A2077">
        <v>2075</v>
      </c>
      <c r="B2077" s="3" t="s">
        <v>2076</v>
      </c>
      <c r="C2077" s="3" t="s">
        <v>6185</v>
      </c>
      <c r="D2077">
        <v>9999</v>
      </c>
      <c r="F2077">
        <v>167820.6</v>
      </c>
      <c r="G2077" t="s">
        <v>8219</v>
      </c>
      <c r="H2077" t="s">
        <v>8224</v>
      </c>
      <c r="I2077" t="str">
        <f>VLOOKUP(H2077,ISO!$A$2:$D$249,4,0)</f>
        <v>United States of America (the)</v>
      </c>
      <c r="J2077" t="s">
        <v>8246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16.783738373837384</v>
      </c>
      <c r="R2077" s="8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9" hidden="1">
      <c r="A2078">
        <v>2076</v>
      </c>
      <c r="B2078" s="3" t="s">
        <v>2077</v>
      </c>
      <c r="C2078" s="3" t="s">
        <v>6186</v>
      </c>
      <c r="D2078">
        <v>179000</v>
      </c>
      <c r="F2078">
        <v>972594.99</v>
      </c>
      <c r="G2078" t="s">
        <v>8219</v>
      </c>
      <c r="H2078" t="s">
        <v>8225</v>
      </c>
      <c r="I2078" t="str">
        <f>VLOOKUP(H2078,ISO!$A$2:$D$249,4,0)</f>
        <v>United Kingdom of Great Britain and Northern Ireland (the)</v>
      </c>
      <c r="J2078" t="s">
        <v>8247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5.4334915642458101</v>
      </c>
      <c r="R2078" s="8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5" hidden="1">
      <c r="A2079">
        <v>2077</v>
      </c>
      <c r="B2079" s="3" t="s">
        <v>2078</v>
      </c>
      <c r="C2079" s="3" t="s">
        <v>6187</v>
      </c>
      <c r="D2079">
        <v>50000</v>
      </c>
      <c r="F2079">
        <v>57754</v>
      </c>
      <c r="G2079" t="s">
        <v>8219</v>
      </c>
      <c r="H2079" t="s">
        <v>8224</v>
      </c>
      <c r="I2079" t="str">
        <f>VLOOKUP(H2079,ISO!$A$2:$D$249,4,0)</f>
        <v>United States of America (the)</v>
      </c>
      <c r="J2079" t="s">
        <v>8246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1.1550800000000001</v>
      </c>
      <c r="R2079" s="8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5" hidden="1">
      <c r="A2080">
        <v>2078</v>
      </c>
      <c r="B2080" s="3" t="s">
        <v>2079</v>
      </c>
      <c r="C2080" s="3" t="s">
        <v>6188</v>
      </c>
      <c r="D2080">
        <v>20000</v>
      </c>
      <c r="F2080">
        <v>26241</v>
      </c>
      <c r="G2080" t="s">
        <v>8219</v>
      </c>
      <c r="H2080" t="s">
        <v>8227</v>
      </c>
      <c r="I2080" t="str">
        <f>VLOOKUP(H2080,ISO!$A$2:$D$249,4,0)</f>
        <v>Spain</v>
      </c>
      <c r="J2080" t="s">
        <v>8249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1.3120499999999999</v>
      </c>
      <c r="R2080" s="8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58" hidden="1">
      <c r="A2081">
        <v>2079</v>
      </c>
      <c r="B2081" s="3" t="s">
        <v>2080</v>
      </c>
      <c r="C2081" s="3" t="s">
        <v>6189</v>
      </c>
      <c r="D2081">
        <v>10000</v>
      </c>
      <c r="F2081">
        <v>28817</v>
      </c>
      <c r="G2081" t="s">
        <v>8219</v>
      </c>
      <c r="H2081" t="s">
        <v>8225</v>
      </c>
      <c r="I2081" t="str">
        <f>VLOOKUP(H2081,ISO!$A$2:$D$249,4,0)</f>
        <v>United Kingdom of Great Britain and Northern Ireland (the)</v>
      </c>
      <c r="J2081" t="s">
        <v>8247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2.8816999999999999</v>
      </c>
      <c r="R2081" s="8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5" hidden="1">
      <c r="A2082">
        <v>2080</v>
      </c>
      <c r="B2082" s="3" t="s">
        <v>2081</v>
      </c>
      <c r="C2082" s="3" t="s">
        <v>6190</v>
      </c>
      <c r="D2082">
        <v>1000</v>
      </c>
      <c r="F2082">
        <v>5078</v>
      </c>
      <c r="G2082" t="s">
        <v>8219</v>
      </c>
      <c r="H2082" t="s">
        <v>8224</v>
      </c>
      <c r="I2082" t="str">
        <f>VLOOKUP(H2082,ISO!$A$2:$D$249,4,0)</f>
        <v>United States of America (the)</v>
      </c>
      <c r="J2082" t="s">
        <v>8246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5.0780000000000003</v>
      </c>
      <c r="R2082" s="8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43.5" hidden="1">
      <c r="A2083">
        <v>2081</v>
      </c>
      <c r="B2083" s="3" t="s">
        <v>2082</v>
      </c>
      <c r="C2083" s="3" t="s">
        <v>6191</v>
      </c>
      <c r="D2083">
        <v>3500</v>
      </c>
      <c r="F2083">
        <v>4010</v>
      </c>
      <c r="G2083" t="s">
        <v>8219</v>
      </c>
      <c r="H2083" t="s">
        <v>8224</v>
      </c>
      <c r="I2083" t="str">
        <f>VLOOKUP(H2083,ISO!$A$2:$D$249,4,0)</f>
        <v>United States of America (the)</v>
      </c>
      <c r="J2083" t="s">
        <v>8246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1.1457142857142857</v>
      </c>
      <c r="R2083" s="8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58" hidden="1">
      <c r="A2084">
        <v>2082</v>
      </c>
      <c r="B2084" s="3" t="s">
        <v>2083</v>
      </c>
      <c r="C2084" s="3" t="s">
        <v>6192</v>
      </c>
      <c r="D2084">
        <v>1500</v>
      </c>
      <c r="F2084">
        <v>1661</v>
      </c>
      <c r="G2084" t="s">
        <v>8219</v>
      </c>
      <c r="H2084" t="s">
        <v>8224</v>
      </c>
      <c r="I2084" t="str">
        <f>VLOOKUP(H2084,ISO!$A$2:$D$249,4,0)</f>
        <v>United States of America (the)</v>
      </c>
      <c r="J2084" t="s">
        <v>8246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1.1073333333333333</v>
      </c>
      <c r="R2084" s="8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5" hidden="1">
      <c r="A2085">
        <v>2083</v>
      </c>
      <c r="B2085" s="3" t="s">
        <v>2084</v>
      </c>
      <c r="C2085" s="3" t="s">
        <v>6193</v>
      </c>
      <c r="D2085">
        <v>750</v>
      </c>
      <c r="F2085">
        <v>850</v>
      </c>
      <c r="G2085" t="s">
        <v>8219</v>
      </c>
      <c r="H2085" t="s">
        <v>8224</v>
      </c>
      <c r="I2085" t="str">
        <f>VLOOKUP(H2085,ISO!$A$2:$D$249,4,0)</f>
        <v>United States of America (the)</v>
      </c>
      <c r="J2085" t="s">
        <v>8246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1.1333333333333333</v>
      </c>
      <c r="R2085" s="8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3.5" hidden="1">
      <c r="A2086">
        <v>2084</v>
      </c>
      <c r="B2086" s="3" t="s">
        <v>2085</v>
      </c>
      <c r="C2086" s="3" t="s">
        <v>6194</v>
      </c>
      <c r="D2086">
        <v>3000</v>
      </c>
      <c r="F2086">
        <v>3250</v>
      </c>
      <c r="G2086" t="s">
        <v>8219</v>
      </c>
      <c r="H2086" t="s">
        <v>8224</v>
      </c>
      <c r="I2086" t="str">
        <f>VLOOKUP(H2086,ISO!$A$2:$D$249,4,0)</f>
        <v>United States of America (the)</v>
      </c>
      <c r="J2086" t="s">
        <v>8246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1.0833333333333333</v>
      </c>
      <c r="R2086" s="8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58" hidden="1">
      <c r="A2087">
        <v>2085</v>
      </c>
      <c r="B2087" s="3" t="s">
        <v>2086</v>
      </c>
      <c r="C2087" s="3" t="s">
        <v>6195</v>
      </c>
      <c r="D2087">
        <v>6000</v>
      </c>
      <c r="F2087">
        <v>7412</v>
      </c>
      <c r="G2087" t="s">
        <v>8219</v>
      </c>
      <c r="H2087" t="s">
        <v>8224</v>
      </c>
      <c r="I2087" t="str">
        <f>VLOOKUP(H2087,ISO!$A$2:$D$249,4,0)</f>
        <v>United States of America (the)</v>
      </c>
      <c r="J2087" t="s">
        <v>8246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1.2353333333333334</v>
      </c>
      <c r="R2087" s="8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5" hidden="1">
      <c r="A2088">
        <v>2086</v>
      </c>
      <c r="B2088" s="3" t="s">
        <v>2087</v>
      </c>
      <c r="C2088" s="3" t="s">
        <v>6196</v>
      </c>
      <c r="D2088">
        <v>4000</v>
      </c>
      <c r="F2088">
        <v>4028</v>
      </c>
      <c r="G2088" t="s">
        <v>8219</v>
      </c>
      <c r="H2088" t="s">
        <v>8224</v>
      </c>
      <c r="I2088" t="str">
        <f>VLOOKUP(H2088,ISO!$A$2:$D$249,4,0)</f>
        <v>United States of America (the)</v>
      </c>
      <c r="J2088" t="s">
        <v>8246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1.0069999999999999</v>
      </c>
      <c r="R2088" s="8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58" hidden="1">
      <c r="A2089">
        <v>2087</v>
      </c>
      <c r="B2089" s="3" t="s">
        <v>2088</v>
      </c>
      <c r="C2089" s="3" t="s">
        <v>6197</v>
      </c>
      <c r="D2089">
        <v>1500</v>
      </c>
      <c r="F2089">
        <v>1553</v>
      </c>
      <c r="G2089" t="s">
        <v>8219</v>
      </c>
      <c r="H2089" t="s">
        <v>8224</v>
      </c>
      <c r="I2089" t="str">
        <f>VLOOKUP(H2089,ISO!$A$2:$D$249,4,0)</f>
        <v>United States of America (the)</v>
      </c>
      <c r="J2089" t="s">
        <v>8246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1.0353333333333334</v>
      </c>
      <c r="R2089" s="8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43.5" hidden="1">
      <c r="A2090">
        <v>2088</v>
      </c>
      <c r="B2090" s="3" t="s">
        <v>2089</v>
      </c>
      <c r="C2090" s="3" t="s">
        <v>6198</v>
      </c>
      <c r="D2090">
        <v>3000</v>
      </c>
      <c r="F2090">
        <v>3465.32</v>
      </c>
      <c r="G2090" t="s">
        <v>8219</v>
      </c>
      <c r="H2090" t="s">
        <v>8224</v>
      </c>
      <c r="I2090" t="str">
        <f>VLOOKUP(H2090,ISO!$A$2:$D$249,4,0)</f>
        <v>United States of America (the)</v>
      </c>
      <c r="J2090" t="s">
        <v>8246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1.1551066666666667</v>
      </c>
      <c r="R2090" s="8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9" hidden="1">
      <c r="A2091">
        <v>2089</v>
      </c>
      <c r="B2091" s="3" t="s">
        <v>2090</v>
      </c>
      <c r="C2091" s="3" t="s">
        <v>6199</v>
      </c>
      <c r="D2091">
        <v>2500</v>
      </c>
      <c r="F2091">
        <v>3010.01</v>
      </c>
      <c r="G2091" t="s">
        <v>8219</v>
      </c>
      <c r="H2091" t="s">
        <v>8224</v>
      </c>
      <c r="I2091" t="str">
        <f>VLOOKUP(H2091,ISO!$A$2:$D$249,4,0)</f>
        <v>United States of America (the)</v>
      </c>
      <c r="J2091" t="s">
        <v>8246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1.2040040000000001</v>
      </c>
      <c r="R2091" s="8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5" hidden="1">
      <c r="A2092">
        <v>2090</v>
      </c>
      <c r="B2092" s="3" t="s">
        <v>2091</v>
      </c>
      <c r="C2092" s="3" t="s">
        <v>6200</v>
      </c>
      <c r="D2092">
        <v>8000</v>
      </c>
      <c r="F2092">
        <v>9203.23</v>
      </c>
      <c r="G2092" t="s">
        <v>8219</v>
      </c>
      <c r="H2092" t="s">
        <v>8224</v>
      </c>
      <c r="I2092" t="str">
        <f>VLOOKUP(H2092,ISO!$A$2:$D$249,4,0)</f>
        <v>United States of America (the)</v>
      </c>
      <c r="J2092" t="s">
        <v>8246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1.1504037499999999</v>
      </c>
      <c r="R2092" s="8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58" hidden="1">
      <c r="A2093">
        <v>2091</v>
      </c>
      <c r="B2093" s="3" t="s">
        <v>2092</v>
      </c>
      <c r="C2093" s="3" t="s">
        <v>6201</v>
      </c>
      <c r="D2093">
        <v>18000</v>
      </c>
      <c r="F2093">
        <v>21684.2</v>
      </c>
      <c r="G2093" t="s">
        <v>8219</v>
      </c>
      <c r="H2093" t="s">
        <v>8224</v>
      </c>
      <c r="I2093" t="str">
        <f>VLOOKUP(H2093,ISO!$A$2:$D$249,4,0)</f>
        <v>United States of America (the)</v>
      </c>
      <c r="J2093" t="s">
        <v>8246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1.2046777777777777</v>
      </c>
      <c r="R2093" s="8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5" hidden="1">
      <c r="A2094">
        <v>2092</v>
      </c>
      <c r="B2094" s="3" t="s">
        <v>2093</v>
      </c>
      <c r="C2094" s="3" t="s">
        <v>6202</v>
      </c>
      <c r="D2094">
        <v>6000</v>
      </c>
      <c r="F2094">
        <v>6077</v>
      </c>
      <c r="G2094" t="s">
        <v>8219</v>
      </c>
      <c r="H2094" t="s">
        <v>8224</v>
      </c>
      <c r="I2094" t="str">
        <f>VLOOKUP(H2094,ISO!$A$2:$D$249,4,0)</f>
        <v>United States of America (the)</v>
      </c>
      <c r="J2094" t="s">
        <v>8246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1.0128333333333333</v>
      </c>
      <c r="R2094" s="8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5" hidden="1">
      <c r="A2095">
        <v>2093</v>
      </c>
      <c r="B2095" s="3" t="s">
        <v>2094</v>
      </c>
      <c r="C2095" s="3" t="s">
        <v>6203</v>
      </c>
      <c r="D2095">
        <v>1500</v>
      </c>
      <c r="F2095">
        <v>1537</v>
      </c>
      <c r="G2095" t="s">
        <v>8219</v>
      </c>
      <c r="H2095" t="s">
        <v>8224</v>
      </c>
      <c r="I2095" t="str">
        <f>VLOOKUP(H2095,ISO!$A$2:$D$249,4,0)</f>
        <v>United States of America (the)</v>
      </c>
      <c r="J2095" t="s">
        <v>8246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1.0246666666666666</v>
      </c>
      <c r="R2095" s="8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58" hidden="1">
      <c r="A2096">
        <v>2094</v>
      </c>
      <c r="B2096" s="3" t="s">
        <v>2095</v>
      </c>
      <c r="C2096" s="3" t="s">
        <v>6204</v>
      </c>
      <c r="D2096">
        <v>3500</v>
      </c>
      <c r="F2096">
        <v>4219</v>
      </c>
      <c r="G2096" t="s">
        <v>8219</v>
      </c>
      <c r="H2096" t="s">
        <v>8224</v>
      </c>
      <c r="I2096" t="str">
        <f>VLOOKUP(H2096,ISO!$A$2:$D$249,4,0)</f>
        <v>United States of America (the)</v>
      </c>
      <c r="J2096" t="s">
        <v>8246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1.2054285714285715</v>
      </c>
      <c r="R2096" s="8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5" hidden="1">
      <c r="A2097">
        <v>2095</v>
      </c>
      <c r="B2097" s="3" t="s">
        <v>2096</v>
      </c>
      <c r="C2097" s="3" t="s">
        <v>6205</v>
      </c>
      <c r="D2097">
        <v>2500</v>
      </c>
      <c r="F2097">
        <v>2500</v>
      </c>
      <c r="G2097" t="s">
        <v>8219</v>
      </c>
      <c r="H2097" t="s">
        <v>8224</v>
      </c>
      <c r="I2097" t="str">
        <f>VLOOKUP(H2097,ISO!$A$2:$D$249,4,0)</f>
        <v>United States of America (the)</v>
      </c>
      <c r="J2097" t="s">
        <v>8246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</v>
      </c>
      <c r="R2097" s="8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5" hidden="1">
      <c r="A2098">
        <v>2096</v>
      </c>
      <c r="B2098" s="3" t="s">
        <v>2097</v>
      </c>
      <c r="C2098" s="3" t="s">
        <v>6206</v>
      </c>
      <c r="D2098">
        <v>600</v>
      </c>
      <c r="F2098">
        <v>610</v>
      </c>
      <c r="G2098" t="s">
        <v>8219</v>
      </c>
      <c r="H2098" t="s">
        <v>8224</v>
      </c>
      <c r="I2098" t="str">
        <f>VLOOKUP(H2098,ISO!$A$2:$D$249,4,0)</f>
        <v>United States of America (the)</v>
      </c>
      <c r="J2098" t="s">
        <v>8246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1.0166666666666666</v>
      </c>
      <c r="R2098" s="8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5" hidden="1">
      <c r="A2099">
        <v>2097</v>
      </c>
      <c r="B2099" s="3" t="s">
        <v>2098</v>
      </c>
      <c r="C2099" s="3" t="s">
        <v>6207</v>
      </c>
      <c r="D2099">
        <v>3000</v>
      </c>
      <c r="F2099">
        <v>3000</v>
      </c>
      <c r="G2099" t="s">
        <v>8219</v>
      </c>
      <c r="H2099" t="s">
        <v>8224</v>
      </c>
      <c r="I2099" t="str">
        <f>VLOOKUP(H2099,ISO!$A$2:$D$249,4,0)</f>
        <v>United States of America (the)</v>
      </c>
      <c r="J2099" t="s">
        <v>8246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</v>
      </c>
      <c r="R2099" s="8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5" hidden="1">
      <c r="A2100">
        <v>2098</v>
      </c>
      <c r="B2100" s="3" t="s">
        <v>2099</v>
      </c>
      <c r="C2100" s="3" t="s">
        <v>6208</v>
      </c>
      <c r="D2100">
        <v>6000</v>
      </c>
      <c r="F2100">
        <v>6020</v>
      </c>
      <c r="G2100" t="s">
        <v>8219</v>
      </c>
      <c r="H2100" t="s">
        <v>8224</v>
      </c>
      <c r="I2100" t="str">
        <f>VLOOKUP(H2100,ISO!$A$2:$D$249,4,0)</f>
        <v>United States of America (the)</v>
      </c>
      <c r="J2100" t="s">
        <v>8246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1.0033333333333334</v>
      </c>
      <c r="R2100" s="8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F2101">
        <v>3971</v>
      </c>
      <c r="G2101" t="s">
        <v>8219</v>
      </c>
      <c r="H2101" t="s">
        <v>8224</v>
      </c>
      <c r="I2101" t="str">
        <f>VLOOKUP(H2101,ISO!$A$2:$D$249,4,0)</f>
        <v>United States of America (the)</v>
      </c>
      <c r="J2101" t="s">
        <v>8246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1.3236666666666668</v>
      </c>
      <c r="R2101" s="8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58" hidden="1">
      <c r="A2102">
        <v>2100</v>
      </c>
      <c r="B2102" s="3" t="s">
        <v>2101</v>
      </c>
      <c r="C2102" s="3" t="s">
        <v>6210</v>
      </c>
      <c r="D2102">
        <v>600</v>
      </c>
      <c r="F2102">
        <v>820</v>
      </c>
      <c r="G2102" t="s">
        <v>8219</v>
      </c>
      <c r="H2102" t="s">
        <v>8224</v>
      </c>
      <c r="I2102" t="str">
        <f>VLOOKUP(H2102,ISO!$A$2:$D$249,4,0)</f>
        <v>United States of America (the)</v>
      </c>
      <c r="J2102" t="s">
        <v>8246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1.3666666666666667</v>
      </c>
      <c r="R2102" s="8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5" hidden="1">
      <c r="A2103">
        <v>2101</v>
      </c>
      <c r="B2103" s="3" t="s">
        <v>2102</v>
      </c>
      <c r="C2103" s="3" t="s">
        <v>6211</v>
      </c>
      <c r="D2103">
        <v>2000</v>
      </c>
      <c r="F2103">
        <v>2265</v>
      </c>
      <c r="G2103" t="s">
        <v>8219</v>
      </c>
      <c r="H2103" t="s">
        <v>8224</v>
      </c>
      <c r="I2103" t="str">
        <f>VLOOKUP(H2103,ISO!$A$2:$D$249,4,0)</f>
        <v>United States of America (the)</v>
      </c>
      <c r="J2103" t="s">
        <v>8246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1.1325000000000001</v>
      </c>
      <c r="R2103" s="8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5" hidden="1">
      <c r="A2104">
        <v>2102</v>
      </c>
      <c r="B2104" s="3" t="s">
        <v>2103</v>
      </c>
      <c r="C2104" s="3" t="s">
        <v>6212</v>
      </c>
      <c r="D2104">
        <v>1000</v>
      </c>
      <c r="F2104">
        <v>1360</v>
      </c>
      <c r="G2104" t="s">
        <v>8219</v>
      </c>
      <c r="H2104" t="s">
        <v>8224</v>
      </c>
      <c r="I2104" t="str">
        <f>VLOOKUP(H2104,ISO!$A$2:$D$249,4,0)</f>
        <v>United States of America (the)</v>
      </c>
      <c r="J2104" t="s">
        <v>8246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1.36</v>
      </c>
      <c r="R2104" s="8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9" hidden="1">
      <c r="A2105">
        <v>2103</v>
      </c>
      <c r="B2105" s="3" t="s">
        <v>2104</v>
      </c>
      <c r="C2105" s="3" t="s">
        <v>6213</v>
      </c>
      <c r="D2105">
        <v>7777</v>
      </c>
      <c r="F2105">
        <v>11364</v>
      </c>
      <c r="G2105" t="s">
        <v>8219</v>
      </c>
      <c r="H2105" t="s">
        <v>8224</v>
      </c>
      <c r="I2105" t="str">
        <f>VLOOKUP(H2105,ISO!$A$2:$D$249,4,0)</f>
        <v>United States of America (the)</v>
      </c>
      <c r="J2105" t="s">
        <v>8246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1.4612318374694613</v>
      </c>
      <c r="R2105" s="8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5" hidden="1">
      <c r="A2106">
        <v>2104</v>
      </c>
      <c r="B2106" s="3" t="s">
        <v>2105</v>
      </c>
      <c r="C2106" s="3" t="s">
        <v>6214</v>
      </c>
      <c r="D2106">
        <v>800</v>
      </c>
      <c r="F2106">
        <v>1036</v>
      </c>
      <c r="G2106" t="s">
        <v>8219</v>
      </c>
      <c r="H2106" t="s">
        <v>8224</v>
      </c>
      <c r="I2106" t="str">
        <f>VLOOKUP(H2106,ISO!$A$2:$D$249,4,0)</f>
        <v>United States of America (the)</v>
      </c>
      <c r="J2106" t="s">
        <v>8246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1.2949999999999999</v>
      </c>
      <c r="R2106" s="8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43.5" hidden="1">
      <c r="A2107">
        <v>2105</v>
      </c>
      <c r="B2107" s="3" t="s">
        <v>2106</v>
      </c>
      <c r="C2107" s="3" t="s">
        <v>6215</v>
      </c>
      <c r="D2107">
        <v>2000</v>
      </c>
      <c r="F2107">
        <v>5080</v>
      </c>
      <c r="G2107" t="s">
        <v>8219</v>
      </c>
      <c r="H2107" t="s">
        <v>8224</v>
      </c>
      <c r="I2107" t="str">
        <f>VLOOKUP(H2107,ISO!$A$2:$D$249,4,0)</f>
        <v>United States of America (the)</v>
      </c>
      <c r="J2107" t="s">
        <v>8246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2.54</v>
      </c>
      <c r="R2107" s="8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5" hidden="1">
      <c r="A2108">
        <v>2106</v>
      </c>
      <c r="B2108" s="3" t="s">
        <v>2107</v>
      </c>
      <c r="C2108" s="3" t="s">
        <v>6216</v>
      </c>
      <c r="D2108">
        <v>2200</v>
      </c>
      <c r="F2108">
        <v>2355</v>
      </c>
      <c r="G2108" t="s">
        <v>8219</v>
      </c>
      <c r="H2108" t="s">
        <v>8224</v>
      </c>
      <c r="I2108" t="str">
        <f>VLOOKUP(H2108,ISO!$A$2:$D$249,4,0)</f>
        <v>United States of America (the)</v>
      </c>
      <c r="J2108" t="s">
        <v>8246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1.0704545454545455</v>
      </c>
      <c r="R2108" s="8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5" hidden="1">
      <c r="A2109">
        <v>2107</v>
      </c>
      <c r="B2109" s="3" t="s">
        <v>2108</v>
      </c>
      <c r="C2109" s="3" t="s">
        <v>6217</v>
      </c>
      <c r="D2109">
        <v>2000</v>
      </c>
      <c r="F2109">
        <v>2154.66</v>
      </c>
      <c r="G2109" t="s">
        <v>8219</v>
      </c>
      <c r="H2109" t="s">
        <v>8224</v>
      </c>
      <c r="I2109" t="str">
        <f>VLOOKUP(H2109,ISO!$A$2:$D$249,4,0)</f>
        <v>United States of America (the)</v>
      </c>
      <c r="J2109" t="s">
        <v>8246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1.0773299999999999</v>
      </c>
      <c r="R2109" s="8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58" hidden="1">
      <c r="A2110">
        <v>2108</v>
      </c>
      <c r="B2110" s="3" t="s">
        <v>2109</v>
      </c>
      <c r="C2110" s="3" t="s">
        <v>6218</v>
      </c>
      <c r="D2110">
        <v>16000</v>
      </c>
      <c r="F2110">
        <v>17170</v>
      </c>
      <c r="G2110" t="s">
        <v>8219</v>
      </c>
      <c r="H2110" t="s">
        <v>8224</v>
      </c>
      <c r="I2110" t="str">
        <f>VLOOKUP(H2110,ISO!$A$2:$D$249,4,0)</f>
        <v>United States of America (the)</v>
      </c>
      <c r="J2110" t="s">
        <v>8246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1.0731250000000001</v>
      </c>
      <c r="R2110" s="8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3.5" hidden="1">
      <c r="A2111">
        <v>2109</v>
      </c>
      <c r="B2111" s="3" t="s">
        <v>2110</v>
      </c>
      <c r="C2111" s="3" t="s">
        <v>6219</v>
      </c>
      <c r="D2111">
        <v>4000</v>
      </c>
      <c r="F2111">
        <v>4261</v>
      </c>
      <c r="G2111" t="s">
        <v>8219</v>
      </c>
      <c r="H2111" t="s">
        <v>8224</v>
      </c>
      <c r="I2111" t="str">
        <f>VLOOKUP(H2111,ISO!$A$2:$D$249,4,0)</f>
        <v>United States of America (the)</v>
      </c>
      <c r="J2111" t="s">
        <v>8246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1.06525</v>
      </c>
      <c r="R2111" s="8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9" hidden="1">
      <c r="A2112">
        <v>2110</v>
      </c>
      <c r="B2112" s="3" t="s">
        <v>2111</v>
      </c>
      <c r="C2112" s="3" t="s">
        <v>6220</v>
      </c>
      <c r="D2112">
        <v>2000</v>
      </c>
      <c r="F2112">
        <v>2007</v>
      </c>
      <c r="G2112" t="s">
        <v>8219</v>
      </c>
      <c r="H2112" t="s">
        <v>8224</v>
      </c>
      <c r="I2112" t="str">
        <f>VLOOKUP(H2112,ISO!$A$2:$D$249,4,0)</f>
        <v>United States of America (the)</v>
      </c>
      <c r="J2112" t="s">
        <v>8246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1.0035000000000001</v>
      </c>
      <c r="R2112" s="8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5" hidden="1">
      <c r="A2113">
        <v>2111</v>
      </c>
      <c r="B2113" s="3" t="s">
        <v>2112</v>
      </c>
      <c r="C2113" s="3" t="s">
        <v>6221</v>
      </c>
      <c r="D2113">
        <v>2000</v>
      </c>
      <c r="F2113">
        <v>2130</v>
      </c>
      <c r="G2113" t="s">
        <v>8219</v>
      </c>
      <c r="H2113" t="s">
        <v>8224</v>
      </c>
      <c r="I2113" t="str">
        <f>VLOOKUP(H2113,ISO!$A$2:$D$249,4,0)</f>
        <v>United States of America (the)</v>
      </c>
      <c r="J2113" t="s">
        <v>8246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1.0649999999999999</v>
      </c>
      <c r="R2113" s="8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5" hidden="1">
      <c r="A2114">
        <v>2112</v>
      </c>
      <c r="B2114" s="3" t="s">
        <v>2113</v>
      </c>
      <c r="C2114" s="3" t="s">
        <v>6222</v>
      </c>
      <c r="D2114">
        <v>300</v>
      </c>
      <c r="F2114">
        <v>300</v>
      </c>
      <c r="G2114" t="s">
        <v>8219</v>
      </c>
      <c r="H2114" t="s">
        <v>8224</v>
      </c>
      <c r="I2114" t="str">
        <f>VLOOKUP(H2114,ISO!$A$2:$D$249,4,0)</f>
        <v>United States of America (the)</v>
      </c>
      <c r="J2114" t="s">
        <v>8246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28"/>
        <v>1</v>
      </c>
      <c r="R2114" s="8">
        <f t="shared" si="129"/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29" hidden="1">
      <c r="A2115">
        <v>2113</v>
      </c>
      <c r="B2115" s="3" t="s">
        <v>2114</v>
      </c>
      <c r="C2115" s="3" t="s">
        <v>6223</v>
      </c>
      <c r="D2115">
        <v>7000</v>
      </c>
      <c r="F2115">
        <v>7340</v>
      </c>
      <c r="G2115" t="s">
        <v>8219</v>
      </c>
      <c r="H2115" t="s">
        <v>8224</v>
      </c>
      <c r="I2115" t="str">
        <f>VLOOKUP(H2115,ISO!$A$2:$D$249,4,0)</f>
        <v>United States of America (the)</v>
      </c>
      <c r="J2115" t="s">
        <v>8246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32">F2115/D2115</f>
        <v>1.0485714285714285</v>
      </c>
      <c r="R2115" s="8">
        <f t="shared" ref="R2115:R2178" si="133">F2115/N2115</f>
        <v>68.598130841121488</v>
      </c>
      <c r="S2115" t="str">
        <f t="shared" ref="S2115:S2178" si="134">LEFT(P2115,(FIND("/",P2115,1)-1))</f>
        <v>music</v>
      </c>
      <c r="T2115" t="str">
        <f t="shared" ref="T2115:T2178" si="135">MID(P2115,FIND("/",P2115)+1,256)</f>
        <v>indie rock</v>
      </c>
    </row>
    <row r="2116" spans="1:20" ht="43.5" hidden="1">
      <c r="A2116">
        <v>2114</v>
      </c>
      <c r="B2116" s="3" t="s">
        <v>2115</v>
      </c>
      <c r="C2116" s="3" t="s">
        <v>6224</v>
      </c>
      <c r="D2116">
        <v>5000</v>
      </c>
      <c r="F2116">
        <v>5235</v>
      </c>
      <c r="G2116" t="s">
        <v>8219</v>
      </c>
      <c r="H2116" t="s">
        <v>8224</v>
      </c>
      <c r="I2116" t="str">
        <f>VLOOKUP(H2116,ISO!$A$2:$D$249,4,0)</f>
        <v>United States of America (the)</v>
      </c>
      <c r="J2116" t="s">
        <v>8246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1.0469999999999999</v>
      </c>
      <c r="R2116" s="8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5" hidden="1">
      <c r="A2117">
        <v>2115</v>
      </c>
      <c r="B2117" s="3" t="s">
        <v>2116</v>
      </c>
      <c r="C2117" s="3" t="s">
        <v>6225</v>
      </c>
      <c r="D2117">
        <v>1500</v>
      </c>
      <c r="F2117">
        <v>3385</v>
      </c>
      <c r="G2117" t="s">
        <v>8219</v>
      </c>
      <c r="H2117" t="s">
        <v>8224</v>
      </c>
      <c r="I2117" t="str">
        <f>VLOOKUP(H2117,ISO!$A$2:$D$249,4,0)</f>
        <v>United States of America (the)</v>
      </c>
      <c r="J2117" t="s">
        <v>8246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2.2566666666666668</v>
      </c>
      <c r="R2117" s="8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5" hidden="1">
      <c r="A2118">
        <v>2116</v>
      </c>
      <c r="B2118" s="3" t="s">
        <v>2117</v>
      </c>
      <c r="C2118" s="3" t="s">
        <v>6226</v>
      </c>
      <c r="D2118">
        <v>48000</v>
      </c>
      <c r="F2118">
        <v>48434</v>
      </c>
      <c r="G2118" t="s">
        <v>8219</v>
      </c>
      <c r="H2118" t="s">
        <v>8224</v>
      </c>
      <c r="I2118" t="str">
        <f>VLOOKUP(H2118,ISO!$A$2:$D$249,4,0)</f>
        <v>United States of America (the)</v>
      </c>
      <c r="J2118" t="s">
        <v>8246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1.0090416666666666</v>
      </c>
      <c r="R2118" s="8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58" hidden="1">
      <c r="A2119">
        <v>2117</v>
      </c>
      <c r="B2119" s="3" t="s">
        <v>2118</v>
      </c>
      <c r="C2119" s="3" t="s">
        <v>6227</v>
      </c>
      <c r="D2119">
        <v>1200</v>
      </c>
      <c r="F2119">
        <v>1773</v>
      </c>
      <c r="G2119" t="s">
        <v>8219</v>
      </c>
      <c r="H2119" t="s">
        <v>8224</v>
      </c>
      <c r="I2119" t="str">
        <f>VLOOKUP(H2119,ISO!$A$2:$D$249,4,0)</f>
        <v>United States of America (the)</v>
      </c>
      <c r="J2119" t="s">
        <v>8246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1.4775</v>
      </c>
      <c r="R2119" s="8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9" hidden="1">
      <c r="A2120">
        <v>2118</v>
      </c>
      <c r="B2120" s="3" t="s">
        <v>2119</v>
      </c>
      <c r="C2120" s="3" t="s">
        <v>6228</v>
      </c>
      <c r="D2120">
        <v>1000</v>
      </c>
      <c r="F2120">
        <v>1346.11</v>
      </c>
      <c r="G2120" t="s">
        <v>8219</v>
      </c>
      <c r="H2120" t="s">
        <v>8224</v>
      </c>
      <c r="I2120" t="str">
        <f>VLOOKUP(H2120,ISO!$A$2:$D$249,4,0)</f>
        <v>United States of America (the)</v>
      </c>
      <c r="J2120" t="s">
        <v>8246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1.3461099999999999</v>
      </c>
      <c r="R2120" s="8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5" hidden="1">
      <c r="A2121">
        <v>2119</v>
      </c>
      <c r="B2121" s="3" t="s">
        <v>2120</v>
      </c>
      <c r="C2121" s="3" t="s">
        <v>6229</v>
      </c>
      <c r="D2121">
        <v>2000</v>
      </c>
      <c r="F2121">
        <v>2015</v>
      </c>
      <c r="G2121" t="s">
        <v>8219</v>
      </c>
      <c r="H2121" t="s">
        <v>8224</v>
      </c>
      <c r="I2121" t="str">
        <f>VLOOKUP(H2121,ISO!$A$2:$D$249,4,0)</f>
        <v>United States of America (the)</v>
      </c>
      <c r="J2121" t="s">
        <v>8246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1.0075000000000001</v>
      </c>
      <c r="R2121" s="8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5" hidden="1">
      <c r="A2122">
        <v>2120</v>
      </c>
      <c r="B2122" s="3" t="s">
        <v>2121</v>
      </c>
      <c r="C2122" s="3" t="s">
        <v>6230</v>
      </c>
      <c r="D2122">
        <v>8000</v>
      </c>
      <c r="F2122">
        <v>8070.43</v>
      </c>
      <c r="G2122" t="s">
        <v>8219</v>
      </c>
      <c r="H2122" t="s">
        <v>8224</v>
      </c>
      <c r="I2122" t="str">
        <f>VLOOKUP(H2122,ISO!$A$2:$D$249,4,0)</f>
        <v>United States of America (the)</v>
      </c>
      <c r="J2122" t="s">
        <v>8246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1.00880375</v>
      </c>
      <c r="R2122" s="8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F2123">
        <v>284</v>
      </c>
      <c r="G2123" t="s">
        <v>8221</v>
      </c>
      <c r="H2123" t="s">
        <v>8240</v>
      </c>
      <c r="I2123" t="str">
        <f>VLOOKUP(H2123,ISO!$A$2:$D$249,4,0)</f>
        <v>Switzerland</v>
      </c>
      <c r="J2123" t="s">
        <v>8257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5.6800000000000002E-3</v>
      </c>
      <c r="R2123" s="8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F2124">
        <v>310</v>
      </c>
      <c r="G2124" t="s">
        <v>8221</v>
      </c>
      <c r="H2124" t="s">
        <v>8238</v>
      </c>
      <c r="I2124" t="str">
        <f>VLOOKUP(H2124,ISO!$A$2:$D$249,4,0)</f>
        <v>Mexico</v>
      </c>
      <c r="J2124" t="s">
        <v>8256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3.875E-3</v>
      </c>
      <c r="R2124" s="8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F2125">
        <v>50</v>
      </c>
      <c r="G2125" t="s">
        <v>8221</v>
      </c>
      <c r="H2125" t="s">
        <v>8224</v>
      </c>
      <c r="I2125" t="str">
        <f>VLOOKUP(H2125,ISO!$A$2:$D$249,4,0)</f>
        <v>United States of America (the)</v>
      </c>
      <c r="J2125" t="s">
        <v>8246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0.1</v>
      </c>
      <c r="R2125" s="8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F2126">
        <v>115</v>
      </c>
      <c r="G2126" t="s">
        <v>8221</v>
      </c>
      <c r="H2126" t="s">
        <v>8224</v>
      </c>
      <c r="I2126" t="str">
        <f>VLOOKUP(H2126,ISO!$A$2:$D$249,4,0)</f>
        <v>United States of America (the)</v>
      </c>
      <c r="J2126" t="s">
        <v>8246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0.10454545454545454</v>
      </c>
      <c r="R2126" s="8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F2127">
        <v>852</v>
      </c>
      <c r="G2127" t="s">
        <v>8221</v>
      </c>
      <c r="H2127" t="s">
        <v>8224</v>
      </c>
      <c r="I2127" t="str">
        <f>VLOOKUP(H2127,ISO!$A$2:$D$249,4,0)</f>
        <v>United States of America (the)</v>
      </c>
      <c r="J2127" t="s">
        <v>8246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1.4200000000000001E-2</v>
      </c>
      <c r="R2127" s="8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F2128">
        <v>10</v>
      </c>
      <c r="G2128" t="s">
        <v>8221</v>
      </c>
      <c r="H2128" t="s">
        <v>8224</v>
      </c>
      <c r="I2128" t="str">
        <f>VLOOKUP(H2128,ISO!$A$2:$D$249,4,0)</f>
        <v>United States of America (the)</v>
      </c>
      <c r="J2128" t="s">
        <v>8246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5.0000000000000001E-4</v>
      </c>
      <c r="R2128" s="8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F2129">
        <v>8076</v>
      </c>
      <c r="G2129" t="s">
        <v>8221</v>
      </c>
      <c r="H2129" t="s">
        <v>8225</v>
      </c>
      <c r="I2129" t="str">
        <f>VLOOKUP(H2129,ISO!$A$2:$D$249,4,0)</f>
        <v>United Kingdom of Great Britain and Northern Ireland (the)</v>
      </c>
      <c r="J2129" t="s">
        <v>8247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0.28842857142857142</v>
      </c>
      <c r="R2129" s="8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F2130">
        <v>25</v>
      </c>
      <c r="G2130" t="s">
        <v>8221</v>
      </c>
      <c r="H2130" t="s">
        <v>8229</v>
      </c>
      <c r="I2130" t="str">
        <f>VLOOKUP(H2130,ISO!$A$2:$D$249,4,0)</f>
        <v>Canada</v>
      </c>
      <c r="J2130" t="s">
        <v>8251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1.6666666666666668E-3</v>
      </c>
      <c r="R2130" s="8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F2131">
        <v>236</v>
      </c>
      <c r="G2131" t="s">
        <v>8221</v>
      </c>
      <c r="H2131" t="s">
        <v>8224</v>
      </c>
      <c r="I2131" t="str">
        <f>VLOOKUP(H2131,ISO!$A$2:$D$249,4,0)</f>
        <v>United States of America (the)</v>
      </c>
      <c r="J2131" t="s">
        <v>8246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0.11799999999999999</v>
      </c>
      <c r="R2131" s="8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F2132">
        <v>85</v>
      </c>
      <c r="G2132" t="s">
        <v>8221</v>
      </c>
      <c r="H2132" t="s">
        <v>8224</v>
      </c>
      <c r="I2132" t="str">
        <f>VLOOKUP(H2132,ISO!$A$2:$D$249,4,0)</f>
        <v>United States of America (the)</v>
      </c>
      <c r="J2132" t="s">
        <v>8246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2.0238095238095236E-3</v>
      </c>
      <c r="R2132" s="8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F2133">
        <v>25</v>
      </c>
      <c r="G2133" t="s">
        <v>8221</v>
      </c>
      <c r="H2133" t="s">
        <v>8224</v>
      </c>
      <c r="I2133" t="str">
        <f>VLOOKUP(H2133,ISO!$A$2:$D$249,4,0)</f>
        <v>United States of America (the)</v>
      </c>
      <c r="J2133" t="s">
        <v>8246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0.05</v>
      </c>
      <c r="R2133" s="8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F2134">
        <v>2112.9899999999998</v>
      </c>
      <c r="G2134" t="s">
        <v>8221</v>
      </c>
      <c r="H2134" t="s">
        <v>8224</v>
      </c>
      <c r="I2134" t="str">
        <f>VLOOKUP(H2134,ISO!$A$2:$D$249,4,0)</f>
        <v>United States of America (the)</v>
      </c>
      <c r="J2134" t="s">
        <v>8246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2.1129899999999997E-2</v>
      </c>
      <c r="R2134" s="8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F2135">
        <v>16</v>
      </c>
      <c r="G2135" t="s">
        <v>8221</v>
      </c>
      <c r="H2135" t="s">
        <v>8224</v>
      </c>
      <c r="I2135" t="str">
        <f>VLOOKUP(H2135,ISO!$A$2:$D$249,4,0)</f>
        <v>United States of America (the)</v>
      </c>
      <c r="J2135" t="s">
        <v>8246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1.6E-2</v>
      </c>
      <c r="R2135" s="8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F2136">
        <v>104</v>
      </c>
      <c r="G2136" t="s">
        <v>8221</v>
      </c>
      <c r="H2136" t="s">
        <v>8224</v>
      </c>
      <c r="I2136" t="str">
        <f>VLOOKUP(H2136,ISO!$A$2:$D$249,4,0)</f>
        <v>United States of America (the)</v>
      </c>
      <c r="J2136" t="s">
        <v>8246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1.7333333333333333E-2</v>
      </c>
      <c r="R2136" s="8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F2137">
        <v>478</v>
      </c>
      <c r="G2137" t="s">
        <v>8221</v>
      </c>
      <c r="H2137" t="s">
        <v>8224</v>
      </c>
      <c r="I2137" t="str">
        <f>VLOOKUP(H2137,ISO!$A$2:$D$249,4,0)</f>
        <v>United States of America (the)</v>
      </c>
      <c r="J2137" t="s">
        <v>8246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9.5600000000000004E-2</v>
      </c>
      <c r="R2137" s="8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F2138">
        <v>47.69</v>
      </c>
      <c r="G2138" t="s">
        <v>8221</v>
      </c>
      <c r="H2138" t="s">
        <v>8224</v>
      </c>
      <c r="I2138" t="str">
        <f>VLOOKUP(H2138,ISO!$A$2:$D$249,4,0)</f>
        <v>United States of America (the)</v>
      </c>
      <c r="J2138" t="s">
        <v>8246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5.9612499999999998E-4</v>
      </c>
      <c r="R2138" s="8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F2139">
        <v>14203</v>
      </c>
      <c r="G2139" t="s">
        <v>8221</v>
      </c>
      <c r="H2139" t="s">
        <v>8229</v>
      </c>
      <c r="I2139" t="str">
        <f>VLOOKUP(H2139,ISO!$A$2:$D$249,4,0)</f>
        <v>Canada</v>
      </c>
      <c r="J2139" t="s">
        <v>8251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0.28405999999999998</v>
      </c>
      <c r="R2139" s="8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F2140">
        <v>128</v>
      </c>
      <c r="G2140" t="s">
        <v>8221</v>
      </c>
      <c r="H2140" t="s">
        <v>8225</v>
      </c>
      <c r="I2140" t="str">
        <f>VLOOKUP(H2140,ISO!$A$2:$D$249,4,0)</f>
        <v>United Kingdom of Great Britain and Northern Ireland (the)</v>
      </c>
      <c r="J2140" t="s">
        <v>8247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0.128</v>
      </c>
      <c r="R2140" s="8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F2141">
        <v>1626</v>
      </c>
      <c r="G2141" t="s">
        <v>8221</v>
      </c>
      <c r="H2141" t="s">
        <v>8224</v>
      </c>
      <c r="I2141" t="str">
        <f>VLOOKUP(H2141,ISO!$A$2:$D$249,4,0)</f>
        <v>United States of America (the)</v>
      </c>
      <c r="J2141" t="s">
        <v>8246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5.4199999999999998E-2</v>
      </c>
      <c r="R2141" s="8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F2142">
        <v>560</v>
      </c>
      <c r="G2142" t="s">
        <v>8221</v>
      </c>
      <c r="H2142" t="s">
        <v>8224</v>
      </c>
      <c r="I2142" t="str">
        <f>VLOOKUP(H2142,ISO!$A$2:$D$249,4,0)</f>
        <v>United States of America (the)</v>
      </c>
      <c r="J2142" t="s">
        <v>8246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1.1199999999999999E-3</v>
      </c>
      <c r="R2142" s="8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F2143">
        <v>0</v>
      </c>
      <c r="G2143" t="s">
        <v>8221</v>
      </c>
      <c r="H2143" t="s">
        <v>8224</v>
      </c>
      <c r="I2143" t="str">
        <f>VLOOKUP(H2143,ISO!$A$2:$D$249,4,0)</f>
        <v>United States of America (the)</v>
      </c>
      <c r="J2143" t="s">
        <v>8246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s="8" t="e">
        <f t="shared" si="133"/>
        <v>#DIV/0!</v>
      </c>
      <c r="S2143" t="str">
        <f t="shared" si="134"/>
        <v>games</v>
      </c>
      <c r="T2143" t="str">
        <f t="shared" si="135"/>
        <v>video games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F2144">
        <v>601</v>
      </c>
      <c r="G2144" t="s">
        <v>8221</v>
      </c>
      <c r="H2144" t="s">
        <v>8236</v>
      </c>
      <c r="I2144" t="str">
        <f>VLOOKUP(H2144,ISO!$A$2:$D$249,4,0)</f>
        <v>Germany</v>
      </c>
      <c r="J2144" t="s">
        <v>8249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5.7238095238095241E-2</v>
      </c>
      <c r="R2144" s="8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F2145">
        <v>225</v>
      </c>
      <c r="G2145" t="s">
        <v>8221</v>
      </c>
      <c r="H2145" t="s">
        <v>8224</v>
      </c>
      <c r="I2145" t="str">
        <f>VLOOKUP(H2145,ISO!$A$2:$D$249,4,0)</f>
        <v>United States of America (the)</v>
      </c>
      <c r="J2145" t="s">
        <v>8246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0.1125</v>
      </c>
      <c r="R2145" s="8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F2146">
        <v>607</v>
      </c>
      <c r="G2146" t="s">
        <v>8221</v>
      </c>
      <c r="H2146" t="s">
        <v>8224</v>
      </c>
      <c r="I2146" t="str">
        <f>VLOOKUP(H2146,ISO!$A$2:$D$249,4,0)</f>
        <v>United States of America (the)</v>
      </c>
      <c r="J2146" t="s">
        <v>8246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1.7098591549295775E-2</v>
      </c>
      <c r="R2146" s="8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F2147">
        <v>4565</v>
      </c>
      <c r="G2147" t="s">
        <v>8221</v>
      </c>
      <c r="H2147" t="s">
        <v>8224</v>
      </c>
      <c r="I2147" t="str">
        <f>VLOOKUP(H2147,ISO!$A$2:$D$249,4,0)</f>
        <v>United States of America (the)</v>
      </c>
      <c r="J2147" t="s">
        <v>8246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0.30433333333333334</v>
      </c>
      <c r="R2147" s="8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F2148">
        <v>1</v>
      </c>
      <c r="G2148" t="s">
        <v>8221</v>
      </c>
      <c r="H2148" t="s">
        <v>8224</v>
      </c>
      <c r="I2148" t="str">
        <f>VLOOKUP(H2148,ISO!$A$2:$D$249,4,0)</f>
        <v>United States of America (the)</v>
      </c>
      <c r="J2148" t="s">
        <v>8246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2.0000000000000001E-4</v>
      </c>
      <c r="R2148" s="8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F2149">
        <v>2716</v>
      </c>
      <c r="G2149" t="s">
        <v>8221</v>
      </c>
      <c r="H2149" t="s">
        <v>8224</v>
      </c>
      <c r="I2149" t="str">
        <f>VLOOKUP(H2149,ISO!$A$2:$D$249,4,0)</f>
        <v>United States of America (the)</v>
      </c>
      <c r="J2149" t="s">
        <v>8246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6.9641025641025639E-3</v>
      </c>
      <c r="R2149" s="8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F2150">
        <v>2</v>
      </c>
      <c r="G2150" t="s">
        <v>8221</v>
      </c>
      <c r="H2150" t="s">
        <v>8225</v>
      </c>
      <c r="I2150" t="str">
        <f>VLOOKUP(H2150,ISO!$A$2:$D$249,4,0)</f>
        <v>United Kingdom of Great Britain and Northern Ireland (the)</v>
      </c>
      <c r="J2150" t="s">
        <v>8247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0.02</v>
      </c>
      <c r="R2150" s="8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F2151">
        <v>0</v>
      </c>
      <c r="G2151" t="s">
        <v>8221</v>
      </c>
      <c r="H2151" t="s">
        <v>8224</v>
      </c>
      <c r="I2151" t="str">
        <f>VLOOKUP(H2151,ISO!$A$2:$D$249,4,0)</f>
        <v>United States of America (the)</v>
      </c>
      <c r="J2151" t="s">
        <v>8246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s="8" t="e">
        <f t="shared" si="133"/>
        <v>#DIV/0!</v>
      </c>
      <c r="S2151" t="str">
        <f t="shared" si="134"/>
        <v>games</v>
      </c>
      <c r="T2151" t="str">
        <f t="shared" si="135"/>
        <v>video games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F2152">
        <v>405</v>
      </c>
      <c r="G2152" t="s">
        <v>8221</v>
      </c>
      <c r="H2152" t="s">
        <v>8234</v>
      </c>
      <c r="I2152" t="str">
        <f>VLOOKUP(H2152,ISO!$A$2:$D$249,4,0)</f>
        <v>Norway</v>
      </c>
      <c r="J2152" t="s">
        <v>8254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8.0999999999999996E-3</v>
      </c>
      <c r="R2152" s="8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F2153">
        <v>118</v>
      </c>
      <c r="G2153" t="s">
        <v>8221</v>
      </c>
      <c r="H2153" t="s">
        <v>8224</v>
      </c>
      <c r="I2153" t="str">
        <f>VLOOKUP(H2153,ISO!$A$2:$D$249,4,0)</f>
        <v>United States of America (the)</v>
      </c>
      <c r="J2153" t="s">
        <v>8246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2.6222222222222224E-3</v>
      </c>
      <c r="R2153" s="8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F2154">
        <v>50</v>
      </c>
      <c r="G2154" t="s">
        <v>8221</v>
      </c>
      <c r="H2154" t="s">
        <v>8224</v>
      </c>
      <c r="I2154" t="str">
        <f>VLOOKUP(H2154,ISO!$A$2:$D$249,4,0)</f>
        <v>United States of America (the)</v>
      </c>
      <c r="J2154" t="s">
        <v>8246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1.6666666666666668E-3</v>
      </c>
      <c r="R2154" s="8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F2155">
        <v>34</v>
      </c>
      <c r="G2155" t="s">
        <v>8221</v>
      </c>
      <c r="H2155" t="s">
        <v>8224</v>
      </c>
      <c r="I2155" t="str">
        <f>VLOOKUP(H2155,ISO!$A$2:$D$249,4,0)</f>
        <v>United States of America (the)</v>
      </c>
      <c r="J2155" t="s">
        <v>8246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9.1244548809124457E-5</v>
      </c>
      <c r="R2155" s="8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F2156">
        <v>2</v>
      </c>
      <c r="G2156" t="s">
        <v>8221</v>
      </c>
      <c r="H2156" t="s">
        <v>8224</v>
      </c>
      <c r="I2156" t="str">
        <f>VLOOKUP(H2156,ISO!$A$2:$D$249,4,0)</f>
        <v>United States of America (the)</v>
      </c>
      <c r="J2156" t="s">
        <v>8246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8.0000000000000002E-3</v>
      </c>
      <c r="R2156" s="8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F2157">
        <v>115</v>
      </c>
      <c r="G2157" t="s">
        <v>8221</v>
      </c>
      <c r="H2157" t="s">
        <v>8225</v>
      </c>
      <c r="I2157" t="str">
        <f>VLOOKUP(H2157,ISO!$A$2:$D$249,4,0)</f>
        <v>United Kingdom of Great Britain and Northern Ireland (the)</v>
      </c>
      <c r="J2157" t="s">
        <v>8247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2.3E-2</v>
      </c>
      <c r="R2157" s="8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F2158">
        <v>1493</v>
      </c>
      <c r="G2158" t="s">
        <v>8221</v>
      </c>
      <c r="H2158" t="s">
        <v>8224</v>
      </c>
      <c r="I2158" t="str">
        <f>VLOOKUP(H2158,ISO!$A$2:$D$249,4,0)</f>
        <v>United States of America (the)</v>
      </c>
      <c r="J2158" t="s">
        <v>8246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2.6660714285714284E-2</v>
      </c>
      <c r="R2158" s="8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F2159">
        <v>21144</v>
      </c>
      <c r="G2159" t="s">
        <v>8221</v>
      </c>
      <c r="H2159" t="s">
        <v>8224</v>
      </c>
      <c r="I2159" t="str">
        <f>VLOOKUP(H2159,ISO!$A$2:$D$249,4,0)</f>
        <v>United States of America (the)</v>
      </c>
      <c r="J2159" t="s">
        <v>8246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0.28192</v>
      </c>
      <c r="R2159" s="8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F2160">
        <v>19770.11</v>
      </c>
      <c r="G2160" t="s">
        <v>8221</v>
      </c>
      <c r="H2160" t="s">
        <v>8224</v>
      </c>
      <c r="I2160" t="str">
        <f>VLOOKUP(H2160,ISO!$A$2:$D$249,4,0)</f>
        <v>United States of America (the)</v>
      </c>
      <c r="J2160" t="s">
        <v>8246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6.5900366666666668E-2</v>
      </c>
      <c r="R2160" s="8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F2161">
        <v>26</v>
      </c>
      <c r="G2161" t="s">
        <v>8221</v>
      </c>
      <c r="H2161" t="s">
        <v>8224</v>
      </c>
      <c r="I2161" t="str">
        <f>VLOOKUP(H2161,ISO!$A$2:$D$249,4,0)</f>
        <v>United States of America (the)</v>
      </c>
      <c r="J2161" t="s">
        <v>8246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7.2222222222222219E-3</v>
      </c>
      <c r="R2161" s="8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F2162">
        <v>85</v>
      </c>
      <c r="G2162" t="s">
        <v>8221</v>
      </c>
      <c r="H2162" t="s">
        <v>8224</v>
      </c>
      <c r="I2162" t="str">
        <f>VLOOKUP(H2162,ISO!$A$2:$D$249,4,0)</f>
        <v>United States of America (the)</v>
      </c>
      <c r="J2162" t="s">
        <v>8246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8.5000000000000006E-3</v>
      </c>
      <c r="R2162" s="8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29" hidden="1">
      <c r="A2163">
        <v>2161</v>
      </c>
      <c r="B2163" s="3" t="s">
        <v>2162</v>
      </c>
      <c r="C2163" s="3" t="s">
        <v>6271</v>
      </c>
      <c r="D2163">
        <v>400</v>
      </c>
      <c r="F2163">
        <v>463</v>
      </c>
      <c r="G2163" t="s">
        <v>8219</v>
      </c>
      <c r="H2163" t="s">
        <v>8224</v>
      </c>
      <c r="I2163" t="str">
        <f>VLOOKUP(H2163,ISO!$A$2:$D$249,4,0)</f>
        <v>United States of America (the)</v>
      </c>
      <c r="J2163" t="s">
        <v>8246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1.1575</v>
      </c>
      <c r="R2163" s="8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5" hidden="1">
      <c r="A2164">
        <v>2162</v>
      </c>
      <c r="B2164" s="3" t="s">
        <v>2163</v>
      </c>
      <c r="C2164" s="3" t="s">
        <v>6272</v>
      </c>
      <c r="D2164">
        <v>4500</v>
      </c>
      <c r="F2164">
        <v>5052</v>
      </c>
      <c r="G2164" t="s">
        <v>8219</v>
      </c>
      <c r="H2164" t="s">
        <v>8224</v>
      </c>
      <c r="I2164" t="str">
        <f>VLOOKUP(H2164,ISO!$A$2:$D$249,4,0)</f>
        <v>United States of America (the)</v>
      </c>
      <c r="J2164" t="s">
        <v>8246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1.1226666666666667</v>
      </c>
      <c r="R2164" s="8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5" hidden="1">
      <c r="A2165">
        <v>2163</v>
      </c>
      <c r="B2165" s="3" t="s">
        <v>2164</v>
      </c>
      <c r="C2165" s="3" t="s">
        <v>6273</v>
      </c>
      <c r="D2165">
        <v>2500</v>
      </c>
      <c r="F2165">
        <v>3305</v>
      </c>
      <c r="G2165" t="s">
        <v>8219</v>
      </c>
      <c r="H2165" t="s">
        <v>8224</v>
      </c>
      <c r="I2165" t="str">
        <f>VLOOKUP(H2165,ISO!$A$2:$D$249,4,0)</f>
        <v>United States of America (the)</v>
      </c>
      <c r="J2165" t="s">
        <v>8246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1.3220000000000001</v>
      </c>
      <c r="R2165" s="8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29" hidden="1">
      <c r="A2166">
        <v>2164</v>
      </c>
      <c r="B2166" s="3" t="s">
        <v>2165</v>
      </c>
      <c r="C2166" s="3" t="s">
        <v>6274</v>
      </c>
      <c r="D2166">
        <v>5500</v>
      </c>
      <c r="F2166">
        <v>5645</v>
      </c>
      <c r="G2166" t="s">
        <v>8219</v>
      </c>
      <c r="H2166" t="s">
        <v>8224</v>
      </c>
      <c r="I2166" t="str">
        <f>VLOOKUP(H2166,ISO!$A$2:$D$249,4,0)</f>
        <v>United States of America (the)</v>
      </c>
      <c r="J2166" t="s">
        <v>8246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1.0263636363636364</v>
      </c>
      <c r="R2166" s="8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5" hidden="1">
      <c r="A2167">
        <v>2165</v>
      </c>
      <c r="B2167" s="3" t="s">
        <v>2166</v>
      </c>
      <c r="C2167" s="3" t="s">
        <v>6275</v>
      </c>
      <c r="D2167">
        <v>2500</v>
      </c>
      <c r="F2167">
        <v>3466</v>
      </c>
      <c r="G2167" t="s">
        <v>8219</v>
      </c>
      <c r="H2167" t="s">
        <v>8230</v>
      </c>
      <c r="I2167" t="str">
        <f>VLOOKUP(H2167,ISO!$A$2:$D$249,4,0)</f>
        <v>France</v>
      </c>
      <c r="J2167" t="s">
        <v>8249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1.3864000000000001</v>
      </c>
      <c r="R2167" s="8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58" hidden="1">
      <c r="A2168">
        <v>2166</v>
      </c>
      <c r="B2168" s="3" t="s">
        <v>2167</v>
      </c>
      <c r="C2168" s="3" t="s">
        <v>6276</v>
      </c>
      <c r="D2168">
        <v>2000</v>
      </c>
      <c r="F2168">
        <v>2932</v>
      </c>
      <c r="G2168" t="s">
        <v>8219</v>
      </c>
      <c r="H2168" t="s">
        <v>8224</v>
      </c>
      <c r="I2168" t="str">
        <f>VLOOKUP(H2168,ISO!$A$2:$D$249,4,0)</f>
        <v>United States of America (the)</v>
      </c>
      <c r="J2168" t="s">
        <v>8246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1.466</v>
      </c>
      <c r="R2168" s="8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29" hidden="1">
      <c r="A2169">
        <v>2167</v>
      </c>
      <c r="B2169" s="3" t="s">
        <v>2168</v>
      </c>
      <c r="C2169" s="3" t="s">
        <v>6277</v>
      </c>
      <c r="D2169">
        <v>150</v>
      </c>
      <c r="F2169">
        <v>180</v>
      </c>
      <c r="G2169" t="s">
        <v>8219</v>
      </c>
      <c r="H2169" t="s">
        <v>8224</v>
      </c>
      <c r="I2169" t="str">
        <f>VLOOKUP(H2169,ISO!$A$2:$D$249,4,0)</f>
        <v>United States of America (the)</v>
      </c>
      <c r="J2169" t="s">
        <v>8246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1.2</v>
      </c>
      <c r="R2169" s="8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43.5" hidden="1">
      <c r="A2170">
        <v>2168</v>
      </c>
      <c r="B2170" s="3" t="s">
        <v>2169</v>
      </c>
      <c r="C2170" s="3" t="s">
        <v>6278</v>
      </c>
      <c r="D2170">
        <v>18000</v>
      </c>
      <c r="F2170">
        <v>21884.69</v>
      </c>
      <c r="G2170" t="s">
        <v>8219</v>
      </c>
      <c r="H2170" t="s">
        <v>8224</v>
      </c>
      <c r="I2170" t="str">
        <f>VLOOKUP(H2170,ISO!$A$2:$D$249,4,0)</f>
        <v>United States of America (the)</v>
      </c>
      <c r="J2170" t="s">
        <v>8246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1.215816111111111</v>
      </c>
      <c r="R2170" s="8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58" hidden="1">
      <c r="A2171">
        <v>2169</v>
      </c>
      <c r="B2171" s="3" t="s">
        <v>2170</v>
      </c>
      <c r="C2171" s="3" t="s">
        <v>6279</v>
      </c>
      <c r="D2171">
        <v>153</v>
      </c>
      <c r="F2171">
        <v>153</v>
      </c>
      <c r="G2171" t="s">
        <v>8219</v>
      </c>
      <c r="H2171" t="s">
        <v>8224</v>
      </c>
      <c r="I2171" t="str">
        <f>VLOOKUP(H2171,ISO!$A$2:$D$249,4,0)</f>
        <v>United States of America (the)</v>
      </c>
      <c r="J2171" t="s">
        <v>8246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</v>
      </c>
      <c r="R2171" s="8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5" hidden="1">
      <c r="A2172">
        <v>2170</v>
      </c>
      <c r="B2172" s="3" t="s">
        <v>2171</v>
      </c>
      <c r="C2172" s="3" t="s">
        <v>6280</v>
      </c>
      <c r="D2172">
        <v>350</v>
      </c>
      <c r="F2172">
        <v>633</v>
      </c>
      <c r="G2172" t="s">
        <v>8219</v>
      </c>
      <c r="H2172" t="s">
        <v>8224</v>
      </c>
      <c r="I2172" t="str">
        <f>VLOOKUP(H2172,ISO!$A$2:$D$249,4,0)</f>
        <v>United States of America (the)</v>
      </c>
      <c r="J2172" t="s">
        <v>8246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1.8085714285714285</v>
      </c>
      <c r="R2172" s="8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5" hidden="1">
      <c r="A2173">
        <v>2171</v>
      </c>
      <c r="B2173" s="3" t="s">
        <v>2172</v>
      </c>
      <c r="C2173" s="3" t="s">
        <v>6281</v>
      </c>
      <c r="D2173">
        <v>4000</v>
      </c>
      <c r="F2173">
        <v>4243</v>
      </c>
      <c r="G2173" t="s">
        <v>8219</v>
      </c>
      <c r="H2173" t="s">
        <v>8224</v>
      </c>
      <c r="I2173" t="str">
        <f>VLOOKUP(H2173,ISO!$A$2:$D$249,4,0)</f>
        <v>United States of America (the)</v>
      </c>
      <c r="J2173" t="s">
        <v>8246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1.0607500000000001</v>
      </c>
      <c r="R2173" s="8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5" hidden="1">
      <c r="A2174">
        <v>2172</v>
      </c>
      <c r="B2174" s="3" t="s">
        <v>2173</v>
      </c>
      <c r="C2174" s="3" t="s">
        <v>6282</v>
      </c>
      <c r="D2174">
        <v>1000</v>
      </c>
      <c r="F2174">
        <v>1000</v>
      </c>
      <c r="G2174" t="s">
        <v>8219</v>
      </c>
      <c r="H2174" t="s">
        <v>8224</v>
      </c>
      <c r="I2174" t="str">
        <f>VLOOKUP(H2174,ISO!$A$2:$D$249,4,0)</f>
        <v>United States of America (the)</v>
      </c>
      <c r="J2174" t="s">
        <v>8246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</v>
      </c>
      <c r="R2174" s="8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5" hidden="1">
      <c r="A2175">
        <v>2173</v>
      </c>
      <c r="B2175" s="3" t="s">
        <v>2174</v>
      </c>
      <c r="C2175" s="3" t="s">
        <v>6283</v>
      </c>
      <c r="D2175">
        <v>4200</v>
      </c>
      <c r="F2175">
        <v>5331</v>
      </c>
      <c r="G2175" t="s">
        <v>8219</v>
      </c>
      <c r="H2175" t="s">
        <v>8224</v>
      </c>
      <c r="I2175" t="str">
        <f>VLOOKUP(H2175,ISO!$A$2:$D$249,4,0)</f>
        <v>United States of America (the)</v>
      </c>
      <c r="J2175" t="s">
        <v>8246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1.2692857142857144</v>
      </c>
      <c r="R2175" s="8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58" hidden="1">
      <c r="A2176">
        <v>2174</v>
      </c>
      <c r="B2176" s="3" t="s">
        <v>2175</v>
      </c>
      <c r="C2176" s="3" t="s">
        <v>6284</v>
      </c>
      <c r="D2176">
        <v>4000</v>
      </c>
      <c r="F2176">
        <v>4119</v>
      </c>
      <c r="G2176" t="s">
        <v>8219</v>
      </c>
      <c r="H2176" t="s">
        <v>8225</v>
      </c>
      <c r="I2176" t="str">
        <f>VLOOKUP(H2176,ISO!$A$2:$D$249,4,0)</f>
        <v>United Kingdom of Great Britain and Northern Ireland (the)</v>
      </c>
      <c r="J2176" t="s">
        <v>8247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1.0297499999999999</v>
      </c>
      <c r="R2176" s="8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5" hidden="1">
      <c r="A2177">
        <v>2175</v>
      </c>
      <c r="B2177" s="3" t="s">
        <v>2176</v>
      </c>
      <c r="C2177" s="3" t="s">
        <v>6285</v>
      </c>
      <c r="D2177">
        <v>700</v>
      </c>
      <c r="F2177">
        <v>1750</v>
      </c>
      <c r="G2177" t="s">
        <v>8219</v>
      </c>
      <c r="H2177" t="s">
        <v>8224</v>
      </c>
      <c r="I2177" t="str">
        <f>VLOOKUP(H2177,ISO!$A$2:$D$249,4,0)</f>
        <v>United States of America (the)</v>
      </c>
      <c r="J2177" t="s">
        <v>8246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2.5</v>
      </c>
      <c r="R2177" s="8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5" hidden="1">
      <c r="A2178">
        <v>2176</v>
      </c>
      <c r="B2178" s="3" t="s">
        <v>2177</v>
      </c>
      <c r="C2178" s="3" t="s">
        <v>6286</v>
      </c>
      <c r="D2178">
        <v>5000</v>
      </c>
      <c r="F2178">
        <v>6301</v>
      </c>
      <c r="G2178" t="s">
        <v>8219</v>
      </c>
      <c r="H2178" t="s">
        <v>8224</v>
      </c>
      <c r="I2178" t="str">
        <f>VLOOKUP(H2178,ISO!$A$2:$D$249,4,0)</f>
        <v>United States of America (the)</v>
      </c>
      <c r="J2178" t="s">
        <v>8246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32"/>
        <v>1.2602</v>
      </c>
      <c r="R2178" s="8">
        <f t="shared" si="133"/>
        <v>88.74647887323944</v>
      </c>
      <c r="S2178" t="str">
        <f t="shared" si="134"/>
        <v>music</v>
      </c>
      <c r="T2178" t="str">
        <f t="shared" si="135"/>
        <v>rock</v>
      </c>
    </row>
    <row r="2179" spans="1:20" ht="72.5" hidden="1">
      <c r="A2179">
        <v>2177</v>
      </c>
      <c r="B2179" s="3" t="s">
        <v>2178</v>
      </c>
      <c r="C2179" s="3" t="s">
        <v>6287</v>
      </c>
      <c r="D2179">
        <v>2500</v>
      </c>
      <c r="F2179">
        <v>2503</v>
      </c>
      <c r="G2179" t="s">
        <v>8219</v>
      </c>
      <c r="H2179" t="s">
        <v>8224</v>
      </c>
      <c r="I2179" t="str">
        <f>VLOOKUP(H2179,ISO!$A$2:$D$249,4,0)</f>
        <v>United States of America (the)</v>
      </c>
      <c r="J2179" t="s">
        <v>8246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36">F2179/D2179</f>
        <v>1.0012000000000001</v>
      </c>
      <c r="R2179" s="8">
        <f t="shared" ref="R2179:R2242" si="137">F2179/N2179</f>
        <v>65.868421052631575</v>
      </c>
      <c r="S2179" t="str">
        <f t="shared" ref="S2179:S2242" si="138">LEFT(P2179,(FIND("/",P2179,1)-1))</f>
        <v>music</v>
      </c>
      <c r="T2179" t="str">
        <f t="shared" ref="T2179:T2242" si="139">MID(P2179,FIND("/",P2179)+1,256)</f>
        <v>rock</v>
      </c>
    </row>
    <row r="2180" spans="1:20" ht="43.5" hidden="1">
      <c r="A2180">
        <v>2178</v>
      </c>
      <c r="B2180" s="3" t="s">
        <v>2179</v>
      </c>
      <c r="C2180" s="3" t="s">
        <v>6288</v>
      </c>
      <c r="D2180">
        <v>25000</v>
      </c>
      <c r="F2180">
        <v>34660</v>
      </c>
      <c r="G2180" t="s">
        <v>8219</v>
      </c>
      <c r="H2180" t="s">
        <v>8224</v>
      </c>
      <c r="I2180" t="str">
        <f>VLOOKUP(H2180,ISO!$A$2:$D$249,4,0)</f>
        <v>United States of America (the)</v>
      </c>
      <c r="J2180" t="s">
        <v>8246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1.3864000000000001</v>
      </c>
      <c r="R2180" s="8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43.5" hidden="1">
      <c r="A2181">
        <v>2179</v>
      </c>
      <c r="B2181" s="3" t="s">
        <v>2180</v>
      </c>
      <c r="C2181" s="3" t="s">
        <v>6289</v>
      </c>
      <c r="D2181">
        <v>1000</v>
      </c>
      <c r="F2181">
        <v>1614</v>
      </c>
      <c r="G2181" t="s">
        <v>8219</v>
      </c>
      <c r="H2181" t="s">
        <v>8224</v>
      </c>
      <c r="I2181" t="str">
        <f>VLOOKUP(H2181,ISO!$A$2:$D$249,4,0)</f>
        <v>United States of America (the)</v>
      </c>
      <c r="J2181" t="s">
        <v>8246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1.6140000000000001</v>
      </c>
      <c r="R2181" s="8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29" hidden="1">
      <c r="A2182">
        <v>2180</v>
      </c>
      <c r="B2182" s="3" t="s">
        <v>2181</v>
      </c>
      <c r="C2182" s="3" t="s">
        <v>6290</v>
      </c>
      <c r="D2182">
        <v>5000</v>
      </c>
      <c r="F2182">
        <v>5359.21</v>
      </c>
      <c r="G2182" t="s">
        <v>8219</v>
      </c>
      <c r="H2182" t="s">
        <v>8224</v>
      </c>
      <c r="I2182" t="str">
        <f>VLOOKUP(H2182,ISO!$A$2:$D$249,4,0)</f>
        <v>United States of America (the)</v>
      </c>
      <c r="J2182" t="s">
        <v>8246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1.071842</v>
      </c>
      <c r="R2182" s="8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58" hidden="1">
      <c r="A2183">
        <v>2181</v>
      </c>
      <c r="B2183" s="3" t="s">
        <v>2182</v>
      </c>
      <c r="C2183" s="3" t="s">
        <v>6291</v>
      </c>
      <c r="D2183">
        <v>2000</v>
      </c>
      <c r="F2183">
        <v>3062</v>
      </c>
      <c r="G2183" t="s">
        <v>8219</v>
      </c>
      <c r="H2183" t="s">
        <v>8224</v>
      </c>
      <c r="I2183" t="str">
        <f>VLOOKUP(H2183,ISO!$A$2:$D$249,4,0)</f>
        <v>United States of America (the)</v>
      </c>
      <c r="J2183" t="s">
        <v>8246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1.5309999999999999</v>
      </c>
      <c r="R2183" s="8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5" hidden="1">
      <c r="A2184">
        <v>2182</v>
      </c>
      <c r="B2184" s="3" t="s">
        <v>2183</v>
      </c>
      <c r="C2184" s="3" t="s">
        <v>6292</v>
      </c>
      <c r="D2184">
        <v>3000</v>
      </c>
      <c r="F2184">
        <v>15725</v>
      </c>
      <c r="G2184" t="s">
        <v>8219</v>
      </c>
      <c r="H2184" t="s">
        <v>8229</v>
      </c>
      <c r="I2184" t="str">
        <f>VLOOKUP(H2184,ISO!$A$2:$D$249,4,0)</f>
        <v>Canada</v>
      </c>
      <c r="J2184" t="s">
        <v>8251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5.2416666666666663</v>
      </c>
      <c r="R2184" s="8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5" hidden="1">
      <c r="A2185">
        <v>2183</v>
      </c>
      <c r="B2185" s="3" t="s">
        <v>2184</v>
      </c>
      <c r="C2185" s="3" t="s">
        <v>6293</v>
      </c>
      <c r="D2185">
        <v>1800</v>
      </c>
      <c r="F2185">
        <v>8807</v>
      </c>
      <c r="G2185" t="s">
        <v>8219</v>
      </c>
      <c r="H2185" t="s">
        <v>8224</v>
      </c>
      <c r="I2185" t="str">
        <f>VLOOKUP(H2185,ISO!$A$2:$D$249,4,0)</f>
        <v>United States of America (the)</v>
      </c>
      <c r="J2185" t="s">
        <v>8246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4.8927777777777779</v>
      </c>
      <c r="R2185" s="8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58" hidden="1">
      <c r="A2186">
        <v>2184</v>
      </c>
      <c r="B2186" s="3" t="s">
        <v>2185</v>
      </c>
      <c r="C2186" s="3" t="s">
        <v>6294</v>
      </c>
      <c r="D2186">
        <v>10000</v>
      </c>
      <c r="F2186">
        <v>28474</v>
      </c>
      <c r="G2186" t="s">
        <v>8219</v>
      </c>
      <c r="H2186" t="s">
        <v>8224</v>
      </c>
      <c r="I2186" t="str">
        <f>VLOOKUP(H2186,ISO!$A$2:$D$249,4,0)</f>
        <v>United States of America (the)</v>
      </c>
      <c r="J2186" t="s">
        <v>8246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2.8473999999999999</v>
      </c>
      <c r="R2186" s="8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5" hidden="1">
      <c r="A2187">
        <v>2185</v>
      </c>
      <c r="B2187" s="3" t="s">
        <v>2186</v>
      </c>
      <c r="C2187" s="3" t="s">
        <v>6295</v>
      </c>
      <c r="D2187">
        <v>5000</v>
      </c>
      <c r="F2187">
        <v>92848.5</v>
      </c>
      <c r="G2187" t="s">
        <v>8219</v>
      </c>
      <c r="H2187" t="s">
        <v>8225</v>
      </c>
      <c r="I2187" t="str">
        <f>VLOOKUP(H2187,ISO!$A$2:$D$249,4,0)</f>
        <v>United Kingdom of Great Britain and Northern Ireland (the)</v>
      </c>
      <c r="J2187" t="s">
        <v>8247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18.569700000000001</v>
      </c>
      <c r="R2187" s="8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3.5" hidden="1">
      <c r="A2188">
        <v>2186</v>
      </c>
      <c r="B2188" s="3" t="s">
        <v>2187</v>
      </c>
      <c r="C2188" s="3" t="s">
        <v>6296</v>
      </c>
      <c r="D2188">
        <v>20000</v>
      </c>
      <c r="F2188">
        <v>21935</v>
      </c>
      <c r="G2188" t="s">
        <v>8219</v>
      </c>
      <c r="H2188" t="s">
        <v>8224</v>
      </c>
      <c r="I2188" t="str">
        <f>VLOOKUP(H2188,ISO!$A$2:$D$249,4,0)</f>
        <v>United States of America (the)</v>
      </c>
      <c r="J2188" t="s">
        <v>8246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1.0967499999999999</v>
      </c>
      <c r="R2188" s="8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5" hidden="1">
      <c r="A2189">
        <v>2187</v>
      </c>
      <c r="B2189" s="3" t="s">
        <v>2188</v>
      </c>
      <c r="C2189" s="3" t="s">
        <v>6297</v>
      </c>
      <c r="D2189">
        <v>20000</v>
      </c>
      <c r="F2189">
        <v>202928.5</v>
      </c>
      <c r="G2189" t="s">
        <v>8219</v>
      </c>
      <c r="H2189" t="s">
        <v>8224</v>
      </c>
      <c r="I2189" t="str">
        <f>VLOOKUP(H2189,ISO!$A$2:$D$249,4,0)</f>
        <v>United States of America (the)</v>
      </c>
      <c r="J2189" t="s">
        <v>8246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10.146425000000001</v>
      </c>
      <c r="R2189" s="8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5" hidden="1">
      <c r="A2190">
        <v>2188</v>
      </c>
      <c r="B2190" s="3" t="s">
        <v>2189</v>
      </c>
      <c r="C2190" s="3" t="s">
        <v>6298</v>
      </c>
      <c r="D2190">
        <v>5494</v>
      </c>
      <c r="F2190">
        <v>22645</v>
      </c>
      <c r="G2190" t="s">
        <v>8219</v>
      </c>
      <c r="H2190" t="s">
        <v>8226</v>
      </c>
      <c r="I2190" t="str">
        <f>VLOOKUP(H2190,ISO!$A$2:$D$249,4,0)</f>
        <v>Australia</v>
      </c>
      <c r="J2190" t="s">
        <v>8248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4.1217692027666546</v>
      </c>
      <c r="R2190" s="8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5" hidden="1">
      <c r="A2191">
        <v>2189</v>
      </c>
      <c r="B2191" s="3" t="s">
        <v>2190</v>
      </c>
      <c r="C2191" s="3" t="s">
        <v>6299</v>
      </c>
      <c r="D2191">
        <v>1200</v>
      </c>
      <c r="F2191">
        <v>6039</v>
      </c>
      <c r="G2191" t="s">
        <v>8219</v>
      </c>
      <c r="H2191" t="s">
        <v>8225</v>
      </c>
      <c r="I2191" t="str">
        <f>VLOOKUP(H2191,ISO!$A$2:$D$249,4,0)</f>
        <v>United Kingdom of Great Britain and Northern Ireland (the)</v>
      </c>
      <c r="J2191" t="s">
        <v>8247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5.0324999999999998</v>
      </c>
      <c r="R2191" s="8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3.5" hidden="1">
      <c r="A2192">
        <v>2190</v>
      </c>
      <c r="B2192" s="3" t="s">
        <v>2191</v>
      </c>
      <c r="C2192" s="3" t="s">
        <v>6300</v>
      </c>
      <c r="D2192">
        <v>19000</v>
      </c>
      <c r="F2192">
        <v>35076</v>
      </c>
      <c r="G2192" t="s">
        <v>8219</v>
      </c>
      <c r="H2192" t="s">
        <v>8224</v>
      </c>
      <c r="I2192" t="str">
        <f>VLOOKUP(H2192,ISO!$A$2:$D$249,4,0)</f>
        <v>United States of America (the)</v>
      </c>
      <c r="J2192" t="s">
        <v>8246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1.8461052631578947</v>
      </c>
      <c r="R2192" s="8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58" hidden="1">
      <c r="A2193">
        <v>2191</v>
      </c>
      <c r="B2193" s="3" t="s">
        <v>2192</v>
      </c>
      <c r="C2193" s="3" t="s">
        <v>6301</v>
      </c>
      <c r="D2193">
        <v>750</v>
      </c>
      <c r="F2193">
        <v>898</v>
      </c>
      <c r="G2193" t="s">
        <v>8219</v>
      </c>
      <c r="H2193" t="s">
        <v>8225</v>
      </c>
      <c r="I2193" t="str">
        <f>VLOOKUP(H2193,ISO!$A$2:$D$249,4,0)</f>
        <v>United Kingdom of Great Britain and Northern Ireland (the)</v>
      </c>
      <c r="J2193" t="s">
        <v>8247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1.1973333333333334</v>
      </c>
      <c r="R2193" s="8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58" hidden="1">
      <c r="A2194">
        <v>2192</v>
      </c>
      <c r="B2194" s="3" t="s">
        <v>2193</v>
      </c>
      <c r="C2194" s="3" t="s">
        <v>6302</v>
      </c>
      <c r="D2194">
        <v>12000</v>
      </c>
      <c r="F2194">
        <v>129748.82</v>
      </c>
      <c r="G2194" t="s">
        <v>8219</v>
      </c>
      <c r="H2194" t="s">
        <v>8225</v>
      </c>
      <c r="I2194" t="str">
        <f>VLOOKUP(H2194,ISO!$A$2:$D$249,4,0)</f>
        <v>United Kingdom of Great Britain and Northern Ireland (the)</v>
      </c>
      <c r="J2194" t="s">
        <v>8247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10.812401666666668</v>
      </c>
      <c r="R2194" s="8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58" hidden="1">
      <c r="A2195">
        <v>2193</v>
      </c>
      <c r="B2195" s="3" t="s">
        <v>2194</v>
      </c>
      <c r="C2195" s="3" t="s">
        <v>6303</v>
      </c>
      <c r="D2195">
        <v>15000</v>
      </c>
      <c r="F2195">
        <v>67856</v>
      </c>
      <c r="G2195" t="s">
        <v>8219</v>
      </c>
      <c r="H2195" t="s">
        <v>8224</v>
      </c>
      <c r="I2195" t="str">
        <f>VLOOKUP(H2195,ISO!$A$2:$D$249,4,0)</f>
        <v>United States of America (the)</v>
      </c>
      <c r="J2195" t="s">
        <v>8246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4.5237333333333334</v>
      </c>
      <c r="R2195" s="8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58" hidden="1">
      <c r="A2196">
        <v>2194</v>
      </c>
      <c r="B2196" s="3" t="s">
        <v>2195</v>
      </c>
      <c r="C2196" s="3" t="s">
        <v>6304</v>
      </c>
      <c r="D2196">
        <v>10000</v>
      </c>
      <c r="F2196">
        <v>53737</v>
      </c>
      <c r="G2196" t="s">
        <v>8219</v>
      </c>
      <c r="H2196" t="s">
        <v>8224</v>
      </c>
      <c r="I2196" t="str">
        <f>VLOOKUP(H2196,ISO!$A$2:$D$249,4,0)</f>
        <v>United States of America (the)</v>
      </c>
      <c r="J2196" t="s">
        <v>8246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5.3737000000000004</v>
      </c>
      <c r="R2196" s="8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9" hidden="1">
      <c r="A2197">
        <v>2195</v>
      </c>
      <c r="B2197" s="3" t="s">
        <v>2196</v>
      </c>
      <c r="C2197" s="3" t="s">
        <v>6305</v>
      </c>
      <c r="D2197">
        <v>4600</v>
      </c>
      <c r="F2197">
        <v>5535</v>
      </c>
      <c r="G2197" t="s">
        <v>8219</v>
      </c>
      <c r="H2197" t="s">
        <v>8224</v>
      </c>
      <c r="I2197" t="str">
        <f>VLOOKUP(H2197,ISO!$A$2:$D$249,4,0)</f>
        <v>United States of America (the)</v>
      </c>
      <c r="J2197" t="s">
        <v>8246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1.2032608695652174</v>
      </c>
      <c r="R2197" s="8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9" hidden="1">
      <c r="A2198">
        <v>2196</v>
      </c>
      <c r="B2198" s="3" t="s">
        <v>2197</v>
      </c>
      <c r="C2198" s="3" t="s">
        <v>6306</v>
      </c>
      <c r="D2198">
        <v>14000</v>
      </c>
      <c r="F2198">
        <v>15937</v>
      </c>
      <c r="G2198" t="s">
        <v>8219</v>
      </c>
      <c r="H2198" t="s">
        <v>8224</v>
      </c>
      <c r="I2198" t="str">
        <f>VLOOKUP(H2198,ISO!$A$2:$D$249,4,0)</f>
        <v>United States of America (the)</v>
      </c>
      <c r="J2198" t="s">
        <v>8246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1.1383571428571428</v>
      </c>
      <c r="R2198" s="8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5" hidden="1">
      <c r="A2199">
        <v>2197</v>
      </c>
      <c r="B2199" s="3" t="s">
        <v>2198</v>
      </c>
      <c r="C2199" s="3" t="s">
        <v>6307</v>
      </c>
      <c r="D2199">
        <v>30000</v>
      </c>
      <c r="F2199">
        <v>285309.33</v>
      </c>
      <c r="G2199" t="s">
        <v>8219</v>
      </c>
      <c r="H2199" t="s">
        <v>8224</v>
      </c>
      <c r="I2199" t="str">
        <f>VLOOKUP(H2199,ISO!$A$2:$D$249,4,0)</f>
        <v>United States of America (the)</v>
      </c>
      <c r="J2199" t="s">
        <v>8246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9.5103109999999997</v>
      </c>
      <c r="R2199" s="8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5" hidden="1">
      <c r="A2200">
        <v>2198</v>
      </c>
      <c r="B2200" s="3" t="s">
        <v>2199</v>
      </c>
      <c r="C2200" s="3" t="s">
        <v>6308</v>
      </c>
      <c r="D2200">
        <v>40000</v>
      </c>
      <c r="F2200">
        <v>53157</v>
      </c>
      <c r="G2200" t="s">
        <v>8219</v>
      </c>
      <c r="H2200" t="s">
        <v>8224</v>
      </c>
      <c r="I2200" t="str">
        <f>VLOOKUP(H2200,ISO!$A$2:$D$249,4,0)</f>
        <v>United States of America (the)</v>
      </c>
      <c r="J2200" t="s">
        <v>8246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1.3289249999999999</v>
      </c>
      <c r="R2200" s="8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9" hidden="1">
      <c r="A2201">
        <v>2199</v>
      </c>
      <c r="B2201" s="3" t="s">
        <v>2200</v>
      </c>
      <c r="C2201" s="3" t="s">
        <v>6309</v>
      </c>
      <c r="D2201">
        <v>9000</v>
      </c>
      <c r="F2201">
        <v>13228</v>
      </c>
      <c r="G2201" t="s">
        <v>8219</v>
      </c>
      <c r="H2201" t="s">
        <v>8241</v>
      </c>
      <c r="I2201" t="str">
        <f>VLOOKUP(H2201,ISO!$A$2:$D$249,4,0)</f>
        <v>Ireland</v>
      </c>
      <c r="J2201" t="s">
        <v>8249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1.4697777777777778</v>
      </c>
      <c r="R2201" s="8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5" hidden="1">
      <c r="A2202">
        <v>2200</v>
      </c>
      <c r="B2202" s="3" t="s">
        <v>2201</v>
      </c>
      <c r="C2202" s="3" t="s">
        <v>6310</v>
      </c>
      <c r="D2202">
        <v>2000</v>
      </c>
      <c r="F2202">
        <v>10843</v>
      </c>
      <c r="G2202" t="s">
        <v>8219</v>
      </c>
      <c r="H2202" t="s">
        <v>8225</v>
      </c>
      <c r="I2202" t="str">
        <f>VLOOKUP(H2202,ISO!$A$2:$D$249,4,0)</f>
        <v>United Kingdom of Great Britain and Northern Ireland (the)</v>
      </c>
      <c r="J2202" t="s">
        <v>8247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5.4215</v>
      </c>
      <c r="R2202" s="8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5" hidden="1">
      <c r="A2203">
        <v>2201</v>
      </c>
      <c r="B2203" s="3" t="s">
        <v>2202</v>
      </c>
      <c r="C2203" s="3" t="s">
        <v>6311</v>
      </c>
      <c r="D2203">
        <v>110</v>
      </c>
      <c r="F2203">
        <v>420.99</v>
      </c>
      <c r="G2203" t="s">
        <v>8219</v>
      </c>
      <c r="H2203" t="s">
        <v>8225</v>
      </c>
      <c r="I2203" t="str">
        <f>VLOOKUP(H2203,ISO!$A$2:$D$249,4,0)</f>
        <v>United Kingdom of Great Britain and Northern Ireland (the)</v>
      </c>
      <c r="J2203" t="s">
        <v>8247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3.8271818181818182</v>
      </c>
      <c r="R2203" s="8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9" hidden="1">
      <c r="A2204">
        <v>2202</v>
      </c>
      <c r="B2204" s="3" t="s">
        <v>2203</v>
      </c>
      <c r="C2204" s="3" t="s">
        <v>6312</v>
      </c>
      <c r="D2204">
        <v>4000</v>
      </c>
      <c r="F2204">
        <v>28167.25</v>
      </c>
      <c r="G2204" t="s">
        <v>8219</v>
      </c>
      <c r="H2204" t="s">
        <v>8224</v>
      </c>
      <c r="I2204" t="str">
        <f>VLOOKUP(H2204,ISO!$A$2:$D$249,4,0)</f>
        <v>United States of America (the)</v>
      </c>
      <c r="J2204" t="s">
        <v>8246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7.0418124999999998</v>
      </c>
      <c r="R2204" s="8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5" hidden="1">
      <c r="A2205">
        <v>2203</v>
      </c>
      <c r="B2205" s="3" t="s">
        <v>2204</v>
      </c>
      <c r="C2205" s="3" t="s">
        <v>6313</v>
      </c>
      <c r="D2205">
        <v>2000</v>
      </c>
      <c r="F2205">
        <v>2191</v>
      </c>
      <c r="G2205" t="s">
        <v>8219</v>
      </c>
      <c r="H2205" t="s">
        <v>8229</v>
      </c>
      <c r="I2205" t="str">
        <f>VLOOKUP(H2205,ISO!$A$2:$D$249,4,0)</f>
        <v>Canada</v>
      </c>
      <c r="J2205" t="s">
        <v>8251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1.0954999999999999</v>
      </c>
      <c r="R2205" s="8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5" hidden="1">
      <c r="A2206">
        <v>2204</v>
      </c>
      <c r="B2206" s="3" t="s">
        <v>2205</v>
      </c>
      <c r="C2206" s="3" t="s">
        <v>6314</v>
      </c>
      <c r="D2206">
        <v>1500</v>
      </c>
      <c r="F2206">
        <v>1993</v>
      </c>
      <c r="G2206" t="s">
        <v>8219</v>
      </c>
      <c r="H2206" t="s">
        <v>8224</v>
      </c>
      <c r="I2206" t="str">
        <f>VLOOKUP(H2206,ISO!$A$2:$D$249,4,0)</f>
        <v>United States of America (the)</v>
      </c>
      <c r="J2206" t="s">
        <v>8246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1.3286666666666667</v>
      </c>
      <c r="R2206" s="8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5" hidden="1">
      <c r="A2207">
        <v>2205</v>
      </c>
      <c r="B2207" s="3" t="s">
        <v>2206</v>
      </c>
      <c r="C2207" s="3" t="s">
        <v>6315</v>
      </c>
      <c r="D2207">
        <v>750</v>
      </c>
      <c r="F2207">
        <v>1140</v>
      </c>
      <c r="G2207" t="s">
        <v>8219</v>
      </c>
      <c r="H2207" t="s">
        <v>8224</v>
      </c>
      <c r="I2207" t="str">
        <f>VLOOKUP(H2207,ISO!$A$2:$D$249,4,0)</f>
        <v>United States of America (the)</v>
      </c>
      <c r="J2207" t="s">
        <v>8246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1.52</v>
      </c>
      <c r="R2207" s="8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5" hidden="1">
      <c r="A2208">
        <v>2206</v>
      </c>
      <c r="B2208" s="3" t="s">
        <v>2207</v>
      </c>
      <c r="C2208" s="3" t="s">
        <v>6316</v>
      </c>
      <c r="D2208">
        <v>1100</v>
      </c>
      <c r="F2208">
        <v>1130</v>
      </c>
      <c r="G2208" t="s">
        <v>8219</v>
      </c>
      <c r="H2208" t="s">
        <v>8224</v>
      </c>
      <c r="I2208" t="str">
        <f>VLOOKUP(H2208,ISO!$A$2:$D$249,4,0)</f>
        <v>United States of America (the)</v>
      </c>
      <c r="J2208" t="s">
        <v>8246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1.0272727272727273</v>
      </c>
      <c r="R2208" s="8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5" hidden="1">
      <c r="A2209">
        <v>2207</v>
      </c>
      <c r="B2209" s="3" t="s">
        <v>2208</v>
      </c>
      <c r="C2209" s="3" t="s">
        <v>6317</v>
      </c>
      <c r="D2209">
        <v>2000</v>
      </c>
      <c r="F2209">
        <v>2000</v>
      </c>
      <c r="G2209" t="s">
        <v>8219</v>
      </c>
      <c r="H2209" t="s">
        <v>8224</v>
      </c>
      <c r="I2209" t="str">
        <f>VLOOKUP(H2209,ISO!$A$2:$D$249,4,0)</f>
        <v>United States of America (the)</v>
      </c>
      <c r="J2209" t="s">
        <v>8246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</v>
      </c>
      <c r="R2209" s="8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5" hidden="1">
      <c r="A2210">
        <v>2208</v>
      </c>
      <c r="B2210" s="3" t="s">
        <v>2209</v>
      </c>
      <c r="C2210" s="3" t="s">
        <v>6318</v>
      </c>
      <c r="D2210">
        <v>1000</v>
      </c>
      <c r="F2210">
        <v>1016</v>
      </c>
      <c r="G2210" t="s">
        <v>8219</v>
      </c>
      <c r="H2210" t="s">
        <v>8224</v>
      </c>
      <c r="I2210" t="str">
        <f>VLOOKUP(H2210,ISO!$A$2:$D$249,4,0)</f>
        <v>United States of America (the)</v>
      </c>
      <c r="J2210" t="s">
        <v>8246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1.016</v>
      </c>
      <c r="R2210" s="8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9" hidden="1">
      <c r="A2211">
        <v>2209</v>
      </c>
      <c r="B2211" s="3" t="s">
        <v>2210</v>
      </c>
      <c r="C2211" s="3" t="s">
        <v>6319</v>
      </c>
      <c r="D2211">
        <v>500</v>
      </c>
      <c r="F2211">
        <v>754</v>
      </c>
      <c r="G2211" t="s">
        <v>8219</v>
      </c>
      <c r="H2211" t="s">
        <v>8225</v>
      </c>
      <c r="I2211" t="str">
        <f>VLOOKUP(H2211,ISO!$A$2:$D$249,4,0)</f>
        <v>United Kingdom of Great Britain and Northern Ireland (the)</v>
      </c>
      <c r="J2211" t="s">
        <v>8247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1.508</v>
      </c>
      <c r="R2211" s="8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58" hidden="1">
      <c r="A2212">
        <v>2210</v>
      </c>
      <c r="B2212" s="3" t="s">
        <v>2211</v>
      </c>
      <c r="C2212" s="3" t="s">
        <v>6320</v>
      </c>
      <c r="D2212">
        <v>4000</v>
      </c>
      <c r="F2212">
        <v>4457</v>
      </c>
      <c r="G2212" t="s">
        <v>8219</v>
      </c>
      <c r="H2212" t="s">
        <v>8224</v>
      </c>
      <c r="I2212" t="str">
        <f>VLOOKUP(H2212,ISO!$A$2:$D$249,4,0)</f>
        <v>United States of America (the)</v>
      </c>
      <c r="J2212" t="s">
        <v>8246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1.11425</v>
      </c>
      <c r="R2212" s="8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58" hidden="1">
      <c r="A2213">
        <v>2211</v>
      </c>
      <c r="B2213" s="3" t="s">
        <v>2212</v>
      </c>
      <c r="C2213" s="3" t="s">
        <v>6321</v>
      </c>
      <c r="D2213">
        <v>2500</v>
      </c>
      <c r="F2213">
        <v>4890</v>
      </c>
      <c r="G2213" t="s">
        <v>8219</v>
      </c>
      <c r="H2213" t="s">
        <v>8224</v>
      </c>
      <c r="I2213" t="str">
        <f>VLOOKUP(H2213,ISO!$A$2:$D$249,4,0)</f>
        <v>United States of America (the)</v>
      </c>
      <c r="J2213" t="s">
        <v>8246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1.956</v>
      </c>
      <c r="R2213" s="8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58" hidden="1">
      <c r="A2214">
        <v>2212</v>
      </c>
      <c r="B2214" s="3" t="s">
        <v>2213</v>
      </c>
      <c r="C2214" s="3" t="s">
        <v>6322</v>
      </c>
      <c r="D2214">
        <v>6000</v>
      </c>
      <c r="F2214">
        <v>6863</v>
      </c>
      <c r="G2214" t="s">
        <v>8219</v>
      </c>
      <c r="H2214" t="s">
        <v>8224</v>
      </c>
      <c r="I2214" t="str">
        <f>VLOOKUP(H2214,ISO!$A$2:$D$249,4,0)</f>
        <v>United States of America (the)</v>
      </c>
      <c r="J2214" t="s">
        <v>8246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1.1438333333333333</v>
      </c>
      <c r="R2214" s="8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72.5" hidden="1">
      <c r="A2215">
        <v>2213</v>
      </c>
      <c r="B2215" s="3" t="s">
        <v>2214</v>
      </c>
      <c r="C2215" s="3" t="s">
        <v>6323</v>
      </c>
      <c r="D2215">
        <v>5</v>
      </c>
      <c r="F2215">
        <v>10</v>
      </c>
      <c r="G2215" t="s">
        <v>8219</v>
      </c>
      <c r="H2215" t="s">
        <v>8224</v>
      </c>
      <c r="I2215" t="str">
        <f>VLOOKUP(H2215,ISO!$A$2:$D$249,4,0)</f>
        <v>United States of America (the)</v>
      </c>
      <c r="J2215" t="s">
        <v>8246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</v>
      </c>
      <c r="R2215" s="8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3.5" hidden="1">
      <c r="A2216">
        <v>2214</v>
      </c>
      <c r="B2216" s="3" t="s">
        <v>2215</v>
      </c>
      <c r="C2216" s="3" t="s">
        <v>6324</v>
      </c>
      <c r="D2216">
        <v>600</v>
      </c>
      <c r="F2216">
        <v>1755.01</v>
      </c>
      <c r="G2216" t="s">
        <v>8219</v>
      </c>
      <c r="H2216" t="s">
        <v>8224</v>
      </c>
      <c r="I2216" t="str">
        <f>VLOOKUP(H2216,ISO!$A$2:$D$249,4,0)</f>
        <v>United States of America (the)</v>
      </c>
      <c r="J2216" t="s">
        <v>8246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2.9250166666666666</v>
      </c>
      <c r="R2216" s="8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9" hidden="1">
      <c r="A2217">
        <v>2215</v>
      </c>
      <c r="B2217" s="3" t="s">
        <v>2216</v>
      </c>
      <c r="C2217" s="3" t="s">
        <v>6325</v>
      </c>
      <c r="D2217">
        <v>550</v>
      </c>
      <c r="F2217">
        <v>860</v>
      </c>
      <c r="G2217" t="s">
        <v>8219</v>
      </c>
      <c r="H2217" t="s">
        <v>8224</v>
      </c>
      <c r="I2217" t="str">
        <f>VLOOKUP(H2217,ISO!$A$2:$D$249,4,0)</f>
        <v>United States of America (the)</v>
      </c>
      <c r="J2217" t="s">
        <v>8246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1.5636363636363637</v>
      </c>
      <c r="R2217" s="8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5" hidden="1">
      <c r="A2218">
        <v>2216</v>
      </c>
      <c r="B2218" s="3" t="s">
        <v>2217</v>
      </c>
      <c r="C2218" s="3" t="s">
        <v>6326</v>
      </c>
      <c r="D2218">
        <v>300</v>
      </c>
      <c r="F2218">
        <v>317</v>
      </c>
      <c r="G2218" t="s">
        <v>8219</v>
      </c>
      <c r="H2218" t="s">
        <v>8224</v>
      </c>
      <c r="I2218" t="str">
        <f>VLOOKUP(H2218,ISO!$A$2:$D$249,4,0)</f>
        <v>United States of America (the)</v>
      </c>
      <c r="J2218" t="s">
        <v>8246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1.0566666666666666</v>
      </c>
      <c r="R2218" s="8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5" hidden="1">
      <c r="A2219">
        <v>2217</v>
      </c>
      <c r="B2219" s="3" t="s">
        <v>2218</v>
      </c>
      <c r="C2219" s="3" t="s">
        <v>6327</v>
      </c>
      <c r="D2219">
        <v>420</v>
      </c>
      <c r="F2219">
        <v>425</v>
      </c>
      <c r="G2219" t="s">
        <v>8219</v>
      </c>
      <c r="H2219" t="s">
        <v>8224</v>
      </c>
      <c r="I2219" t="str">
        <f>VLOOKUP(H2219,ISO!$A$2:$D$249,4,0)</f>
        <v>United States of America (the)</v>
      </c>
      <c r="J2219" t="s">
        <v>8246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1.0119047619047619</v>
      </c>
      <c r="R2219" s="8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5" hidden="1">
      <c r="A2220">
        <v>2218</v>
      </c>
      <c r="B2220" s="3" t="s">
        <v>2219</v>
      </c>
      <c r="C2220" s="3" t="s">
        <v>6328</v>
      </c>
      <c r="D2220">
        <v>2000</v>
      </c>
      <c r="F2220">
        <v>2456.66</v>
      </c>
      <c r="G2220" t="s">
        <v>8219</v>
      </c>
      <c r="H2220" t="s">
        <v>8224</v>
      </c>
      <c r="I2220" t="str">
        <f>VLOOKUP(H2220,ISO!$A$2:$D$249,4,0)</f>
        <v>United States of America (the)</v>
      </c>
      <c r="J2220" t="s">
        <v>8246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1.2283299999999999</v>
      </c>
      <c r="R2220" s="8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5" hidden="1">
      <c r="A2221">
        <v>2219</v>
      </c>
      <c r="B2221" s="3" t="s">
        <v>2220</v>
      </c>
      <c r="C2221" s="3" t="s">
        <v>6329</v>
      </c>
      <c r="D2221">
        <v>1000</v>
      </c>
      <c r="F2221">
        <v>1015</v>
      </c>
      <c r="G2221" t="s">
        <v>8219</v>
      </c>
      <c r="H2221" t="s">
        <v>8224</v>
      </c>
      <c r="I2221" t="str">
        <f>VLOOKUP(H2221,ISO!$A$2:$D$249,4,0)</f>
        <v>United States of America (the)</v>
      </c>
      <c r="J2221" t="s">
        <v>8246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1.0149999999999999</v>
      </c>
      <c r="R2221" s="8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5" hidden="1">
      <c r="A2222">
        <v>2220</v>
      </c>
      <c r="B2222" s="3" t="s">
        <v>2221</v>
      </c>
      <c r="C2222" s="3" t="s">
        <v>6330</v>
      </c>
      <c r="D2222">
        <v>3500</v>
      </c>
      <c r="F2222">
        <v>3540</v>
      </c>
      <c r="G2222" t="s">
        <v>8219</v>
      </c>
      <c r="H2222" t="s">
        <v>8224</v>
      </c>
      <c r="I2222" t="str">
        <f>VLOOKUP(H2222,ISO!$A$2:$D$249,4,0)</f>
        <v>United States of America (the)</v>
      </c>
      <c r="J2222" t="s">
        <v>8246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1.0114285714285713</v>
      </c>
      <c r="R2222" s="8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5" hidden="1">
      <c r="A2223">
        <v>2221</v>
      </c>
      <c r="B2223" s="3" t="s">
        <v>2222</v>
      </c>
      <c r="C2223" s="3" t="s">
        <v>6331</v>
      </c>
      <c r="D2223">
        <v>7500</v>
      </c>
      <c r="F2223">
        <v>8109</v>
      </c>
      <c r="G2223" t="s">
        <v>8219</v>
      </c>
      <c r="H2223" t="s">
        <v>8224</v>
      </c>
      <c r="I2223" t="str">
        <f>VLOOKUP(H2223,ISO!$A$2:$D$249,4,0)</f>
        <v>United States of America (the)</v>
      </c>
      <c r="J2223" t="s">
        <v>8246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1.0811999999999999</v>
      </c>
      <c r="R2223" s="8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5" hidden="1">
      <c r="A2224">
        <v>2222</v>
      </c>
      <c r="B2224" s="3" t="s">
        <v>2223</v>
      </c>
      <c r="C2224" s="3" t="s">
        <v>6332</v>
      </c>
      <c r="D2224">
        <v>500</v>
      </c>
      <c r="F2224">
        <v>813</v>
      </c>
      <c r="G2224" t="s">
        <v>8219</v>
      </c>
      <c r="H2224" t="s">
        <v>8224</v>
      </c>
      <c r="I2224" t="str">
        <f>VLOOKUP(H2224,ISO!$A$2:$D$249,4,0)</f>
        <v>United States of America (the)</v>
      </c>
      <c r="J2224" t="s">
        <v>8246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1.6259999999999999</v>
      </c>
      <c r="R2224" s="8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58" hidden="1">
      <c r="A2225">
        <v>2223</v>
      </c>
      <c r="B2225" s="3" t="s">
        <v>2224</v>
      </c>
      <c r="C2225" s="3" t="s">
        <v>6333</v>
      </c>
      <c r="D2225">
        <v>19500</v>
      </c>
      <c r="F2225">
        <v>20631</v>
      </c>
      <c r="G2225" t="s">
        <v>8219</v>
      </c>
      <c r="H2225" t="s">
        <v>8229</v>
      </c>
      <c r="I2225" t="str">
        <f>VLOOKUP(H2225,ISO!$A$2:$D$249,4,0)</f>
        <v>Canada</v>
      </c>
      <c r="J2225" t="s">
        <v>8251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1.0580000000000001</v>
      </c>
      <c r="R2225" s="8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43.5" hidden="1">
      <c r="A2226">
        <v>2224</v>
      </c>
      <c r="B2226" s="3" t="s">
        <v>2225</v>
      </c>
      <c r="C2226" s="3" t="s">
        <v>6334</v>
      </c>
      <c r="D2226">
        <v>10000</v>
      </c>
      <c r="F2226">
        <v>24315</v>
      </c>
      <c r="G2226" t="s">
        <v>8219</v>
      </c>
      <c r="H2226" t="s">
        <v>8224</v>
      </c>
      <c r="I2226" t="str">
        <f>VLOOKUP(H2226,ISO!$A$2:$D$249,4,0)</f>
        <v>United States of America (the)</v>
      </c>
      <c r="J2226" t="s">
        <v>8246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2.4315000000000002</v>
      </c>
      <c r="R2226" s="8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5" hidden="1">
      <c r="A2227">
        <v>2225</v>
      </c>
      <c r="B2227" s="3" t="s">
        <v>2226</v>
      </c>
      <c r="C2227" s="3" t="s">
        <v>6335</v>
      </c>
      <c r="D2227">
        <v>21000</v>
      </c>
      <c r="F2227">
        <v>198415.01</v>
      </c>
      <c r="G2227" t="s">
        <v>8219</v>
      </c>
      <c r="H2227" t="s">
        <v>8225</v>
      </c>
      <c r="I2227" t="str">
        <f>VLOOKUP(H2227,ISO!$A$2:$D$249,4,0)</f>
        <v>United Kingdom of Great Britain and Northern Ireland (the)</v>
      </c>
      <c r="J2227" t="s">
        <v>8247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9.4483338095238096</v>
      </c>
      <c r="R2227" s="8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5" hidden="1">
      <c r="A2228">
        <v>2226</v>
      </c>
      <c r="B2228" s="3" t="s">
        <v>2227</v>
      </c>
      <c r="C2228" s="3" t="s">
        <v>6336</v>
      </c>
      <c r="D2228">
        <v>18000</v>
      </c>
      <c r="F2228">
        <v>19523.310000000001</v>
      </c>
      <c r="G2228" t="s">
        <v>8219</v>
      </c>
      <c r="H2228" t="s">
        <v>8224</v>
      </c>
      <c r="I2228" t="str">
        <f>VLOOKUP(H2228,ISO!$A$2:$D$249,4,0)</f>
        <v>United States of America (the)</v>
      </c>
      <c r="J2228" t="s">
        <v>8246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1.0846283333333333</v>
      </c>
      <c r="R2228" s="8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5" hidden="1">
      <c r="A2229">
        <v>2227</v>
      </c>
      <c r="B2229" s="3" t="s">
        <v>2228</v>
      </c>
      <c r="C2229" s="3" t="s">
        <v>6337</v>
      </c>
      <c r="D2229">
        <v>13000</v>
      </c>
      <c r="F2229">
        <v>20459</v>
      </c>
      <c r="G2229" t="s">
        <v>8219</v>
      </c>
      <c r="H2229" t="s">
        <v>8225</v>
      </c>
      <c r="I2229" t="str">
        <f>VLOOKUP(H2229,ISO!$A$2:$D$249,4,0)</f>
        <v>United Kingdom of Great Britain and Northern Ireland (the)</v>
      </c>
      <c r="J2229" t="s">
        <v>8247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1.5737692307692308</v>
      </c>
      <c r="R2229" s="8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58" hidden="1">
      <c r="A2230">
        <v>2228</v>
      </c>
      <c r="B2230" s="3" t="s">
        <v>2229</v>
      </c>
      <c r="C2230" s="3" t="s">
        <v>6338</v>
      </c>
      <c r="D2230">
        <v>1000</v>
      </c>
      <c r="F2230">
        <v>11744.9</v>
      </c>
      <c r="G2230" t="s">
        <v>8219</v>
      </c>
      <c r="H2230" t="s">
        <v>8236</v>
      </c>
      <c r="I2230" t="str">
        <f>VLOOKUP(H2230,ISO!$A$2:$D$249,4,0)</f>
        <v>Germany</v>
      </c>
      <c r="J2230" t="s">
        <v>8249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11.744899999999999</v>
      </c>
      <c r="R2230" s="8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58" hidden="1">
      <c r="A2231">
        <v>2229</v>
      </c>
      <c r="B2231" s="3" t="s">
        <v>2230</v>
      </c>
      <c r="C2231" s="3" t="s">
        <v>6339</v>
      </c>
      <c r="D2231">
        <v>8012</v>
      </c>
      <c r="F2231">
        <v>13704.33</v>
      </c>
      <c r="G2231" t="s">
        <v>8219</v>
      </c>
      <c r="H2231" t="s">
        <v>8224</v>
      </c>
      <c r="I2231" t="str">
        <f>VLOOKUP(H2231,ISO!$A$2:$D$249,4,0)</f>
        <v>United States of America (the)</v>
      </c>
      <c r="J2231" t="s">
        <v>8246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1.7104755366949576</v>
      </c>
      <c r="R2231" s="8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5" hidden="1">
      <c r="A2232">
        <v>2230</v>
      </c>
      <c r="B2232" s="3" t="s">
        <v>2231</v>
      </c>
      <c r="C2232" s="3" t="s">
        <v>6340</v>
      </c>
      <c r="D2232">
        <v>8500</v>
      </c>
      <c r="F2232">
        <v>10706</v>
      </c>
      <c r="G2232" t="s">
        <v>8219</v>
      </c>
      <c r="H2232" t="s">
        <v>8224</v>
      </c>
      <c r="I2232" t="str">
        <f>VLOOKUP(H2232,ISO!$A$2:$D$249,4,0)</f>
        <v>United States of America (the)</v>
      </c>
      <c r="J2232" t="s">
        <v>8246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1.2595294117647058</v>
      </c>
      <c r="R2232" s="8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5" hidden="1">
      <c r="A2233">
        <v>2231</v>
      </c>
      <c r="B2233" s="3" t="s">
        <v>2232</v>
      </c>
      <c r="C2233" s="3" t="s">
        <v>6341</v>
      </c>
      <c r="D2233">
        <v>2500</v>
      </c>
      <c r="F2233">
        <v>30303.24</v>
      </c>
      <c r="G2233" t="s">
        <v>8219</v>
      </c>
      <c r="H2233" t="s">
        <v>8224</v>
      </c>
      <c r="I2233" t="str">
        <f>VLOOKUP(H2233,ISO!$A$2:$D$249,4,0)</f>
        <v>United States of America (the)</v>
      </c>
      <c r="J2233" t="s">
        <v>8246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12.121296000000001</v>
      </c>
      <c r="R2233" s="8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5" hidden="1">
      <c r="A2234">
        <v>2232</v>
      </c>
      <c r="B2234" s="3" t="s">
        <v>2233</v>
      </c>
      <c r="C2234" s="3" t="s">
        <v>6342</v>
      </c>
      <c r="D2234">
        <v>5000</v>
      </c>
      <c r="F2234">
        <v>24790</v>
      </c>
      <c r="G2234" t="s">
        <v>8219</v>
      </c>
      <c r="H2234" t="s">
        <v>8224</v>
      </c>
      <c r="I2234" t="str">
        <f>VLOOKUP(H2234,ISO!$A$2:$D$249,4,0)</f>
        <v>United States of America (the)</v>
      </c>
      <c r="J2234" t="s">
        <v>8246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4.9580000000000002</v>
      </c>
      <c r="R2234" s="8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5" hidden="1">
      <c r="A2235">
        <v>2233</v>
      </c>
      <c r="B2235" s="3" t="s">
        <v>2234</v>
      </c>
      <c r="C2235" s="3" t="s">
        <v>6343</v>
      </c>
      <c r="D2235">
        <v>2500</v>
      </c>
      <c r="F2235">
        <v>8301</v>
      </c>
      <c r="G2235" t="s">
        <v>8219</v>
      </c>
      <c r="H2235" t="s">
        <v>8225</v>
      </c>
      <c r="I2235" t="str">
        <f>VLOOKUP(H2235,ISO!$A$2:$D$249,4,0)</f>
        <v>United Kingdom of Great Britain and Northern Ireland (the)</v>
      </c>
      <c r="J2235" t="s">
        <v>8247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3.3203999999999998</v>
      </c>
      <c r="R2235" s="8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5" hidden="1">
      <c r="A2236">
        <v>2234</v>
      </c>
      <c r="B2236" s="3" t="s">
        <v>2235</v>
      </c>
      <c r="C2236" s="3" t="s">
        <v>6344</v>
      </c>
      <c r="D2236">
        <v>100</v>
      </c>
      <c r="F2236">
        <v>1165</v>
      </c>
      <c r="G2236" t="s">
        <v>8219</v>
      </c>
      <c r="H2236" t="s">
        <v>8224</v>
      </c>
      <c r="I2236" t="str">
        <f>VLOOKUP(H2236,ISO!$A$2:$D$249,4,0)</f>
        <v>United States of America (the)</v>
      </c>
      <c r="J2236" t="s">
        <v>8246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11.65</v>
      </c>
      <c r="R2236" s="8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9" hidden="1">
      <c r="A2237">
        <v>2235</v>
      </c>
      <c r="B2237" s="3" t="s">
        <v>2236</v>
      </c>
      <c r="C2237" s="3" t="s">
        <v>6345</v>
      </c>
      <c r="D2237">
        <v>13000</v>
      </c>
      <c r="F2237">
        <v>19931</v>
      </c>
      <c r="G2237" t="s">
        <v>8219</v>
      </c>
      <c r="H2237" t="s">
        <v>8229</v>
      </c>
      <c r="I2237" t="str">
        <f>VLOOKUP(H2237,ISO!$A$2:$D$249,4,0)</f>
        <v>Canada</v>
      </c>
      <c r="J2237" t="s">
        <v>8251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1.5331538461538461</v>
      </c>
      <c r="R2237" s="8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5" hidden="1">
      <c r="A2238">
        <v>2236</v>
      </c>
      <c r="B2238" s="3" t="s">
        <v>2237</v>
      </c>
      <c r="C2238" s="3" t="s">
        <v>6346</v>
      </c>
      <c r="D2238">
        <v>2800</v>
      </c>
      <c r="F2238">
        <v>15039</v>
      </c>
      <c r="G2238" t="s">
        <v>8219</v>
      </c>
      <c r="H2238" t="s">
        <v>8224</v>
      </c>
      <c r="I2238" t="str">
        <f>VLOOKUP(H2238,ISO!$A$2:$D$249,4,0)</f>
        <v>United States of America (the)</v>
      </c>
      <c r="J2238" t="s">
        <v>8246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5.3710714285714287</v>
      </c>
      <c r="R2238" s="8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5" hidden="1">
      <c r="A2239">
        <v>2237</v>
      </c>
      <c r="B2239" s="3" t="s">
        <v>2238</v>
      </c>
      <c r="C2239" s="3" t="s">
        <v>6347</v>
      </c>
      <c r="D2239">
        <v>18000</v>
      </c>
      <c r="F2239">
        <v>63527</v>
      </c>
      <c r="G2239" t="s">
        <v>8219</v>
      </c>
      <c r="H2239" t="s">
        <v>8224</v>
      </c>
      <c r="I2239" t="str">
        <f>VLOOKUP(H2239,ISO!$A$2:$D$249,4,0)</f>
        <v>United States of America (the)</v>
      </c>
      <c r="J2239" t="s">
        <v>8246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3.5292777777777777</v>
      </c>
      <c r="R2239" s="8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9" hidden="1">
      <c r="A2240">
        <v>2238</v>
      </c>
      <c r="B2240" s="3" t="s">
        <v>2239</v>
      </c>
      <c r="C2240" s="3" t="s">
        <v>6348</v>
      </c>
      <c r="D2240">
        <v>4000</v>
      </c>
      <c r="F2240">
        <v>5496</v>
      </c>
      <c r="G2240" t="s">
        <v>8219</v>
      </c>
      <c r="H2240" t="s">
        <v>8236</v>
      </c>
      <c r="I2240" t="str">
        <f>VLOOKUP(H2240,ISO!$A$2:$D$249,4,0)</f>
        <v>Germany</v>
      </c>
      <c r="J2240" t="s">
        <v>8249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1.3740000000000001</v>
      </c>
      <c r="R2240" s="8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9" hidden="1">
      <c r="A2241">
        <v>2239</v>
      </c>
      <c r="B2241" s="3" t="s">
        <v>2240</v>
      </c>
      <c r="C2241" s="3" t="s">
        <v>6349</v>
      </c>
      <c r="D2241">
        <v>25000</v>
      </c>
      <c r="F2241">
        <v>32006.67</v>
      </c>
      <c r="G2241" t="s">
        <v>8219</v>
      </c>
      <c r="H2241" t="s">
        <v>8224</v>
      </c>
      <c r="I2241" t="str">
        <f>VLOOKUP(H2241,ISO!$A$2:$D$249,4,0)</f>
        <v>United States of America (the)</v>
      </c>
      <c r="J2241" t="s">
        <v>8246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1.2802667999999999</v>
      </c>
      <c r="R2241" s="8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5" hidden="1">
      <c r="A2242">
        <v>2240</v>
      </c>
      <c r="B2242" s="3" t="s">
        <v>2241</v>
      </c>
      <c r="C2242" s="3" t="s">
        <v>6350</v>
      </c>
      <c r="D2242">
        <v>5000</v>
      </c>
      <c r="F2242">
        <v>13534</v>
      </c>
      <c r="G2242" t="s">
        <v>8219</v>
      </c>
      <c r="H2242" t="s">
        <v>8224</v>
      </c>
      <c r="I2242" t="str">
        <f>VLOOKUP(H2242,ISO!$A$2:$D$249,4,0)</f>
        <v>United States of America (the)</v>
      </c>
      <c r="J2242" t="s">
        <v>8246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36"/>
        <v>2.7067999999999999</v>
      </c>
      <c r="R2242" s="8">
        <f t="shared" si="137"/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3.5" hidden="1">
      <c r="A2243">
        <v>2241</v>
      </c>
      <c r="B2243" s="3" t="s">
        <v>2242</v>
      </c>
      <c r="C2243" s="3" t="s">
        <v>6351</v>
      </c>
      <c r="D2243">
        <v>1000</v>
      </c>
      <c r="F2243">
        <v>8064</v>
      </c>
      <c r="G2243" t="s">
        <v>8219</v>
      </c>
      <c r="H2243" t="s">
        <v>8225</v>
      </c>
      <c r="I2243" t="str">
        <f>VLOOKUP(H2243,ISO!$A$2:$D$249,4,0)</f>
        <v>United Kingdom of Great Britain and Northern Ireland (the)</v>
      </c>
      <c r="J2243" t="s">
        <v>8247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40">F2243/D2243</f>
        <v>8.0640000000000001</v>
      </c>
      <c r="R2243" s="8">
        <f t="shared" ref="R2243:R2306" si="141">F2243/N2243</f>
        <v>49.472392638036808</v>
      </c>
      <c r="S2243" t="str">
        <f t="shared" ref="S2243:S2306" si="142">LEFT(P2243,(FIND("/",P2243,1)-1))</f>
        <v>games</v>
      </c>
      <c r="T2243" t="str">
        <f t="shared" ref="T2243:T2306" si="143">MID(P2243,FIND("/",P2243)+1,256)</f>
        <v>tabletop games</v>
      </c>
    </row>
    <row r="2244" spans="1:20" ht="29" hidden="1">
      <c r="A2244">
        <v>2242</v>
      </c>
      <c r="B2244" s="3" t="s">
        <v>2243</v>
      </c>
      <c r="C2244" s="3" t="s">
        <v>6352</v>
      </c>
      <c r="D2244">
        <v>10000</v>
      </c>
      <c r="F2244">
        <v>136009.76</v>
      </c>
      <c r="G2244" t="s">
        <v>8219</v>
      </c>
      <c r="H2244" t="s">
        <v>8224</v>
      </c>
      <c r="I2244" t="str">
        <f>VLOOKUP(H2244,ISO!$A$2:$D$249,4,0)</f>
        <v>United States of America (the)</v>
      </c>
      <c r="J2244" t="s">
        <v>8246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13.600976000000001</v>
      </c>
      <c r="R2244" s="8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5" hidden="1">
      <c r="A2245">
        <v>2243</v>
      </c>
      <c r="B2245" s="3" t="s">
        <v>2244</v>
      </c>
      <c r="C2245" s="3" t="s">
        <v>6353</v>
      </c>
      <c r="D2245">
        <v>1</v>
      </c>
      <c r="F2245">
        <v>9302.5</v>
      </c>
      <c r="G2245" t="s">
        <v>8219</v>
      </c>
      <c r="H2245" t="s">
        <v>8224</v>
      </c>
      <c r="I2245" t="str">
        <f>VLOOKUP(H2245,ISO!$A$2:$D$249,4,0)</f>
        <v>United States of America (the)</v>
      </c>
      <c r="J2245" t="s">
        <v>8246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9302.5</v>
      </c>
      <c r="R2245" s="8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5" hidden="1">
      <c r="A2246">
        <v>2244</v>
      </c>
      <c r="B2246" s="3" t="s">
        <v>2245</v>
      </c>
      <c r="C2246" s="3" t="s">
        <v>6354</v>
      </c>
      <c r="D2246">
        <v>5000</v>
      </c>
      <c r="F2246">
        <v>18851</v>
      </c>
      <c r="G2246" t="s">
        <v>8219</v>
      </c>
      <c r="H2246" t="s">
        <v>8224</v>
      </c>
      <c r="I2246" t="str">
        <f>VLOOKUP(H2246,ISO!$A$2:$D$249,4,0)</f>
        <v>United States of America (the)</v>
      </c>
      <c r="J2246" t="s">
        <v>8246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3.7702</v>
      </c>
      <c r="R2246" s="8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5" hidden="1">
      <c r="A2247">
        <v>2245</v>
      </c>
      <c r="B2247" s="3" t="s">
        <v>2246</v>
      </c>
      <c r="C2247" s="3" t="s">
        <v>6355</v>
      </c>
      <c r="D2247">
        <v>4000</v>
      </c>
      <c r="F2247">
        <v>105881</v>
      </c>
      <c r="G2247" t="s">
        <v>8219</v>
      </c>
      <c r="H2247" t="s">
        <v>8224</v>
      </c>
      <c r="I2247" t="str">
        <f>VLOOKUP(H2247,ISO!$A$2:$D$249,4,0)</f>
        <v>United States of America (the)</v>
      </c>
      <c r="J2247" t="s">
        <v>8246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26.47025</v>
      </c>
      <c r="R2247" s="8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5" hidden="1">
      <c r="A2248">
        <v>2246</v>
      </c>
      <c r="B2248" s="3" t="s">
        <v>2247</v>
      </c>
      <c r="C2248" s="3" t="s">
        <v>6356</v>
      </c>
      <c r="D2248">
        <v>2500</v>
      </c>
      <c r="F2248">
        <v>2503</v>
      </c>
      <c r="G2248" t="s">
        <v>8219</v>
      </c>
      <c r="H2248" t="s">
        <v>8225</v>
      </c>
      <c r="I2248" t="str">
        <f>VLOOKUP(H2248,ISO!$A$2:$D$249,4,0)</f>
        <v>United Kingdom of Great Britain and Northern Ireland (the)</v>
      </c>
      <c r="J2248" t="s">
        <v>8247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1.0012000000000001</v>
      </c>
      <c r="R2248" s="8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9" hidden="1">
      <c r="A2249">
        <v>2247</v>
      </c>
      <c r="B2249" s="3" t="s">
        <v>2248</v>
      </c>
      <c r="C2249" s="3" t="s">
        <v>6357</v>
      </c>
      <c r="D2249">
        <v>18500</v>
      </c>
      <c r="F2249">
        <v>19324</v>
      </c>
      <c r="G2249" t="s">
        <v>8219</v>
      </c>
      <c r="H2249" t="s">
        <v>8224</v>
      </c>
      <c r="I2249" t="str">
        <f>VLOOKUP(H2249,ISO!$A$2:$D$249,4,0)</f>
        <v>United States of America (the)</v>
      </c>
      <c r="J2249" t="s">
        <v>8246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1.0445405405405406</v>
      </c>
      <c r="R2249" s="8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5" hidden="1">
      <c r="A2250">
        <v>2248</v>
      </c>
      <c r="B2250" s="3" t="s">
        <v>2249</v>
      </c>
      <c r="C2250" s="3" t="s">
        <v>6358</v>
      </c>
      <c r="D2250">
        <v>7000</v>
      </c>
      <c r="F2250">
        <v>7505</v>
      </c>
      <c r="G2250" t="s">
        <v>8219</v>
      </c>
      <c r="H2250" t="s">
        <v>8225</v>
      </c>
      <c r="I2250" t="str">
        <f>VLOOKUP(H2250,ISO!$A$2:$D$249,4,0)</f>
        <v>United Kingdom of Great Britain and Northern Ireland (the)</v>
      </c>
      <c r="J2250" t="s">
        <v>8247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1.0721428571428571</v>
      </c>
      <c r="R2250" s="8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5" hidden="1">
      <c r="A2251">
        <v>2249</v>
      </c>
      <c r="B2251" s="3" t="s">
        <v>2250</v>
      </c>
      <c r="C2251" s="3" t="s">
        <v>6359</v>
      </c>
      <c r="D2251">
        <v>3500</v>
      </c>
      <c r="F2251">
        <v>5907</v>
      </c>
      <c r="G2251" t="s">
        <v>8219</v>
      </c>
      <c r="H2251" t="s">
        <v>8224</v>
      </c>
      <c r="I2251" t="str">
        <f>VLOOKUP(H2251,ISO!$A$2:$D$249,4,0)</f>
        <v>United States of America (the)</v>
      </c>
      <c r="J2251" t="s">
        <v>8246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1.6877142857142857</v>
      </c>
      <c r="R2251" s="8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5" hidden="1">
      <c r="A2252">
        <v>2250</v>
      </c>
      <c r="B2252" s="3" t="s">
        <v>2251</v>
      </c>
      <c r="C2252" s="3" t="s">
        <v>6360</v>
      </c>
      <c r="D2252">
        <v>25000</v>
      </c>
      <c r="F2252">
        <v>243778</v>
      </c>
      <c r="G2252" t="s">
        <v>8219</v>
      </c>
      <c r="H2252" t="s">
        <v>8224</v>
      </c>
      <c r="I2252" t="str">
        <f>VLOOKUP(H2252,ISO!$A$2:$D$249,4,0)</f>
        <v>United States of America (the)</v>
      </c>
      <c r="J2252" t="s">
        <v>8246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9.7511200000000002</v>
      </c>
      <c r="R2252" s="8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5" hidden="1">
      <c r="A2253">
        <v>2251</v>
      </c>
      <c r="B2253" s="3" t="s">
        <v>2252</v>
      </c>
      <c r="C2253" s="3" t="s">
        <v>6361</v>
      </c>
      <c r="D2253">
        <v>8500</v>
      </c>
      <c r="F2253">
        <v>11428.19</v>
      </c>
      <c r="G2253" t="s">
        <v>8219</v>
      </c>
      <c r="H2253" t="s">
        <v>8224</v>
      </c>
      <c r="I2253" t="str">
        <f>VLOOKUP(H2253,ISO!$A$2:$D$249,4,0)</f>
        <v>United States of America (the)</v>
      </c>
      <c r="J2253" t="s">
        <v>8246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1.3444929411764706</v>
      </c>
      <c r="R2253" s="8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5" hidden="1">
      <c r="A2254">
        <v>2252</v>
      </c>
      <c r="B2254" s="3" t="s">
        <v>2253</v>
      </c>
      <c r="C2254" s="3" t="s">
        <v>6362</v>
      </c>
      <c r="D2254">
        <v>9000</v>
      </c>
      <c r="F2254">
        <v>24505</v>
      </c>
      <c r="G2254" t="s">
        <v>8219</v>
      </c>
      <c r="H2254" t="s">
        <v>8227</v>
      </c>
      <c r="I2254" t="str">
        <f>VLOOKUP(H2254,ISO!$A$2:$D$249,4,0)</f>
        <v>Spain</v>
      </c>
      <c r="J2254" t="s">
        <v>8249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2.722777777777778</v>
      </c>
      <c r="R2254" s="8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58" hidden="1">
      <c r="A2255">
        <v>2253</v>
      </c>
      <c r="B2255" s="3" t="s">
        <v>2254</v>
      </c>
      <c r="C2255" s="3" t="s">
        <v>6363</v>
      </c>
      <c r="D2255">
        <v>8000</v>
      </c>
      <c r="F2255">
        <v>9015</v>
      </c>
      <c r="G2255" t="s">
        <v>8219</v>
      </c>
      <c r="H2255" t="s">
        <v>8224</v>
      </c>
      <c r="I2255" t="str">
        <f>VLOOKUP(H2255,ISO!$A$2:$D$249,4,0)</f>
        <v>United States of America (the)</v>
      </c>
      <c r="J2255" t="s">
        <v>8246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1.1268750000000001</v>
      </c>
      <c r="R2255" s="8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3.5" hidden="1">
      <c r="A2256">
        <v>2254</v>
      </c>
      <c r="B2256" s="3" t="s">
        <v>2255</v>
      </c>
      <c r="C2256" s="3" t="s">
        <v>6364</v>
      </c>
      <c r="D2256">
        <v>500</v>
      </c>
      <c r="F2256">
        <v>2299</v>
      </c>
      <c r="G2256" t="s">
        <v>8219</v>
      </c>
      <c r="H2256" t="s">
        <v>8224</v>
      </c>
      <c r="I2256" t="str">
        <f>VLOOKUP(H2256,ISO!$A$2:$D$249,4,0)</f>
        <v>United States of America (the)</v>
      </c>
      <c r="J2256" t="s">
        <v>8246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4.5979999999999999</v>
      </c>
      <c r="R2256" s="8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9" hidden="1">
      <c r="A2257">
        <v>2255</v>
      </c>
      <c r="B2257" s="3" t="s">
        <v>2256</v>
      </c>
      <c r="C2257" s="3" t="s">
        <v>6365</v>
      </c>
      <c r="D2257">
        <v>3950</v>
      </c>
      <c r="F2257">
        <v>11323</v>
      </c>
      <c r="G2257" t="s">
        <v>8219</v>
      </c>
      <c r="H2257" t="s">
        <v>8224</v>
      </c>
      <c r="I2257" t="str">
        <f>VLOOKUP(H2257,ISO!$A$2:$D$249,4,0)</f>
        <v>United States of America (the)</v>
      </c>
      <c r="J2257" t="s">
        <v>8246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2.8665822784810127</v>
      </c>
      <c r="R2257" s="8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5" hidden="1">
      <c r="A2258">
        <v>2256</v>
      </c>
      <c r="B2258" s="3" t="s">
        <v>2257</v>
      </c>
      <c r="C2258" s="3" t="s">
        <v>6366</v>
      </c>
      <c r="D2258">
        <v>480</v>
      </c>
      <c r="F2258">
        <v>1069</v>
      </c>
      <c r="G2258" t="s">
        <v>8219</v>
      </c>
      <c r="H2258" t="s">
        <v>8225</v>
      </c>
      <c r="I2258" t="str">
        <f>VLOOKUP(H2258,ISO!$A$2:$D$249,4,0)</f>
        <v>United Kingdom of Great Britain and Northern Ireland (the)</v>
      </c>
      <c r="J2258" t="s">
        <v>8247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2.2270833333333333</v>
      </c>
      <c r="R2258" s="8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58" hidden="1">
      <c r="A2259">
        <v>2257</v>
      </c>
      <c r="B2259" s="3" t="s">
        <v>2258</v>
      </c>
      <c r="C2259" s="3" t="s">
        <v>6367</v>
      </c>
      <c r="D2259">
        <v>2500</v>
      </c>
      <c r="F2259">
        <v>15903.5</v>
      </c>
      <c r="G2259" t="s">
        <v>8219</v>
      </c>
      <c r="H2259" t="s">
        <v>8225</v>
      </c>
      <c r="I2259" t="str">
        <f>VLOOKUP(H2259,ISO!$A$2:$D$249,4,0)</f>
        <v>United Kingdom of Great Britain and Northern Ireland (the)</v>
      </c>
      <c r="J2259" t="s">
        <v>8247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6.3613999999999997</v>
      </c>
      <c r="R2259" s="8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9" hidden="1">
      <c r="A2260">
        <v>2258</v>
      </c>
      <c r="B2260" s="3" t="s">
        <v>2259</v>
      </c>
      <c r="C2260" s="3" t="s">
        <v>6368</v>
      </c>
      <c r="D2260">
        <v>2200</v>
      </c>
      <c r="F2260">
        <v>3223</v>
      </c>
      <c r="G2260" t="s">
        <v>8219</v>
      </c>
      <c r="H2260" t="s">
        <v>8224</v>
      </c>
      <c r="I2260" t="str">
        <f>VLOOKUP(H2260,ISO!$A$2:$D$249,4,0)</f>
        <v>United States of America (the)</v>
      </c>
      <c r="J2260" t="s">
        <v>8246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1.4650000000000001</v>
      </c>
      <c r="R2260" s="8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5" hidden="1">
      <c r="A2261">
        <v>2259</v>
      </c>
      <c r="B2261" s="3" t="s">
        <v>2260</v>
      </c>
      <c r="C2261" s="3" t="s">
        <v>6369</v>
      </c>
      <c r="D2261">
        <v>1000</v>
      </c>
      <c r="F2261">
        <v>18671</v>
      </c>
      <c r="G2261" t="s">
        <v>8219</v>
      </c>
      <c r="H2261" t="s">
        <v>8225</v>
      </c>
      <c r="I2261" t="str">
        <f>VLOOKUP(H2261,ISO!$A$2:$D$249,4,0)</f>
        <v>United Kingdom of Great Britain and Northern Ireland (the)</v>
      </c>
      <c r="J2261" t="s">
        <v>8247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18.670999999999999</v>
      </c>
      <c r="R2261" s="8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5" hidden="1">
      <c r="A2262">
        <v>2260</v>
      </c>
      <c r="B2262" s="3" t="s">
        <v>2261</v>
      </c>
      <c r="C2262" s="3" t="s">
        <v>6370</v>
      </c>
      <c r="D2262">
        <v>2500</v>
      </c>
      <c r="F2262">
        <v>8173</v>
      </c>
      <c r="G2262" t="s">
        <v>8219</v>
      </c>
      <c r="H2262" t="s">
        <v>8224</v>
      </c>
      <c r="I2262" t="str">
        <f>VLOOKUP(H2262,ISO!$A$2:$D$249,4,0)</f>
        <v>United States of America (the)</v>
      </c>
      <c r="J2262" t="s">
        <v>8246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3.2692000000000001</v>
      </c>
      <c r="R2262" s="8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5" hidden="1">
      <c r="A2263">
        <v>2261</v>
      </c>
      <c r="B2263" s="3" t="s">
        <v>2262</v>
      </c>
      <c r="C2263" s="3" t="s">
        <v>6371</v>
      </c>
      <c r="D2263">
        <v>1000</v>
      </c>
      <c r="F2263">
        <v>7795</v>
      </c>
      <c r="G2263" t="s">
        <v>8219</v>
      </c>
      <c r="H2263" t="s">
        <v>8226</v>
      </c>
      <c r="I2263" t="str">
        <f>VLOOKUP(H2263,ISO!$A$2:$D$249,4,0)</f>
        <v>Australia</v>
      </c>
      <c r="J2263" t="s">
        <v>8248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7.7949999999999999</v>
      </c>
      <c r="R2263" s="8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3.5" hidden="1">
      <c r="A2264">
        <v>2262</v>
      </c>
      <c r="B2264" s="3" t="s">
        <v>2263</v>
      </c>
      <c r="C2264" s="3" t="s">
        <v>6372</v>
      </c>
      <c r="D2264">
        <v>3300</v>
      </c>
      <c r="F2264">
        <v>5087</v>
      </c>
      <c r="G2264" t="s">
        <v>8219</v>
      </c>
      <c r="H2264" t="s">
        <v>8224</v>
      </c>
      <c r="I2264" t="str">
        <f>VLOOKUP(H2264,ISO!$A$2:$D$249,4,0)</f>
        <v>United States of America (the)</v>
      </c>
      <c r="J2264" t="s">
        <v>8246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1.5415151515151515</v>
      </c>
      <c r="R2264" s="8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5" hidden="1">
      <c r="A2265">
        <v>2263</v>
      </c>
      <c r="B2265" s="3" t="s">
        <v>2264</v>
      </c>
      <c r="C2265" s="3" t="s">
        <v>6373</v>
      </c>
      <c r="D2265">
        <v>7500</v>
      </c>
      <c r="F2265">
        <v>8666</v>
      </c>
      <c r="G2265" t="s">
        <v>8219</v>
      </c>
      <c r="H2265" t="s">
        <v>8235</v>
      </c>
      <c r="I2265" t="str">
        <f>VLOOKUP(H2265,ISO!$A$2:$D$249,4,0)</f>
        <v>Sweden</v>
      </c>
      <c r="J2265" t="s">
        <v>8255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1.1554666666666666</v>
      </c>
      <c r="R2265" s="8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58" hidden="1">
      <c r="A2266">
        <v>2264</v>
      </c>
      <c r="B2266" s="3" t="s">
        <v>2265</v>
      </c>
      <c r="C2266" s="3" t="s">
        <v>6374</v>
      </c>
      <c r="D2266">
        <v>6000</v>
      </c>
      <c r="F2266">
        <v>10802</v>
      </c>
      <c r="G2266" t="s">
        <v>8219</v>
      </c>
      <c r="H2266" t="s">
        <v>8224</v>
      </c>
      <c r="I2266" t="str">
        <f>VLOOKUP(H2266,ISO!$A$2:$D$249,4,0)</f>
        <v>United States of America (the)</v>
      </c>
      <c r="J2266" t="s">
        <v>8246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1.8003333333333333</v>
      </c>
      <c r="R2266" s="8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5" hidden="1">
      <c r="A2267">
        <v>2265</v>
      </c>
      <c r="B2267" s="3" t="s">
        <v>2266</v>
      </c>
      <c r="C2267" s="3" t="s">
        <v>6375</v>
      </c>
      <c r="D2267">
        <v>200</v>
      </c>
      <c r="F2267">
        <v>597</v>
      </c>
      <c r="G2267" t="s">
        <v>8219</v>
      </c>
      <c r="H2267" t="s">
        <v>8225</v>
      </c>
      <c r="I2267" t="str">
        <f>VLOOKUP(H2267,ISO!$A$2:$D$249,4,0)</f>
        <v>United Kingdom of Great Britain and Northern Ireland (the)</v>
      </c>
      <c r="J2267" t="s">
        <v>8247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2.9849999999999999</v>
      </c>
      <c r="R2267" s="8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5" hidden="1">
      <c r="A2268">
        <v>2266</v>
      </c>
      <c r="B2268" s="3" t="s">
        <v>2267</v>
      </c>
      <c r="C2268" s="3" t="s">
        <v>6376</v>
      </c>
      <c r="D2268">
        <v>1500</v>
      </c>
      <c r="F2268">
        <v>4804</v>
      </c>
      <c r="G2268" t="s">
        <v>8219</v>
      </c>
      <c r="H2268" t="s">
        <v>8224</v>
      </c>
      <c r="I2268" t="str">
        <f>VLOOKUP(H2268,ISO!$A$2:$D$249,4,0)</f>
        <v>United States of America (the)</v>
      </c>
      <c r="J2268" t="s">
        <v>8246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3.2026666666666666</v>
      </c>
      <c r="R2268" s="8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58" hidden="1">
      <c r="A2269">
        <v>2267</v>
      </c>
      <c r="B2269" s="3" t="s">
        <v>2268</v>
      </c>
      <c r="C2269" s="3" t="s">
        <v>6377</v>
      </c>
      <c r="D2269">
        <v>20000</v>
      </c>
      <c r="F2269">
        <v>76105</v>
      </c>
      <c r="G2269" t="s">
        <v>8219</v>
      </c>
      <c r="H2269" t="s">
        <v>8224</v>
      </c>
      <c r="I2269" t="str">
        <f>VLOOKUP(H2269,ISO!$A$2:$D$249,4,0)</f>
        <v>United States of America (the)</v>
      </c>
      <c r="J2269" t="s">
        <v>8246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3.80525</v>
      </c>
      <c r="R2269" s="8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5" hidden="1">
      <c r="A2270">
        <v>2268</v>
      </c>
      <c r="B2270" s="3" t="s">
        <v>2269</v>
      </c>
      <c r="C2270" s="3" t="s">
        <v>6378</v>
      </c>
      <c r="D2270">
        <v>28000</v>
      </c>
      <c r="F2270">
        <v>28728</v>
      </c>
      <c r="G2270" t="s">
        <v>8219</v>
      </c>
      <c r="H2270" t="s">
        <v>8224</v>
      </c>
      <c r="I2270" t="str">
        <f>VLOOKUP(H2270,ISO!$A$2:$D$249,4,0)</f>
        <v>United States of America (the)</v>
      </c>
      <c r="J2270" t="s">
        <v>8246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1.026</v>
      </c>
      <c r="R2270" s="8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5" hidden="1">
      <c r="A2271">
        <v>2269</v>
      </c>
      <c r="B2271" s="3" t="s">
        <v>2270</v>
      </c>
      <c r="C2271" s="3" t="s">
        <v>6379</v>
      </c>
      <c r="D2271">
        <v>2500</v>
      </c>
      <c r="F2271">
        <v>45041</v>
      </c>
      <c r="G2271" t="s">
        <v>8219</v>
      </c>
      <c r="H2271" t="s">
        <v>8224</v>
      </c>
      <c r="I2271" t="str">
        <f>VLOOKUP(H2271,ISO!$A$2:$D$249,4,0)</f>
        <v>United States of America (the)</v>
      </c>
      <c r="J2271" t="s">
        <v>8246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18.016400000000001</v>
      </c>
      <c r="R2271" s="8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5" hidden="1">
      <c r="A2272">
        <v>2270</v>
      </c>
      <c r="B2272" s="3" t="s">
        <v>2271</v>
      </c>
      <c r="C2272" s="3" t="s">
        <v>6380</v>
      </c>
      <c r="D2272">
        <v>25000</v>
      </c>
      <c r="F2272">
        <v>180062</v>
      </c>
      <c r="G2272" t="s">
        <v>8219</v>
      </c>
      <c r="H2272" t="s">
        <v>8224</v>
      </c>
      <c r="I2272" t="str">
        <f>VLOOKUP(H2272,ISO!$A$2:$D$249,4,0)</f>
        <v>United States of America (the)</v>
      </c>
      <c r="J2272" t="s">
        <v>8246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7.2024800000000004</v>
      </c>
      <c r="R2272" s="8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5" hidden="1">
      <c r="A2273">
        <v>2271</v>
      </c>
      <c r="B2273" s="3" t="s">
        <v>2272</v>
      </c>
      <c r="C2273" s="3" t="s">
        <v>6381</v>
      </c>
      <c r="D2273">
        <v>20000</v>
      </c>
      <c r="F2273">
        <v>56618</v>
      </c>
      <c r="G2273" t="s">
        <v>8219</v>
      </c>
      <c r="H2273" t="s">
        <v>8224</v>
      </c>
      <c r="I2273" t="str">
        <f>VLOOKUP(H2273,ISO!$A$2:$D$249,4,0)</f>
        <v>United States of America (the)</v>
      </c>
      <c r="J2273" t="s">
        <v>8246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2.8309000000000002</v>
      </c>
      <c r="R2273" s="8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5" hidden="1">
      <c r="A2274">
        <v>2272</v>
      </c>
      <c r="B2274" s="3" t="s">
        <v>2273</v>
      </c>
      <c r="C2274" s="3" t="s">
        <v>6382</v>
      </c>
      <c r="D2274">
        <v>1000</v>
      </c>
      <c r="F2274">
        <v>13566</v>
      </c>
      <c r="G2274" t="s">
        <v>8219</v>
      </c>
      <c r="H2274" t="s">
        <v>8224</v>
      </c>
      <c r="I2274" t="str">
        <f>VLOOKUP(H2274,ISO!$A$2:$D$249,4,0)</f>
        <v>United States of America (the)</v>
      </c>
      <c r="J2274" t="s">
        <v>8246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13.566000000000001</v>
      </c>
      <c r="R2274" s="8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5" hidden="1">
      <c r="A2275">
        <v>2273</v>
      </c>
      <c r="B2275" s="3" t="s">
        <v>2274</v>
      </c>
      <c r="C2275" s="3" t="s">
        <v>6383</v>
      </c>
      <c r="D2275">
        <v>2500</v>
      </c>
      <c r="F2275">
        <v>5509</v>
      </c>
      <c r="G2275" t="s">
        <v>8219</v>
      </c>
      <c r="H2275" t="s">
        <v>8229</v>
      </c>
      <c r="I2275" t="str">
        <f>VLOOKUP(H2275,ISO!$A$2:$D$249,4,0)</f>
        <v>Canada</v>
      </c>
      <c r="J2275" t="s">
        <v>8251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2.2035999999999998</v>
      </c>
      <c r="R2275" s="8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8" hidden="1">
      <c r="A2276">
        <v>2274</v>
      </c>
      <c r="B2276" s="3" t="s">
        <v>2275</v>
      </c>
      <c r="C2276" s="3" t="s">
        <v>6384</v>
      </c>
      <c r="D2276">
        <v>2500</v>
      </c>
      <c r="F2276">
        <v>2990</v>
      </c>
      <c r="G2276" t="s">
        <v>8219</v>
      </c>
      <c r="H2276" t="s">
        <v>8224</v>
      </c>
      <c r="I2276" t="str">
        <f>VLOOKUP(H2276,ISO!$A$2:$D$249,4,0)</f>
        <v>United States of America (the)</v>
      </c>
      <c r="J2276" t="s">
        <v>8246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1.196</v>
      </c>
      <c r="R2276" s="8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5" hidden="1">
      <c r="A2277">
        <v>2275</v>
      </c>
      <c r="B2277" s="3" t="s">
        <v>2276</v>
      </c>
      <c r="C2277" s="3" t="s">
        <v>6385</v>
      </c>
      <c r="D2277">
        <v>650</v>
      </c>
      <c r="F2277">
        <v>2650.5</v>
      </c>
      <c r="G2277" t="s">
        <v>8219</v>
      </c>
      <c r="H2277" t="s">
        <v>8225</v>
      </c>
      <c r="I2277" t="str">
        <f>VLOOKUP(H2277,ISO!$A$2:$D$249,4,0)</f>
        <v>United Kingdom of Great Britain and Northern Ireland (the)</v>
      </c>
      <c r="J2277" t="s">
        <v>8247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4.0776923076923079</v>
      </c>
      <c r="R2277" s="8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58" hidden="1">
      <c r="A2278">
        <v>2276</v>
      </c>
      <c r="B2278" s="3" t="s">
        <v>2277</v>
      </c>
      <c r="C2278" s="3" t="s">
        <v>6386</v>
      </c>
      <c r="D2278">
        <v>4589</v>
      </c>
      <c r="F2278">
        <v>4856</v>
      </c>
      <c r="G2278" t="s">
        <v>8219</v>
      </c>
      <c r="H2278" t="s">
        <v>8224</v>
      </c>
      <c r="I2278" t="str">
        <f>VLOOKUP(H2278,ISO!$A$2:$D$249,4,0)</f>
        <v>United States of America (the)</v>
      </c>
      <c r="J2278" t="s">
        <v>8246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1.0581826105905425</v>
      </c>
      <c r="R2278" s="8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5" hidden="1">
      <c r="A2279">
        <v>2277</v>
      </c>
      <c r="B2279" s="3" t="s">
        <v>2278</v>
      </c>
      <c r="C2279" s="3" t="s">
        <v>6387</v>
      </c>
      <c r="D2279">
        <v>8500</v>
      </c>
      <c r="F2279">
        <v>11992</v>
      </c>
      <c r="G2279" t="s">
        <v>8219</v>
      </c>
      <c r="H2279" t="s">
        <v>8224</v>
      </c>
      <c r="I2279" t="str">
        <f>VLOOKUP(H2279,ISO!$A$2:$D$249,4,0)</f>
        <v>United States of America (the)</v>
      </c>
      <c r="J2279" t="s">
        <v>8246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1.4108235294117648</v>
      </c>
      <c r="R2279" s="8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9" hidden="1">
      <c r="A2280">
        <v>2278</v>
      </c>
      <c r="B2280" s="3" t="s">
        <v>2279</v>
      </c>
      <c r="C2280" s="3" t="s">
        <v>6388</v>
      </c>
      <c r="D2280">
        <v>2000</v>
      </c>
      <c r="F2280">
        <v>5414</v>
      </c>
      <c r="G2280" t="s">
        <v>8219</v>
      </c>
      <c r="H2280" t="s">
        <v>8237</v>
      </c>
      <c r="I2280" t="str">
        <f>VLOOKUP(H2280,ISO!$A$2:$D$249,4,0)</f>
        <v>Italy</v>
      </c>
      <c r="J2280" t="s">
        <v>8249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2.7069999999999999</v>
      </c>
      <c r="R2280" s="8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58" hidden="1">
      <c r="A2281">
        <v>2279</v>
      </c>
      <c r="B2281" s="3" t="s">
        <v>2280</v>
      </c>
      <c r="C2281" s="3" t="s">
        <v>6389</v>
      </c>
      <c r="D2281">
        <v>1000</v>
      </c>
      <c r="F2281">
        <v>1538</v>
      </c>
      <c r="G2281" t="s">
        <v>8219</v>
      </c>
      <c r="H2281" t="s">
        <v>8224</v>
      </c>
      <c r="I2281" t="str">
        <f>VLOOKUP(H2281,ISO!$A$2:$D$249,4,0)</f>
        <v>United States of America (the)</v>
      </c>
      <c r="J2281" t="s">
        <v>8246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1.538</v>
      </c>
      <c r="R2281" s="8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58" hidden="1">
      <c r="A2282">
        <v>2280</v>
      </c>
      <c r="B2282" s="3" t="s">
        <v>2281</v>
      </c>
      <c r="C2282" s="3" t="s">
        <v>6390</v>
      </c>
      <c r="D2282">
        <v>9800</v>
      </c>
      <c r="F2282">
        <v>39550.5</v>
      </c>
      <c r="G2282" t="s">
        <v>8219</v>
      </c>
      <c r="H2282" t="s">
        <v>8224</v>
      </c>
      <c r="I2282" t="str">
        <f>VLOOKUP(H2282,ISO!$A$2:$D$249,4,0)</f>
        <v>United States of America (the)</v>
      </c>
      <c r="J2282" t="s">
        <v>8246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4.0357653061224488</v>
      </c>
      <c r="R2282" s="8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5" hidden="1">
      <c r="A2283">
        <v>2281</v>
      </c>
      <c r="B2283" s="3" t="s">
        <v>2282</v>
      </c>
      <c r="C2283" s="3" t="s">
        <v>6391</v>
      </c>
      <c r="D2283">
        <v>300</v>
      </c>
      <c r="F2283">
        <v>555</v>
      </c>
      <c r="G2283" t="s">
        <v>8219</v>
      </c>
      <c r="H2283" t="s">
        <v>8224</v>
      </c>
      <c r="I2283" t="str">
        <f>VLOOKUP(H2283,ISO!$A$2:$D$249,4,0)</f>
        <v>United States of America (the)</v>
      </c>
      <c r="J2283" t="s">
        <v>8246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1.85</v>
      </c>
      <c r="R2283" s="8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29" hidden="1">
      <c r="A2284">
        <v>2282</v>
      </c>
      <c r="B2284" s="3" t="s">
        <v>2283</v>
      </c>
      <c r="C2284" s="3" t="s">
        <v>6392</v>
      </c>
      <c r="D2284">
        <v>750</v>
      </c>
      <c r="F2284">
        <v>1390</v>
      </c>
      <c r="G2284" t="s">
        <v>8219</v>
      </c>
      <c r="H2284" t="s">
        <v>8224</v>
      </c>
      <c r="I2284" t="str">
        <f>VLOOKUP(H2284,ISO!$A$2:$D$249,4,0)</f>
        <v>United States of America (the)</v>
      </c>
      <c r="J2284" t="s">
        <v>8246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1.8533333333333333</v>
      </c>
      <c r="R2284" s="8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5" hidden="1">
      <c r="A2285">
        <v>2283</v>
      </c>
      <c r="B2285" s="3" t="s">
        <v>2284</v>
      </c>
      <c r="C2285" s="3" t="s">
        <v>6393</v>
      </c>
      <c r="D2285">
        <v>3000</v>
      </c>
      <c r="F2285">
        <v>3025.66</v>
      </c>
      <c r="G2285" t="s">
        <v>8219</v>
      </c>
      <c r="H2285" t="s">
        <v>8224</v>
      </c>
      <c r="I2285" t="str">
        <f>VLOOKUP(H2285,ISO!$A$2:$D$249,4,0)</f>
        <v>United States of America (the)</v>
      </c>
      <c r="J2285" t="s">
        <v>8246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1.0085533333333332</v>
      </c>
      <c r="R2285" s="8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29" hidden="1">
      <c r="A2286">
        <v>2284</v>
      </c>
      <c r="B2286" s="3" t="s">
        <v>2285</v>
      </c>
      <c r="C2286" s="3" t="s">
        <v>6394</v>
      </c>
      <c r="D2286">
        <v>6000</v>
      </c>
      <c r="F2286">
        <v>6373.27</v>
      </c>
      <c r="G2286" t="s">
        <v>8219</v>
      </c>
      <c r="H2286" t="s">
        <v>8224</v>
      </c>
      <c r="I2286" t="str">
        <f>VLOOKUP(H2286,ISO!$A$2:$D$249,4,0)</f>
        <v>United States of America (the)</v>
      </c>
      <c r="J2286" t="s">
        <v>8246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1.0622116666666668</v>
      </c>
      <c r="R2286" s="8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5" hidden="1">
      <c r="A2287">
        <v>2285</v>
      </c>
      <c r="B2287" s="3" t="s">
        <v>2286</v>
      </c>
      <c r="C2287" s="3" t="s">
        <v>6395</v>
      </c>
      <c r="D2287">
        <v>3000</v>
      </c>
      <c r="F2287">
        <v>3641</v>
      </c>
      <c r="G2287" t="s">
        <v>8219</v>
      </c>
      <c r="H2287" t="s">
        <v>8224</v>
      </c>
      <c r="I2287" t="str">
        <f>VLOOKUP(H2287,ISO!$A$2:$D$249,4,0)</f>
        <v>United States of America (the)</v>
      </c>
      <c r="J2287" t="s">
        <v>8246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1.2136666666666667</v>
      </c>
      <c r="R2287" s="8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5" hidden="1">
      <c r="A2288">
        <v>2286</v>
      </c>
      <c r="B2288" s="3" t="s">
        <v>2287</v>
      </c>
      <c r="C2288" s="3" t="s">
        <v>6396</v>
      </c>
      <c r="D2288">
        <v>1500</v>
      </c>
      <c r="F2288">
        <v>1501</v>
      </c>
      <c r="G2288" t="s">
        <v>8219</v>
      </c>
      <c r="H2288" t="s">
        <v>8224</v>
      </c>
      <c r="I2288" t="str">
        <f>VLOOKUP(H2288,ISO!$A$2:$D$249,4,0)</f>
        <v>United States of America (the)</v>
      </c>
      <c r="J2288" t="s">
        <v>8246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1.0006666666666666</v>
      </c>
      <c r="R2288" s="8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5" hidden="1">
      <c r="A2289">
        <v>2287</v>
      </c>
      <c r="B2289" s="3" t="s">
        <v>2288</v>
      </c>
      <c r="C2289" s="3" t="s">
        <v>6397</v>
      </c>
      <c r="D2289">
        <v>4500</v>
      </c>
      <c r="F2289">
        <v>5398.99</v>
      </c>
      <c r="G2289" t="s">
        <v>8219</v>
      </c>
      <c r="H2289" t="s">
        <v>8224</v>
      </c>
      <c r="I2289" t="str">
        <f>VLOOKUP(H2289,ISO!$A$2:$D$249,4,0)</f>
        <v>United States of America (the)</v>
      </c>
      <c r="J2289" t="s">
        <v>8246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1.1997755555555556</v>
      </c>
      <c r="R2289" s="8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43.5" hidden="1">
      <c r="A2290">
        <v>2288</v>
      </c>
      <c r="B2290" s="3" t="s">
        <v>2289</v>
      </c>
      <c r="C2290" s="3" t="s">
        <v>6398</v>
      </c>
      <c r="D2290">
        <v>1000</v>
      </c>
      <c r="F2290">
        <v>1001</v>
      </c>
      <c r="G2290" t="s">
        <v>8219</v>
      </c>
      <c r="H2290" t="s">
        <v>8224</v>
      </c>
      <c r="I2290" t="str">
        <f>VLOOKUP(H2290,ISO!$A$2:$D$249,4,0)</f>
        <v>United States of America (the)</v>
      </c>
      <c r="J2290" t="s">
        <v>8246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1.0009999999999999</v>
      </c>
      <c r="R2290" s="8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43.5" hidden="1">
      <c r="A2291">
        <v>2289</v>
      </c>
      <c r="B2291" s="3" t="s">
        <v>2290</v>
      </c>
      <c r="C2291" s="3" t="s">
        <v>6399</v>
      </c>
      <c r="D2291">
        <v>1500</v>
      </c>
      <c r="F2291">
        <v>1611</v>
      </c>
      <c r="G2291" t="s">
        <v>8219</v>
      </c>
      <c r="H2291" t="s">
        <v>8224</v>
      </c>
      <c r="I2291" t="str">
        <f>VLOOKUP(H2291,ISO!$A$2:$D$249,4,0)</f>
        <v>United States of America (the)</v>
      </c>
      <c r="J2291" t="s">
        <v>8246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1.0740000000000001</v>
      </c>
      <c r="R2291" s="8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3.5" hidden="1">
      <c r="A2292">
        <v>2290</v>
      </c>
      <c r="B2292" s="3" t="s">
        <v>2291</v>
      </c>
      <c r="C2292" s="3" t="s">
        <v>6400</v>
      </c>
      <c r="D2292">
        <v>1500</v>
      </c>
      <c r="F2292">
        <v>1561</v>
      </c>
      <c r="G2292" t="s">
        <v>8219</v>
      </c>
      <c r="H2292" t="s">
        <v>8224</v>
      </c>
      <c r="I2292" t="str">
        <f>VLOOKUP(H2292,ISO!$A$2:$D$249,4,0)</f>
        <v>United States of America (the)</v>
      </c>
      <c r="J2292" t="s">
        <v>8246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1.0406666666666666</v>
      </c>
      <c r="R2292" s="8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5" hidden="1">
      <c r="A2293">
        <v>2291</v>
      </c>
      <c r="B2293" s="3" t="s">
        <v>2292</v>
      </c>
      <c r="C2293" s="3" t="s">
        <v>6401</v>
      </c>
      <c r="D2293">
        <v>2500</v>
      </c>
      <c r="F2293">
        <v>4320</v>
      </c>
      <c r="G2293" t="s">
        <v>8219</v>
      </c>
      <c r="H2293" t="s">
        <v>8224</v>
      </c>
      <c r="I2293" t="str">
        <f>VLOOKUP(H2293,ISO!$A$2:$D$249,4,0)</f>
        <v>United States of America (the)</v>
      </c>
      <c r="J2293" t="s">
        <v>8246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1.728</v>
      </c>
      <c r="R2293" s="8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5" hidden="1">
      <c r="A2294">
        <v>2292</v>
      </c>
      <c r="B2294" s="3" t="s">
        <v>2293</v>
      </c>
      <c r="C2294" s="3" t="s">
        <v>6402</v>
      </c>
      <c r="D2294">
        <v>2000</v>
      </c>
      <c r="F2294">
        <v>2145.0100000000002</v>
      </c>
      <c r="G2294" t="s">
        <v>8219</v>
      </c>
      <c r="H2294" t="s">
        <v>8224</v>
      </c>
      <c r="I2294" t="str">
        <f>VLOOKUP(H2294,ISO!$A$2:$D$249,4,0)</f>
        <v>United States of America (the)</v>
      </c>
      <c r="J2294" t="s">
        <v>8246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1.072505</v>
      </c>
      <c r="R2294" s="8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29" hidden="1">
      <c r="A2295">
        <v>2293</v>
      </c>
      <c r="B2295" s="3" t="s">
        <v>2294</v>
      </c>
      <c r="C2295" s="3" t="s">
        <v>6403</v>
      </c>
      <c r="D2295">
        <v>850</v>
      </c>
      <c r="F2295">
        <v>920</v>
      </c>
      <c r="G2295" t="s">
        <v>8219</v>
      </c>
      <c r="H2295" t="s">
        <v>8224</v>
      </c>
      <c r="I2295" t="str">
        <f>VLOOKUP(H2295,ISO!$A$2:$D$249,4,0)</f>
        <v>United States of America (the)</v>
      </c>
      <c r="J2295" t="s">
        <v>8246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1.0823529411764705</v>
      </c>
      <c r="R2295" s="8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58" hidden="1">
      <c r="A2296">
        <v>2294</v>
      </c>
      <c r="B2296" s="3" t="s">
        <v>2295</v>
      </c>
      <c r="C2296" s="3" t="s">
        <v>6404</v>
      </c>
      <c r="D2296">
        <v>5000</v>
      </c>
      <c r="F2296">
        <v>7304.04</v>
      </c>
      <c r="G2296" t="s">
        <v>8219</v>
      </c>
      <c r="H2296" t="s">
        <v>8224</v>
      </c>
      <c r="I2296" t="str">
        <f>VLOOKUP(H2296,ISO!$A$2:$D$249,4,0)</f>
        <v>United States of America (the)</v>
      </c>
      <c r="J2296" t="s">
        <v>8246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1.4608079999999999</v>
      </c>
      <c r="R2296" s="8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58" hidden="1">
      <c r="A2297">
        <v>2295</v>
      </c>
      <c r="B2297" s="3" t="s">
        <v>2296</v>
      </c>
      <c r="C2297" s="3" t="s">
        <v>6405</v>
      </c>
      <c r="D2297">
        <v>1200</v>
      </c>
      <c r="F2297">
        <v>1503</v>
      </c>
      <c r="G2297" t="s">
        <v>8219</v>
      </c>
      <c r="H2297" t="s">
        <v>8224</v>
      </c>
      <c r="I2297" t="str">
        <f>VLOOKUP(H2297,ISO!$A$2:$D$249,4,0)</f>
        <v>United States of America (the)</v>
      </c>
      <c r="J2297" t="s">
        <v>8246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1.2524999999999999</v>
      </c>
      <c r="R2297" s="8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5" hidden="1">
      <c r="A2298">
        <v>2296</v>
      </c>
      <c r="B2298" s="3" t="s">
        <v>2297</v>
      </c>
      <c r="C2298" s="3" t="s">
        <v>6406</v>
      </c>
      <c r="D2298">
        <v>7000</v>
      </c>
      <c r="F2298">
        <v>10435</v>
      </c>
      <c r="G2298" t="s">
        <v>8219</v>
      </c>
      <c r="H2298" t="s">
        <v>8224</v>
      </c>
      <c r="I2298" t="str">
        <f>VLOOKUP(H2298,ISO!$A$2:$D$249,4,0)</f>
        <v>United States of America (the)</v>
      </c>
      <c r="J2298" t="s">
        <v>8246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1.4907142857142857</v>
      </c>
      <c r="R2298" s="8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29" hidden="1">
      <c r="A2299">
        <v>2297</v>
      </c>
      <c r="B2299" s="3" t="s">
        <v>2298</v>
      </c>
      <c r="C2299" s="3" t="s">
        <v>6407</v>
      </c>
      <c r="D2299">
        <v>1000</v>
      </c>
      <c r="F2299">
        <v>1006</v>
      </c>
      <c r="G2299" t="s">
        <v>8219</v>
      </c>
      <c r="H2299" t="s">
        <v>8224</v>
      </c>
      <c r="I2299" t="str">
        <f>VLOOKUP(H2299,ISO!$A$2:$D$249,4,0)</f>
        <v>United States of America (the)</v>
      </c>
      <c r="J2299" t="s">
        <v>8246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1.006</v>
      </c>
      <c r="R2299" s="8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5" hidden="1">
      <c r="A2300">
        <v>2298</v>
      </c>
      <c r="B2300" s="3" t="s">
        <v>2299</v>
      </c>
      <c r="C2300" s="3" t="s">
        <v>6408</v>
      </c>
      <c r="D2300">
        <v>30000</v>
      </c>
      <c r="F2300">
        <v>31522</v>
      </c>
      <c r="G2300" t="s">
        <v>8219</v>
      </c>
      <c r="H2300" t="s">
        <v>8224</v>
      </c>
      <c r="I2300" t="str">
        <f>VLOOKUP(H2300,ISO!$A$2:$D$249,4,0)</f>
        <v>United States of America (the)</v>
      </c>
      <c r="J2300" t="s">
        <v>8246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1.0507333333333333</v>
      </c>
      <c r="R2300" s="8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5" hidden="1">
      <c r="A2301">
        <v>2299</v>
      </c>
      <c r="B2301" s="3" t="s">
        <v>2300</v>
      </c>
      <c r="C2301" s="3" t="s">
        <v>6409</v>
      </c>
      <c r="D2301">
        <v>300</v>
      </c>
      <c r="F2301">
        <v>1050.5</v>
      </c>
      <c r="G2301" t="s">
        <v>8219</v>
      </c>
      <c r="H2301" t="s">
        <v>8224</v>
      </c>
      <c r="I2301" t="str">
        <f>VLOOKUP(H2301,ISO!$A$2:$D$249,4,0)</f>
        <v>United States of America (the)</v>
      </c>
      <c r="J2301" t="s">
        <v>8246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3.5016666666666665</v>
      </c>
      <c r="R2301" s="8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5" hidden="1">
      <c r="A2302">
        <v>2300</v>
      </c>
      <c r="B2302" s="3" t="s">
        <v>2301</v>
      </c>
      <c r="C2302" s="3" t="s">
        <v>6410</v>
      </c>
      <c r="D2302">
        <v>800</v>
      </c>
      <c r="F2302">
        <v>810</v>
      </c>
      <c r="G2302" t="s">
        <v>8219</v>
      </c>
      <c r="H2302" t="s">
        <v>8224</v>
      </c>
      <c r="I2302" t="str">
        <f>VLOOKUP(H2302,ISO!$A$2:$D$249,4,0)</f>
        <v>United States of America (the)</v>
      </c>
      <c r="J2302" t="s">
        <v>8246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1.0125</v>
      </c>
      <c r="R2302" s="8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29" hidden="1">
      <c r="A2303">
        <v>2301</v>
      </c>
      <c r="B2303" s="3" t="s">
        <v>2302</v>
      </c>
      <c r="C2303" s="3" t="s">
        <v>6411</v>
      </c>
      <c r="D2303">
        <v>5000</v>
      </c>
      <c r="F2303">
        <v>6680.22</v>
      </c>
      <c r="G2303" t="s">
        <v>8219</v>
      </c>
      <c r="H2303" t="s">
        <v>8224</v>
      </c>
      <c r="I2303" t="str">
        <f>VLOOKUP(H2303,ISO!$A$2:$D$249,4,0)</f>
        <v>United States of America (the)</v>
      </c>
      <c r="J2303" t="s">
        <v>8246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1.336044</v>
      </c>
      <c r="R2303" s="8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5" hidden="1">
      <c r="A2304">
        <v>2302</v>
      </c>
      <c r="B2304" s="3" t="s">
        <v>2303</v>
      </c>
      <c r="C2304" s="3" t="s">
        <v>6412</v>
      </c>
      <c r="D2304">
        <v>2300</v>
      </c>
      <c r="F2304">
        <v>3925</v>
      </c>
      <c r="G2304" t="s">
        <v>8219</v>
      </c>
      <c r="H2304" t="s">
        <v>8224</v>
      </c>
      <c r="I2304" t="str">
        <f>VLOOKUP(H2304,ISO!$A$2:$D$249,4,0)</f>
        <v>United States of America (the)</v>
      </c>
      <c r="J2304" t="s">
        <v>8246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1.7065217391304348</v>
      </c>
      <c r="R2304" s="8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58" hidden="1">
      <c r="A2305">
        <v>2303</v>
      </c>
      <c r="B2305" s="3" t="s">
        <v>2304</v>
      </c>
      <c r="C2305" s="3" t="s">
        <v>6413</v>
      </c>
      <c r="D2305">
        <v>6450</v>
      </c>
      <c r="F2305">
        <v>7053.61</v>
      </c>
      <c r="G2305" t="s">
        <v>8219</v>
      </c>
      <c r="H2305" t="s">
        <v>8224</v>
      </c>
      <c r="I2305" t="str">
        <f>VLOOKUP(H2305,ISO!$A$2:$D$249,4,0)</f>
        <v>United States of America (the)</v>
      </c>
      <c r="J2305" t="s">
        <v>8246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1.0935829457364341</v>
      </c>
      <c r="R2305" s="8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5" hidden="1">
      <c r="A2306">
        <v>2304</v>
      </c>
      <c r="B2306" s="3" t="s">
        <v>2305</v>
      </c>
      <c r="C2306" s="3" t="s">
        <v>6414</v>
      </c>
      <c r="D2306">
        <v>6000</v>
      </c>
      <c r="F2306">
        <v>6042.02</v>
      </c>
      <c r="G2306" t="s">
        <v>8219</v>
      </c>
      <c r="H2306" t="s">
        <v>8224</v>
      </c>
      <c r="I2306" t="str">
        <f>VLOOKUP(H2306,ISO!$A$2:$D$249,4,0)</f>
        <v>United States of America (the)</v>
      </c>
      <c r="J2306" t="s">
        <v>8246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40"/>
        <v>1.0070033333333335</v>
      </c>
      <c r="R2306" s="8">
        <f t="shared" si="141"/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3.5" hidden="1">
      <c r="A2307">
        <v>2305</v>
      </c>
      <c r="B2307" s="3" t="s">
        <v>2306</v>
      </c>
      <c r="C2307" s="3" t="s">
        <v>6415</v>
      </c>
      <c r="D2307">
        <v>18000</v>
      </c>
      <c r="F2307">
        <v>18221</v>
      </c>
      <c r="G2307" t="s">
        <v>8219</v>
      </c>
      <c r="H2307" t="s">
        <v>8224</v>
      </c>
      <c r="I2307" t="str">
        <f>VLOOKUP(H2307,ISO!$A$2:$D$249,4,0)</f>
        <v>United States of America (the)</v>
      </c>
      <c r="J2307" t="s">
        <v>8246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44">F2307/D2307</f>
        <v>1.0122777777777778</v>
      </c>
      <c r="R2307" s="8">
        <f t="shared" ref="R2307:R2370" si="145">F2307/N2307</f>
        <v>109.10778443113773</v>
      </c>
      <c r="S2307" t="str">
        <f t="shared" ref="S2307:S2370" si="146">LEFT(P2307,(FIND("/",P2307,1)-1))</f>
        <v>music</v>
      </c>
      <c r="T2307" t="str">
        <f t="shared" ref="T2307:T2370" si="147">MID(P2307,FIND("/",P2307)+1,256)</f>
        <v>indie rock</v>
      </c>
    </row>
    <row r="2308" spans="1:20" ht="43.5" hidden="1">
      <c r="A2308">
        <v>2306</v>
      </c>
      <c r="B2308" s="3" t="s">
        <v>2307</v>
      </c>
      <c r="C2308" s="3" t="s">
        <v>6416</v>
      </c>
      <c r="D2308">
        <v>3500</v>
      </c>
      <c r="F2308">
        <v>3736.55</v>
      </c>
      <c r="G2308" t="s">
        <v>8219</v>
      </c>
      <c r="H2308" t="s">
        <v>8224</v>
      </c>
      <c r="I2308" t="str">
        <f>VLOOKUP(H2308,ISO!$A$2:$D$249,4,0)</f>
        <v>United States of America (the)</v>
      </c>
      <c r="J2308" t="s">
        <v>8246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1.0675857142857144</v>
      </c>
      <c r="R2308" s="8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5" hidden="1">
      <c r="A2309">
        <v>2307</v>
      </c>
      <c r="B2309" s="3" t="s">
        <v>2308</v>
      </c>
      <c r="C2309" s="3" t="s">
        <v>6417</v>
      </c>
      <c r="D2309">
        <v>1964.47</v>
      </c>
      <c r="F2309">
        <v>2095.2600000000002</v>
      </c>
      <c r="G2309" t="s">
        <v>8219</v>
      </c>
      <c r="H2309" t="s">
        <v>8224</v>
      </c>
      <c r="I2309" t="str">
        <f>VLOOKUP(H2309,ISO!$A$2:$D$249,4,0)</f>
        <v>United States of America (the)</v>
      </c>
      <c r="J2309" t="s">
        <v>8246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1.0665777537961894</v>
      </c>
      <c r="R2309" s="8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5" hidden="1">
      <c r="A2310">
        <v>2308</v>
      </c>
      <c r="B2310" s="3" t="s">
        <v>2309</v>
      </c>
      <c r="C2310" s="3" t="s">
        <v>6418</v>
      </c>
      <c r="D2310">
        <v>50000</v>
      </c>
      <c r="F2310">
        <v>50653.11</v>
      </c>
      <c r="G2310" t="s">
        <v>8219</v>
      </c>
      <c r="H2310" t="s">
        <v>8224</v>
      </c>
      <c r="I2310" t="str">
        <f>VLOOKUP(H2310,ISO!$A$2:$D$249,4,0)</f>
        <v>United States of America (the)</v>
      </c>
      <c r="J2310" t="s">
        <v>8246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1.0130622</v>
      </c>
      <c r="R2310" s="8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5" hidden="1">
      <c r="A2311">
        <v>2309</v>
      </c>
      <c r="B2311" s="3" t="s">
        <v>2310</v>
      </c>
      <c r="C2311" s="3" t="s">
        <v>6419</v>
      </c>
      <c r="D2311">
        <v>6000</v>
      </c>
      <c r="F2311">
        <v>6400.47</v>
      </c>
      <c r="G2311" t="s">
        <v>8219</v>
      </c>
      <c r="H2311" t="s">
        <v>8224</v>
      </c>
      <c r="I2311" t="str">
        <f>VLOOKUP(H2311,ISO!$A$2:$D$249,4,0)</f>
        <v>United States of America (the)</v>
      </c>
      <c r="J2311" t="s">
        <v>8246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1.0667450000000001</v>
      </c>
      <c r="R2311" s="8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58" hidden="1">
      <c r="A2312">
        <v>2310</v>
      </c>
      <c r="B2312" s="3" t="s">
        <v>2311</v>
      </c>
      <c r="C2312" s="3" t="s">
        <v>6420</v>
      </c>
      <c r="D2312">
        <v>18500</v>
      </c>
      <c r="F2312">
        <v>79335.360000000001</v>
      </c>
      <c r="G2312" t="s">
        <v>8219</v>
      </c>
      <c r="H2312" t="s">
        <v>8224</v>
      </c>
      <c r="I2312" t="str">
        <f>VLOOKUP(H2312,ISO!$A$2:$D$249,4,0)</f>
        <v>United States of America (the)</v>
      </c>
      <c r="J2312" t="s">
        <v>8246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4.288397837837838</v>
      </c>
      <c r="R2312" s="8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5" hidden="1">
      <c r="A2313">
        <v>2311</v>
      </c>
      <c r="B2313" s="3" t="s">
        <v>2312</v>
      </c>
      <c r="C2313" s="3" t="s">
        <v>6421</v>
      </c>
      <c r="D2313">
        <v>9000</v>
      </c>
      <c r="F2313">
        <v>9370</v>
      </c>
      <c r="G2313" t="s">
        <v>8219</v>
      </c>
      <c r="H2313" t="s">
        <v>8224</v>
      </c>
      <c r="I2313" t="str">
        <f>VLOOKUP(H2313,ISO!$A$2:$D$249,4,0)</f>
        <v>United States of America (the)</v>
      </c>
      <c r="J2313" t="s">
        <v>8246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1.0411111111111111</v>
      </c>
      <c r="R2313" s="8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5" hidden="1">
      <c r="A2314">
        <v>2312</v>
      </c>
      <c r="B2314" s="3" t="s">
        <v>2313</v>
      </c>
      <c r="C2314" s="3" t="s">
        <v>6422</v>
      </c>
      <c r="D2314">
        <v>3000</v>
      </c>
      <c r="F2314">
        <v>3236</v>
      </c>
      <c r="G2314" t="s">
        <v>8219</v>
      </c>
      <c r="H2314" t="s">
        <v>8224</v>
      </c>
      <c r="I2314" t="str">
        <f>VLOOKUP(H2314,ISO!$A$2:$D$249,4,0)</f>
        <v>United States of America (the)</v>
      </c>
      <c r="J2314" t="s">
        <v>8246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1.0786666666666667</v>
      </c>
      <c r="R2314" s="8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9" hidden="1">
      <c r="A2315">
        <v>2313</v>
      </c>
      <c r="B2315" s="3" t="s">
        <v>2314</v>
      </c>
      <c r="C2315" s="3" t="s">
        <v>6423</v>
      </c>
      <c r="D2315">
        <v>5000</v>
      </c>
      <c r="F2315">
        <v>8792.02</v>
      </c>
      <c r="G2315" t="s">
        <v>8219</v>
      </c>
      <c r="H2315" t="s">
        <v>8224</v>
      </c>
      <c r="I2315" t="str">
        <f>VLOOKUP(H2315,ISO!$A$2:$D$249,4,0)</f>
        <v>United States of America (the)</v>
      </c>
      <c r="J2315" t="s">
        <v>8246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1.7584040000000001</v>
      </c>
      <c r="R2315" s="8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5" hidden="1">
      <c r="A2316">
        <v>2314</v>
      </c>
      <c r="B2316" s="3" t="s">
        <v>2315</v>
      </c>
      <c r="C2316" s="3" t="s">
        <v>6424</v>
      </c>
      <c r="D2316">
        <v>1200</v>
      </c>
      <c r="F2316">
        <v>1883.64</v>
      </c>
      <c r="G2316" t="s">
        <v>8219</v>
      </c>
      <c r="H2316" t="s">
        <v>8224</v>
      </c>
      <c r="I2316" t="str">
        <f>VLOOKUP(H2316,ISO!$A$2:$D$249,4,0)</f>
        <v>United States of America (the)</v>
      </c>
      <c r="J2316" t="s">
        <v>8246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1.5697000000000001</v>
      </c>
      <c r="R2316" s="8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3.5" hidden="1">
      <c r="A2317">
        <v>2315</v>
      </c>
      <c r="B2317" s="3" t="s">
        <v>2316</v>
      </c>
      <c r="C2317" s="3" t="s">
        <v>6425</v>
      </c>
      <c r="D2317">
        <v>2500</v>
      </c>
      <c r="F2317">
        <v>2565</v>
      </c>
      <c r="G2317" t="s">
        <v>8219</v>
      </c>
      <c r="H2317" t="s">
        <v>8224</v>
      </c>
      <c r="I2317" t="str">
        <f>VLOOKUP(H2317,ISO!$A$2:$D$249,4,0)</f>
        <v>United States of America (the)</v>
      </c>
      <c r="J2317" t="s">
        <v>8246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1.026</v>
      </c>
      <c r="R2317" s="8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58" hidden="1">
      <c r="A2318">
        <v>2316</v>
      </c>
      <c r="B2318" s="3" t="s">
        <v>2317</v>
      </c>
      <c r="C2318" s="3" t="s">
        <v>6426</v>
      </c>
      <c r="D2318">
        <v>15000</v>
      </c>
      <c r="F2318">
        <v>15606.4</v>
      </c>
      <c r="G2318" t="s">
        <v>8219</v>
      </c>
      <c r="H2318" t="s">
        <v>8224</v>
      </c>
      <c r="I2318" t="str">
        <f>VLOOKUP(H2318,ISO!$A$2:$D$249,4,0)</f>
        <v>United States of America (the)</v>
      </c>
      <c r="J2318" t="s">
        <v>8246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1.0404266666666666</v>
      </c>
      <c r="R2318" s="8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5" hidden="1">
      <c r="A2319">
        <v>2317</v>
      </c>
      <c r="B2319" s="3" t="s">
        <v>2318</v>
      </c>
      <c r="C2319" s="3" t="s">
        <v>6427</v>
      </c>
      <c r="D2319">
        <v>400</v>
      </c>
      <c r="F2319">
        <v>416</v>
      </c>
      <c r="G2319" t="s">
        <v>8219</v>
      </c>
      <c r="H2319" t="s">
        <v>8224</v>
      </c>
      <c r="I2319" t="str">
        <f>VLOOKUP(H2319,ISO!$A$2:$D$249,4,0)</f>
        <v>United States of America (the)</v>
      </c>
      <c r="J2319" t="s">
        <v>8246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1.04</v>
      </c>
      <c r="R2319" s="8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8" hidden="1">
      <c r="A2320">
        <v>2318</v>
      </c>
      <c r="B2320" s="3" t="s">
        <v>2319</v>
      </c>
      <c r="C2320" s="3" t="s">
        <v>6428</v>
      </c>
      <c r="D2320">
        <v>5000</v>
      </c>
      <c r="F2320">
        <v>6053</v>
      </c>
      <c r="G2320" t="s">
        <v>8219</v>
      </c>
      <c r="H2320" t="s">
        <v>8224</v>
      </c>
      <c r="I2320" t="str">
        <f>VLOOKUP(H2320,ISO!$A$2:$D$249,4,0)</f>
        <v>United States of America (the)</v>
      </c>
      <c r="J2320" t="s">
        <v>8246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1.2105999999999999</v>
      </c>
      <c r="R2320" s="8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5" hidden="1">
      <c r="A2321">
        <v>2319</v>
      </c>
      <c r="B2321" s="3" t="s">
        <v>2320</v>
      </c>
      <c r="C2321" s="3" t="s">
        <v>6429</v>
      </c>
      <c r="D2321">
        <v>3000</v>
      </c>
      <c r="F2321">
        <v>3231</v>
      </c>
      <c r="G2321" t="s">
        <v>8219</v>
      </c>
      <c r="H2321" t="s">
        <v>8224</v>
      </c>
      <c r="I2321" t="str">
        <f>VLOOKUP(H2321,ISO!$A$2:$D$249,4,0)</f>
        <v>United States of America (the)</v>
      </c>
      <c r="J2321" t="s">
        <v>8246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1.077</v>
      </c>
      <c r="R2321" s="8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58" hidden="1">
      <c r="A2322">
        <v>2320</v>
      </c>
      <c r="B2322" s="3" t="s">
        <v>2321</v>
      </c>
      <c r="C2322" s="3" t="s">
        <v>6430</v>
      </c>
      <c r="D2322">
        <v>5000</v>
      </c>
      <c r="F2322">
        <v>5433</v>
      </c>
      <c r="G2322" t="s">
        <v>8219</v>
      </c>
      <c r="H2322" t="s">
        <v>8224</v>
      </c>
      <c r="I2322" t="str">
        <f>VLOOKUP(H2322,ISO!$A$2:$D$249,4,0)</f>
        <v>United States of America (the)</v>
      </c>
      <c r="J2322" t="s">
        <v>8246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1.0866</v>
      </c>
      <c r="R2322" s="8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5" hidden="1">
      <c r="A2323">
        <v>2321</v>
      </c>
      <c r="B2323" s="3" t="s">
        <v>2322</v>
      </c>
      <c r="C2323" s="3" t="s">
        <v>6431</v>
      </c>
      <c r="D2323">
        <v>10557</v>
      </c>
      <c r="F2323">
        <v>4130</v>
      </c>
      <c r="G2323" t="s">
        <v>8222</v>
      </c>
      <c r="H2323" t="s">
        <v>8239</v>
      </c>
      <c r="I2323" t="str">
        <f>VLOOKUP(H2323,ISO!$A$2:$D$249,4,0)</f>
        <v>Austria</v>
      </c>
      <c r="J2323" t="s">
        <v>8249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0.39120962394619685</v>
      </c>
      <c r="R2323" s="8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3.5" hidden="1">
      <c r="A2324">
        <v>2322</v>
      </c>
      <c r="B2324" s="3" t="s">
        <v>2323</v>
      </c>
      <c r="C2324" s="3" t="s">
        <v>6432</v>
      </c>
      <c r="D2324">
        <v>2700</v>
      </c>
      <c r="F2324">
        <v>85</v>
      </c>
      <c r="G2324" t="s">
        <v>8222</v>
      </c>
      <c r="H2324" t="s">
        <v>8224</v>
      </c>
      <c r="I2324" t="str">
        <f>VLOOKUP(H2324,ISO!$A$2:$D$249,4,0)</f>
        <v>United States of America (the)</v>
      </c>
      <c r="J2324" t="s">
        <v>8246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3.1481481481481478E-2</v>
      </c>
      <c r="R2324" s="8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3.5" hidden="1">
      <c r="A2325">
        <v>2323</v>
      </c>
      <c r="B2325" s="3" t="s">
        <v>2324</v>
      </c>
      <c r="C2325" s="3" t="s">
        <v>6433</v>
      </c>
      <c r="D2325">
        <v>250</v>
      </c>
      <c r="F2325">
        <v>120</v>
      </c>
      <c r="G2325" t="s">
        <v>8222</v>
      </c>
      <c r="H2325" t="s">
        <v>8224</v>
      </c>
      <c r="I2325" t="str">
        <f>VLOOKUP(H2325,ISO!$A$2:$D$249,4,0)</f>
        <v>United States of America (the)</v>
      </c>
      <c r="J2325" t="s">
        <v>8246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0.48</v>
      </c>
      <c r="R2325" s="8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43.5" hidden="1">
      <c r="A2326">
        <v>2324</v>
      </c>
      <c r="B2326" s="3" t="s">
        <v>2325</v>
      </c>
      <c r="C2326" s="3" t="s">
        <v>6434</v>
      </c>
      <c r="D2326">
        <v>7500</v>
      </c>
      <c r="F2326">
        <v>1555</v>
      </c>
      <c r="G2326" t="s">
        <v>8222</v>
      </c>
      <c r="H2326" t="s">
        <v>8225</v>
      </c>
      <c r="I2326" t="str">
        <f>VLOOKUP(H2326,ISO!$A$2:$D$249,4,0)</f>
        <v>United Kingdom of Great Britain and Northern Ireland (the)</v>
      </c>
      <c r="J2326" t="s">
        <v>8247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0.20733333333333334</v>
      </c>
      <c r="R2326" s="8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5" hidden="1">
      <c r="A2327">
        <v>2325</v>
      </c>
      <c r="B2327" s="3" t="s">
        <v>2326</v>
      </c>
      <c r="C2327" s="3" t="s">
        <v>6435</v>
      </c>
      <c r="D2327">
        <v>1000</v>
      </c>
      <c r="F2327">
        <v>80</v>
      </c>
      <c r="G2327" t="s">
        <v>8222</v>
      </c>
      <c r="H2327" t="s">
        <v>8224</v>
      </c>
      <c r="I2327" t="str">
        <f>VLOOKUP(H2327,ISO!$A$2:$D$249,4,0)</f>
        <v>United States of America (the)</v>
      </c>
      <c r="J2327" t="s">
        <v>8246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0.08</v>
      </c>
      <c r="R2327" s="8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5" hidden="1">
      <c r="A2328">
        <v>2326</v>
      </c>
      <c r="B2328" s="3" t="s">
        <v>2327</v>
      </c>
      <c r="C2328" s="3" t="s">
        <v>6436</v>
      </c>
      <c r="D2328">
        <v>15000</v>
      </c>
      <c r="F2328">
        <v>108</v>
      </c>
      <c r="G2328" t="s">
        <v>8222</v>
      </c>
      <c r="H2328" t="s">
        <v>8224</v>
      </c>
      <c r="I2328" t="str">
        <f>VLOOKUP(H2328,ISO!$A$2:$D$249,4,0)</f>
        <v>United States of America (the)</v>
      </c>
      <c r="J2328" t="s">
        <v>8246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7.1999999999999998E-3</v>
      </c>
      <c r="R2328" s="8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29" hidden="1">
      <c r="A2329">
        <v>2327</v>
      </c>
      <c r="B2329" s="3" t="s">
        <v>2328</v>
      </c>
      <c r="C2329" s="3" t="s">
        <v>6437</v>
      </c>
      <c r="D2329">
        <v>35000</v>
      </c>
      <c r="F2329">
        <v>184133.01</v>
      </c>
      <c r="G2329" t="s">
        <v>8219</v>
      </c>
      <c r="H2329" t="s">
        <v>8224</v>
      </c>
      <c r="I2329" t="str">
        <f>VLOOKUP(H2329,ISO!$A$2:$D$249,4,0)</f>
        <v>United States of America (the)</v>
      </c>
      <c r="J2329" t="s">
        <v>8246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5.2609431428571432</v>
      </c>
      <c r="R2329" s="8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8" hidden="1">
      <c r="A2330">
        <v>2328</v>
      </c>
      <c r="B2330" s="3" t="s">
        <v>2329</v>
      </c>
      <c r="C2330" s="3" t="s">
        <v>6438</v>
      </c>
      <c r="D2330">
        <v>10000</v>
      </c>
      <c r="F2330">
        <v>25445</v>
      </c>
      <c r="G2330" t="s">
        <v>8219</v>
      </c>
      <c r="H2330" t="s">
        <v>8224</v>
      </c>
      <c r="I2330" t="str">
        <f>VLOOKUP(H2330,ISO!$A$2:$D$249,4,0)</f>
        <v>United States of America (the)</v>
      </c>
      <c r="J2330" t="s">
        <v>8246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2.5445000000000002</v>
      </c>
      <c r="R2330" s="8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5" hidden="1">
      <c r="A2331">
        <v>2329</v>
      </c>
      <c r="B2331" s="3" t="s">
        <v>2330</v>
      </c>
      <c r="C2331" s="3" t="s">
        <v>6439</v>
      </c>
      <c r="D2331">
        <v>25000</v>
      </c>
      <c r="F2331">
        <v>26480</v>
      </c>
      <c r="G2331" t="s">
        <v>8219</v>
      </c>
      <c r="H2331" t="s">
        <v>8224</v>
      </c>
      <c r="I2331" t="str">
        <f>VLOOKUP(H2331,ISO!$A$2:$D$249,4,0)</f>
        <v>United States of America (the)</v>
      </c>
      <c r="J2331" t="s">
        <v>8246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1.0591999999999999</v>
      </c>
      <c r="R2331" s="8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58" hidden="1">
      <c r="A2332">
        <v>2330</v>
      </c>
      <c r="B2332" s="3" t="s">
        <v>2331</v>
      </c>
      <c r="C2332" s="3" t="s">
        <v>6440</v>
      </c>
      <c r="D2332">
        <v>35000</v>
      </c>
      <c r="F2332">
        <v>35848</v>
      </c>
      <c r="G2332" t="s">
        <v>8219</v>
      </c>
      <c r="H2332" t="s">
        <v>8224</v>
      </c>
      <c r="I2332" t="str">
        <f>VLOOKUP(H2332,ISO!$A$2:$D$249,4,0)</f>
        <v>United States of America (the)</v>
      </c>
      <c r="J2332" t="s">
        <v>8246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1.0242285714285715</v>
      </c>
      <c r="R2332" s="8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5" hidden="1">
      <c r="A2333">
        <v>2331</v>
      </c>
      <c r="B2333" s="3" t="s">
        <v>2332</v>
      </c>
      <c r="C2333" s="3" t="s">
        <v>6441</v>
      </c>
      <c r="D2333">
        <v>8000</v>
      </c>
      <c r="F2333">
        <v>11545.1</v>
      </c>
      <c r="G2333" t="s">
        <v>8219</v>
      </c>
      <c r="H2333" t="s">
        <v>8224</v>
      </c>
      <c r="I2333" t="str">
        <f>VLOOKUP(H2333,ISO!$A$2:$D$249,4,0)</f>
        <v>United States of America (the)</v>
      </c>
      <c r="J2333" t="s">
        <v>8246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1.4431375</v>
      </c>
      <c r="R2333" s="8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58" hidden="1">
      <c r="A2334">
        <v>2332</v>
      </c>
      <c r="B2334" s="3" t="s">
        <v>2333</v>
      </c>
      <c r="C2334" s="3" t="s">
        <v>6442</v>
      </c>
      <c r="D2334">
        <v>25000</v>
      </c>
      <c r="F2334">
        <v>26577</v>
      </c>
      <c r="G2334" t="s">
        <v>8219</v>
      </c>
      <c r="H2334" t="s">
        <v>8224</v>
      </c>
      <c r="I2334" t="str">
        <f>VLOOKUP(H2334,ISO!$A$2:$D$249,4,0)</f>
        <v>United States of America (the)</v>
      </c>
      <c r="J2334" t="s">
        <v>8246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1.06308</v>
      </c>
      <c r="R2334" s="8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5" hidden="1">
      <c r="A2335">
        <v>2333</v>
      </c>
      <c r="B2335" s="3" t="s">
        <v>2334</v>
      </c>
      <c r="C2335" s="3" t="s">
        <v>6443</v>
      </c>
      <c r="D2335">
        <v>600</v>
      </c>
      <c r="F2335">
        <v>1273</v>
      </c>
      <c r="G2335" t="s">
        <v>8219</v>
      </c>
      <c r="H2335" t="s">
        <v>8224</v>
      </c>
      <c r="I2335" t="str">
        <f>VLOOKUP(H2335,ISO!$A$2:$D$249,4,0)</f>
        <v>United States of America (the)</v>
      </c>
      <c r="J2335" t="s">
        <v>8246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2.1216666666666666</v>
      </c>
      <c r="R2335" s="8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5" hidden="1">
      <c r="A2336">
        <v>2334</v>
      </c>
      <c r="B2336" s="3" t="s">
        <v>2335</v>
      </c>
      <c r="C2336" s="3" t="s">
        <v>6444</v>
      </c>
      <c r="D2336">
        <v>4000</v>
      </c>
      <c r="F2336">
        <v>4078</v>
      </c>
      <c r="G2336" t="s">
        <v>8219</v>
      </c>
      <c r="H2336" t="s">
        <v>8224</v>
      </c>
      <c r="I2336" t="str">
        <f>VLOOKUP(H2336,ISO!$A$2:$D$249,4,0)</f>
        <v>United States of America (the)</v>
      </c>
      <c r="J2336" t="s">
        <v>8246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1.0195000000000001</v>
      </c>
      <c r="R2336" s="8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5" hidden="1">
      <c r="A2337">
        <v>2335</v>
      </c>
      <c r="B2337" s="3" t="s">
        <v>2336</v>
      </c>
      <c r="C2337" s="3" t="s">
        <v>6445</v>
      </c>
      <c r="D2337">
        <v>25000</v>
      </c>
      <c r="F2337">
        <v>25568</v>
      </c>
      <c r="G2337" t="s">
        <v>8219</v>
      </c>
      <c r="H2337" t="s">
        <v>8224</v>
      </c>
      <c r="I2337" t="str">
        <f>VLOOKUP(H2337,ISO!$A$2:$D$249,4,0)</f>
        <v>United States of America (the)</v>
      </c>
      <c r="J2337" t="s">
        <v>8246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1.0227200000000001</v>
      </c>
      <c r="R2337" s="8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5" hidden="1">
      <c r="A2338">
        <v>2336</v>
      </c>
      <c r="B2338" s="3" t="s">
        <v>2337</v>
      </c>
      <c r="C2338" s="3" t="s">
        <v>6446</v>
      </c>
      <c r="D2338">
        <v>20000</v>
      </c>
      <c r="F2338">
        <v>104146.51</v>
      </c>
      <c r="G2338" t="s">
        <v>8219</v>
      </c>
      <c r="H2338" t="s">
        <v>8224</v>
      </c>
      <c r="I2338" t="str">
        <f>VLOOKUP(H2338,ISO!$A$2:$D$249,4,0)</f>
        <v>United States of America (the)</v>
      </c>
      <c r="J2338" t="s">
        <v>8246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5.2073254999999996</v>
      </c>
      <c r="R2338" s="8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9" hidden="1">
      <c r="A2339">
        <v>2337</v>
      </c>
      <c r="B2339" s="3" t="s">
        <v>2338</v>
      </c>
      <c r="C2339" s="3" t="s">
        <v>6447</v>
      </c>
      <c r="D2339">
        <v>12000</v>
      </c>
      <c r="F2339">
        <v>13279</v>
      </c>
      <c r="G2339" t="s">
        <v>8219</v>
      </c>
      <c r="H2339" t="s">
        <v>8224</v>
      </c>
      <c r="I2339" t="str">
        <f>VLOOKUP(H2339,ISO!$A$2:$D$249,4,0)</f>
        <v>United States of America (the)</v>
      </c>
      <c r="J2339" t="s">
        <v>8246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1.1065833333333333</v>
      </c>
      <c r="R2339" s="8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5" hidden="1">
      <c r="A2340">
        <v>2338</v>
      </c>
      <c r="B2340" s="3" t="s">
        <v>2339</v>
      </c>
      <c r="C2340" s="3" t="s">
        <v>6448</v>
      </c>
      <c r="D2340">
        <v>15000</v>
      </c>
      <c r="F2340">
        <v>15171.5</v>
      </c>
      <c r="G2340" t="s">
        <v>8219</v>
      </c>
      <c r="H2340" t="s">
        <v>8224</v>
      </c>
      <c r="I2340" t="str">
        <f>VLOOKUP(H2340,ISO!$A$2:$D$249,4,0)</f>
        <v>United States of America (the)</v>
      </c>
      <c r="J2340" t="s">
        <v>8246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1.0114333333333334</v>
      </c>
      <c r="R2340" s="8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5" hidden="1">
      <c r="A2341">
        <v>2339</v>
      </c>
      <c r="B2341" s="3" t="s">
        <v>2340</v>
      </c>
      <c r="C2341" s="3" t="s">
        <v>6449</v>
      </c>
      <c r="D2341">
        <v>25000</v>
      </c>
      <c r="F2341">
        <v>73552</v>
      </c>
      <c r="G2341" t="s">
        <v>8219</v>
      </c>
      <c r="H2341" t="s">
        <v>8224</v>
      </c>
      <c r="I2341" t="str">
        <f>VLOOKUP(H2341,ISO!$A$2:$D$249,4,0)</f>
        <v>United States of America (the)</v>
      </c>
      <c r="J2341" t="s">
        <v>8246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2.9420799999999998</v>
      </c>
      <c r="R2341" s="8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5" hidden="1">
      <c r="A2342">
        <v>2340</v>
      </c>
      <c r="B2342" s="3" t="s">
        <v>2341</v>
      </c>
      <c r="C2342" s="3" t="s">
        <v>6450</v>
      </c>
      <c r="D2342">
        <v>40000</v>
      </c>
      <c r="F2342">
        <v>42311</v>
      </c>
      <c r="G2342" t="s">
        <v>8219</v>
      </c>
      <c r="H2342" t="s">
        <v>8224</v>
      </c>
      <c r="I2342" t="str">
        <f>VLOOKUP(H2342,ISO!$A$2:$D$249,4,0)</f>
        <v>United States of America (the)</v>
      </c>
      <c r="J2342" t="s">
        <v>8246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1.0577749999999999</v>
      </c>
      <c r="R2342" s="8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5" hidden="1">
      <c r="A2343">
        <v>2341</v>
      </c>
      <c r="B2343" s="3" t="s">
        <v>2342</v>
      </c>
      <c r="C2343" s="3" t="s">
        <v>6451</v>
      </c>
      <c r="D2343">
        <v>5000</v>
      </c>
      <c r="F2343">
        <v>0</v>
      </c>
      <c r="G2343" t="s">
        <v>8220</v>
      </c>
      <c r="H2343" t="s">
        <v>8224</v>
      </c>
      <c r="I2343" t="str">
        <f>VLOOKUP(H2343,ISO!$A$2:$D$249,4,0)</f>
        <v>United States of America (the)</v>
      </c>
      <c r="J2343" t="s">
        <v>8246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s="8" t="e">
        <f t="shared" si="145"/>
        <v>#DIV/0!</v>
      </c>
      <c r="S2343" t="str">
        <f t="shared" si="146"/>
        <v>technology</v>
      </c>
      <c r="T2343" t="str">
        <f t="shared" si="147"/>
        <v>web</v>
      </c>
    </row>
    <row r="2344" spans="1:20" ht="58" hidden="1">
      <c r="A2344">
        <v>2342</v>
      </c>
      <c r="B2344" s="3" t="s">
        <v>2343</v>
      </c>
      <c r="C2344" s="3" t="s">
        <v>6452</v>
      </c>
      <c r="D2344">
        <v>5500</v>
      </c>
      <c r="F2344">
        <v>0</v>
      </c>
      <c r="G2344" t="s">
        <v>8220</v>
      </c>
      <c r="H2344" t="s">
        <v>8224</v>
      </c>
      <c r="I2344" t="str">
        <f>VLOOKUP(H2344,ISO!$A$2:$D$249,4,0)</f>
        <v>United States of America (the)</v>
      </c>
      <c r="J2344" t="s">
        <v>8246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s="8" t="e">
        <f t="shared" si="145"/>
        <v>#DIV/0!</v>
      </c>
      <c r="S2344" t="str">
        <f t="shared" si="146"/>
        <v>technology</v>
      </c>
      <c r="T2344" t="str">
        <f t="shared" si="147"/>
        <v>web</v>
      </c>
    </row>
    <row r="2345" spans="1:20" ht="58" hidden="1">
      <c r="A2345">
        <v>2343</v>
      </c>
      <c r="B2345" s="3" t="s">
        <v>2344</v>
      </c>
      <c r="C2345" s="3" t="s">
        <v>6453</v>
      </c>
      <c r="D2345">
        <v>10000</v>
      </c>
      <c r="F2345">
        <v>300</v>
      </c>
      <c r="G2345" t="s">
        <v>8220</v>
      </c>
      <c r="H2345" t="s">
        <v>8224</v>
      </c>
      <c r="I2345" t="str">
        <f>VLOOKUP(H2345,ISO!$A$2:$D$249,4,0)</f>
        <v>United States of America (the)</v>
      </c>
      <c r="J2345" t="s">
        <v>8246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0.03</v>
      </c>
      <c r="R2345" s="8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58" hidden="1">
      <c r="A2346">
        <v>2344</v>
      </c>
      <c r="B2346" s="3" t="s">
        <v>2345</v>
      </c>
      <c r="C2346" s="3" t="s">
        <v>6454</v>
      </c>
      <c r="D2346">
        <v>1000</v>
      </c>
      <c r="F2346">
        <v>1</v>
      </c>
      <c r="G2346" t="s">
        <v>8220</v>
      </c>
      <c r="H2346" t="s">
        <v>8229</v>
      </c>
      <c r="I2346" t="str">
        <f>VLOOKUP(H2346,ISO!$A$2:$D$249,4,0)</f>
        <v>Canada</v>
      </c>
      <c r="J2346" t="s">
        <v>8251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1E-3</v>
      </c>
      <c r="R2346" s="8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43.5" hidden="1">
      <c r="A2347">
        <v>2345</v>
      </c>
      <c r="B2347" s="3" t="s">
        <v>2346</v>
      </c>
      <c r="C2347" s="3" t="s">
        <v>6455</v>
      </c>
      <c r="D2347">
        <v>3000</v>
      </c>
      <c r="F2347">
        <v>0</v>
      </c>
      <c r="G2347" t="s">
        <v>8220</v>
      </c>
      <c r="H2347" t="s">
        <v>8224</v>
      </c>
      <c r="I2347" t="str">
        <f>VLOOKUP(H2347,ISO!$A$2:$D$249,4,0)</f>
        <v>United States of America (the)</v>
      </c>
      <c r="J2347" t="s">
        <v>8246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s="8" t="e">
        <f t="shared" si="145"/>
        <v>#DIV/0!</v>
      </c>
      <c r="S2347" t="str">
        <f t="shared" si="146"/>
        <v>technology</v>
      </c>
      <c r="T2347" t="str">
        <f t="shared" si="147"/>
        <v>web</v>
      </c>
    </row>
    <row r="2348" spans="1:20" ht="43.5" hidden="1">
      <c r="A2348">
        <v>2346</v>
      </c>
      <c r="B2348" s="3" t="s">
        <v>2347</v>
      </c>
      <c r="C2348" s="3" t="s">
        <v>6456</v>
      </c>
      <c r="D2348">
        <v>60000</v>
      </c>
      <c r="F2348">
        <v>39</v>
      </c>
      <c r="G2348" t="s">
        <v>8220</v>
      </c>
      <c r="H2348" t="s">
        <v>8224</v>
      </c>
      <c r="I2348" t="str">
        <f>VLOOKUP(H2348,ISO!$A$2:$D$249,4,0)</f>
        <v>United States of America (the)</v>
      </c>
      <c r="J2348" t="s">
        <v>8246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6.4999999999999997E-4</v>
      </c>
      <c r="R2348" s="8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3.5" hidden="1">
      <c r="A2349">
        <v>2347</v>
      </c>
      <c r="B2349" s="3" t="s">
        <v>2348</v>
      </c>
      <c r="C2349" s="3" t="s">
        <v>6457</v>
      </c>
      <c r="D2349">
        <v>1000</v>
      </c>
      <c r="F2349">
        <v>15</v>
      </c>
      <c r="G2349" t="s">
        <v>8220</v>
      </c>
      <c r="H2349" t="s">
        <v>8224</v>
      </c>
      <c r="I2349" t="str">
        <f>VLOOKUP(H2349,ISO!$A$2:$D$249,4,0)</f>
        <v>United States of America (the)</v>
      </c>
      <c r="J2349" t="s">
        <v>8246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1.4999999999999999E-2</v>
      </c>
      <c r="R2349" s="8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43.5" hidden="1">
      <c r="A2350">
        <v>2348</v>
      </c>
      <c r="B2350" s="3" t="s">
        <v>2349</v>
      </c>
      <c r="C2350" s="3" t="s">
        <v>6458</v>
      </c>
      <c r="D2350">
        <v>70000</v>
      </c>
      <c r="F2350">
        <v>270</v>
      </c>
      <c r="G2350" t="s">
        <v>8220</v>
      </c>
      <c r="H2350" t="s">
        <v>8224</v>
      </c>
      <c r="I2350" t="str">
        <f>VLOOKUP(H2350,ISO!$A$2:$D$249,4,0)</f>
        <v>United States of America (the)</v>
      </c>
      <c r="J2350" t="s">
        <v>8246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3.8571428571428572E-3</v>
      </c>
      <c r="R2350" s="8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3.5" hidden="1">
      <c r="A2351">
        <v>2349</v>
      </c>
      <c r="B2351" s="3" t="s">
        <v>2350</v>
      </c>
      <c r="C2351" s="3" t="s">
        <v>6459</v>
      </c>
      <c r="D2351">
        <v>474900</v>
      </c>
      <c r="F2351">
        <v>0</v>
      </c>
      <c r="G2351" t="s">
        <v>8220</v>
      </c>
      <c r="H2351" t="s">
        <v>8235</v>
      </c>
      <c r="I2351" t="str">
        <f>VLOOKUP(H2351,ISO!$A$2:$D$249,4,0)</f>
        <v>Sweden</v>
      </c>
      <c r="J2351" t="s">
        <v>8255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s="8" t="e">
        <f t="shared" si="145"/>
        <v>#DIV/0!</v>
      </c>
      <c r="S2351" t="str">
        <f t="shared" si="146"/>
        <v>technology</v>
      </c>
      <c r="T2351" t="str">
        <f t="shared" si="147"/>
        <v>web</v>
      </c>
    </row>
    <row r="2352" spans="1:20" ht="43.5" hidden="1">
      <c r="A2352">
        <v>2350</v>
      </c>
      <c r="B2352" s="3" t="s">
        <v>2351</v>
      </c>
      <c r="C2352" s="3" t="s">
        <v>6460</v>
      </c>
      <c r="D2352">
        <v>50000</v>
      </c>
      <c r="F2352">
        <v>0</v>
      </c>
      <c r="G2352" t="s">
        <v>8220</v>
      </c>
      <c r="H2352" t="s">
        <v>8241</v>
      </c>
      <c r="I2352" t="str">
        <f>VLOOKUP(H2352,ISO!$A$2:$D$249,4,0)</f>
        <v>Ireland</v>
      </c>
      <c r="J2352" t="s">
        <v>8249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s="8" t="e">
        <f t="shared" si="145"/>
        <v>#DIV/0!</v>
      </c>
      <c r="S2352" t="str">
        <f t="shared" si="146"/>
        <v>technology</v>
      </c>
      <c r="T2352" t="str">
        <f t="shared" si="147"/>
        <v>web</v>
      </c>
    </row>
    <row r="2353" spans="1:20" ht="29" hidden="1">
      <c r="A2353">
        <v>2351</v>
      </c>
      <c r="B2353" s="3" t="s">
        <v>2352</v>
      </c>
      <c r="C2353" s="3" t="s">
        <v>6461</v>
      </c>
      <c r="D2353">
        <v>18900</v>
      </c>
      <c r="F2353">
        <v>108</v>
      </c>
      <c r="G2353" t="s">
        <v>8220</v>
      </c>
      <c r="H2353" t="s">
        <v>8228</v>
      </c>
      <c r="I2353" t="str">
        <f>VLOOKUP(H2353,ISO!$A$2:$D$249,4,0)</f>
        <v>New Zealand</v>
      </c>
      <c r="J2353" t="s">
        <v>8250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5.7142857142857143E-3</v>
      </c>
      <c r="R2353" s="8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5" hidden="1">
      <c r="A2354">
        <v>2352</v>
      </c>
      <c r="B2354" s="3" t="s">
        <v>2353</v>
      </c>
      <c r="C2354" s="3" t="s">
        <v>6462</v>
      </c>
      <c r="D2354">
        <v>2000</v>
      </c>
      <c r="F2354">
        <v>0</v>
      </c>
      <c r="G2354" t="s">
        <v>8220</v>
      </c>
      <c r="H2354" t="s">
        <v>8224</v>
      </c>
      <c r="I2354" t="str">
        <f>VLOOKUP(H2354,ISO!$A$2:$D$249,4,0)</f>
        <v>United States of America (the)</v>
      </c>
      <c r="J2354" t="s">
        <v>8246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s="8" t="e">
        <f t="shared" si="145"/>
        <v>#DIV/0!</v>
      </c>
      <c r="S2354" t="str">
        <f t="shared" si="146"/>
        <v>technology</v>
      </c>
      <c r="T2354" t="str">
        <f t="shared" si="147"/>
        <v>web</v>
      </c>
    </row>
    <row r="2355" spans="1:20" ht="43.5" hidden="1">
      <c r="A2355">
        <v>2353</v>
      </c>
      <c r="B2355" s="3" t="s">
        <v>2354</v>
      </c>
      <c r="C2355" s="3" t="s">
        <v>6463</v>
      </c>
      <c r="D2355">
        <v>1000</v>
      </c>
      <c r="F2355">
        <v>0</v>
      </c>
      <c r="G2355" t="s">
        <v>8220</v>
      </c>
      <c r="H2355" t="s">
        <v>8224</v>
      </c>
      <c r="I2355" t="str">
        <f>VLOOKUP(H2355,ISO!$A$2:$D$249,4,0)</f>
        <v>United States of America (the)</v>
      </c>
      <c r="J2355" t="s">
        <v>8246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s="8" t="e">
        <f t="shared" si="145"/>
        <v>#DIV/0!</v>
      </c>
      <c r="S2355" t="str">
        <f t="shared" si="146"/>
        <v>technology</v>
      </c>
      <c r="T2355" t="str">
        <f t="shared" si="147"/>
        <v>web</v>
      </c>
    </row>
    <row r="2356" spans="1:20" ht="43.5" hidden="1">
      <c r="A2356">
        <v>2354</v>
      </c>
      <c r="B2356" s="3" t="s">
        <v>2355</v>
      </c>
      <c r="C2356" s="3" t="s">
        <v>6464</v>
      </c>
      <c r="D2356">
        <v>35000</v>
      </c>
      <c r="F2356">
        <v>25</v>
      </c>
      <c r="G2356" t="s">
        <v>8220</v>
      </c>
      <c r="H2356" t="s">
        <v>8224</v>
      </c>
      <c r="I2356" t="str">
        <f>VLOOKUP(H2356,ISO!$A$2:$D$249,4,0)</f>
        <v>United States of America (the)</v>
      </c>
      <c r="J2356" t="s">
        <v>8246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7.1428571428571429E-4</v>
      </c>
      <c r="R2356" s="8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3.5" hidden="1">
      <c r="A2357">
        <v>2355</v>
      </c>
      <c r="B2357" s="3" t="s">
        <v>2356</v>
      </c>
      <c r="C2357" s="3" t="s">
        <v>6465</v>
      </c>
      <c r="D2357">
        <v>8000</v>
      </c>
      <c r="F2357">
        <v>55</v>
      </c>
      <c r="G2357" t="s">
        <v>8220</v>
      </c>
      <c r="H2357" t="s">
        <v>8226</v>
      </c>
      <c r="I2357" t="str">
        <f>VLOOKUP(H2357,ISO!$A$2:$D$249,4,0)</f>
        <v>Australia</v>
      </c>
      <c r="J2357" t="s">
        <v>8248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6.875E-3</v>
      </c>
      <c r="R2357" s="8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29" hidden="1">
      <c r="A2358">
        <v>2356</v>
      </c>
      <c r="B2358" s="3" t="s">
        <v>2357</v>
      </c>
      <c r="C2358" s="3" t="s">
        <v>6466</v>
      </c>
      <c r="D2358">
        <v>10000</v>
      </c>
      <c r="F2358">
        <v>0</v>
      </c>
      <c r="G2358" t="s">
        <v>8220</v>
      </c>
      <c r="H2358" t="s">
        <v>8233</v>
      </c>
      <c r="I2358" t="str">
        <f>VLOOKUP(H2358,ISO!$A$2:$D$249,4,0)</f>
        <v>Netherlands (the)</v>
      </c>
      <c r="J2358" t="s">
        <v>8249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s="8" t="e">
        <f t="shared" si="145"/>
        <v>#DIV/0!</v>
      </c>
      <c r="S2358" t="str">
        <f t="shared" si="146"/>
        <v>technology</v>
      </c>
      <c r="T2358" t="str">
        <f t="shared" si="147"/>
        <v>web</v>
      </c>
    </row>
    <row r="2359" spans="1:20" ht="43.5" hidden="1">
      <c r="A2359">
        <v>2357</v>
      </c>
      <c r="B2359" s="3" t="s">
        <v>2358</v>
      </c>
      <c r="C2359" s="3" t="s">
        <v>6467</v>
      </c>
      <c r="D2359">
        <v>27000</v>
      </c>
      <c r="F2359">
        <v>0</v>
      </c>
      <c r="G2359" t="s">
        <v>8220</v>
      </c>
      <c r="H2359" t="s">
        <v>8225</v>
      </c>
      <c r="I2359" t="str">
        <f>VLOOKUP(H2359,ISO!$A$2:$D$249,4,0)</f>
        <v>United Kingdom of Great Britain and Northern Ireland (the)</v>
      </c>
      <c r="J2359" t="s">
        <v>8247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s="8" t="e">
        <f t="shared" si="145"/>
        <v>#DIV/0!</v>
      </c>
      <c r="S2359" t="str">
        <f t="shared" si="146"/>
        <v>technology</v>
      </c>
      <c r="T2359" t="str">
        <f t="shared" si="147"/>
        <v>web</v>
      </c>
    </row>
    <row r="2360" spans="1:20" ht="43.5" hidden="1">
      <c r="A2360">
        <v>2358</v>
      </c>
      <c r="B2360" s="3" t="s">
        <v>2359</v>
      </c>
      <c r="C2360" s="3" t="s">
        <v>6468</v>
      </c>
      <c r="D2360">
        <v>1500</v>
      </c>
      <c r="F2360">
        <v>0</v>
      </c>
      <c r="G2360" t="s">
        <v>8220</v>
      </c>
      <c r="H2360" t="s">
        <v>8225</v>
      </c>
      <c r="I2360" t="str">
        <f>VLOOKUP(H2360,ISO!$A$2:$D$249,4,0)</f>
        <v>United Kingdom of Great Britain and Northern Ireland (the)</v>
      </c>
      <c r="J2360" t="s">
        <v>8247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s="8" t="e">
        <f t="shared" si="145"/>
        <v>#DIV/0!</v>
      </c>
      <c r="S2360" t="str">
        <f t="shared" si="146"/>
        <v>technology</v>
      </c>
      <c r="T2360" t="str">
        <f t="shared" si="147"/>
        <v>web</v>
      </c>
    </row>
    <row r="2361" spans="1:20" ht="43.5" hidden="1">
      <c r="A2361">
        <v>2359</v>
      </c>
      <c r="B2361" s="3" t="s">
        <v>2360</v>
      </c>
      <c r="C2361" s="3" t="s">
        <v>6469</v>
      </c>
      <c r="D2361">
        <v>7500</v>
      </c>
      <c r="F2361">
        <v>1101</v>
      </c>
      <c r="G2361" t="s">
        <v>8220</v>
      </c>
      <c r="H2361" t="s">
        <v>8224</v>
      </c>
      <c r="I2361" t="str">
        <f>VLOOKUP(H2361,ISO!$A$2:$D$249,4,0)</f>
        <v>United States of America (the)</v>
      </c>
      <c r="J2361" t="s">
        <v>8246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0.14680000000000001</v>
      </c>
      <c r="R2361" s="8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3.5" hidden="1">
      <c r="A2362">
        <v>2360</v>
      </c>
      <c r="B2362" s="3" t="s">
        <v>2361</v>
      </c>
      <c r="C2362" s="3" t="s">
        <v>6470</v>
      </c>
      <c r="D2362">
        <v>5000</v>
      </c>
      <c r="F2362">
        <v>2</v>
      </c>
      <c r="G2362" t="s">
        <v>8220</v>
      </c>
      <c r="H2362" t="s">
        <v>8229</v>
      </c>
      <c r="I2362" t="str">
        <f>VLOOKUP(H2362,ISO!$A$2:$D$249,4,0)</f>
        <v>Canada</v>
      </c>
      <c r="J2362" t="s">
        <v>8251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4.0000000000000002E-4</v>
      </c>
      <c r="R2362" s="8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58" hidden="1">
      <c r="A2363">
        <v>2361</v>
      </c>
      <c r="B2363" s="3" t="s">
        <v>2362</v>
      </c>
      <c r="C2363" s="3" t="s">
        <v>6471</v>
      </c>
      <c r="D2363">
        <v>200</v>
      </c>
      <c r="F2363">
        <v>0</v>
      </c>
      <c r="G2363" t="s">
        <v>8220</v>
      </c>
      <c r="H2363" t="s">
        <v>8229</v>
      </c>
      <c r="I2363" t="str">
        <f>VLOOKUP(H2363,ISO!$A$2:$D$249,4,0)</f>
        <v>Canada</v>
      </c>
      <c r="J2363" t="s">
        <v>8251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s="8" t="e">
        <f t="shared" si="145"/>
        <v>#DIV/0!</v>
      </c>
      <c r="S2363" t="str">
        <f t="shared" si="146"/>
        <v>technology</v>
      </c>
      <c r="T2363" t="str">
        <f t="shared" si="147"/>
        <v>web</v>
      </c>
    </row>
    <row r="2364" spans="1:20" ht="43.5" hidden="1">
      <c r="A2364">
        <v>2362</v>
      </c>
      <c r="B2364" s="3" t="s">
        <v>2363</v>
      </c>
      <c r="C2364" s="3" t="s">
        <v>6472</v>
      </c>
      <c r="D2364">
        <v>420</v>
      </c>
      <c r="F2364">
        <v>120</v>
      </c>
      <c r="G2364" t="s">
        <v>8220</v>
      </c>
      <c r="H2364" t="s">
        <v>8224</v>
      </c>
      <c r="I2364" t="str">
        <f>VLOOKUP(H2364,ISO!$A$2:$D$249,4,0)</f>
        <v>United States of America (the)</v>
      </c>
      <c r="J2364" t="s">
        <v>8246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0.2857142857142857</v>
      </c>
      <c r="R2364" s="8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58" hidden="1">
      <c r="A2365">
        <v>2363</v>
      </c>
      <c r="B2365" s="3" t="s">
        <v>2364</v>
      </c>
      <c r="C2365" s="3" t="s">
        <v>6473</v>
      </c>
      <c r="D2365">
        <v>175000</v>
      </c>
      <c r="F2365">
        <v>0</v>
      </c>
      <c r="G2365" t="s">
        <v>8220</v>
      </c>
      <c r="H2365" t="s">
        <v>8224</v>
      </c>
      <c r="I2365" t="str">
        <f>VLOOKUP(H2365,ISO!$A$2:$D$249,4,0)</f>
        <v>United States of America (the)</v>
      </c>
      <c r="J2365" t="s">
        <v>8246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s="8" t="e">
        <f t="shared" si="145"/>
        <v>#DIV/0!</v>
      </c>
      <c r="S2365" t="str">
        <f t="shared" si="146"/>
        <v>technology</v>
      </c>
      <c r="T2365" t="str">
        <f t="shared" si="147"/>
        <v>web</v>
      </c>
    </row>
    <row r="2366" spans="1:20" ht="29" hidden="1">
      <c r="A2366">
        <v>2364</v>
      </c>
      <c r="B2366" s="3" t="s">
        <v>2365</v>
      </c>
      <c r="C2366" s="3" t="s">
        <v>6474</v>
      </c>
      <c r="D2366">
        <v>128</v>
      </c>
      <c r="F2366">
        <v>0</v>
      </c>
      <c r="G2366" t="s">
        <v>8220</v>
      </c>
      <c r="H2366" t="s">
        <v>8224</v>
      </c>
      <c r="I2366" t="str">
        <f>VLOOKUP(H2366,ISO!$A$2:$D$249,4,0)</f>
        <v>United States of America (the)</v>
      </c>
      <c r="J2366" t="s">
        <v>8246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s="8" t="e">
        <f t="shared" si="145"/>
        <v>#DIV/0!</v>
      </c>
      <c r="S2366" t="str">
        <f t="shared" si="146"/>
        <v>technology</v>
      </c>
      <c r="T2366" t="str">
        <f t="shared" si="147"/>
        <v>web</v>
      </c>
    </row>
    <row r="2367" spans="1:20" ht="43.5" hidden="1">
      <c r="A2367">
        <v>2365</v>
      </c>
      <c r="B2367" s="3" t="s">
        <v>2366</v>
      </c>
      <c r="C2367" s="3" t="s">
        <v>6475</v>
      </c>
      <c r="D2367">
        <v>1000</v>
      </c>
      <c r="F2367">
        <v>0</v>
      </c>
      <c r="G2367" t="s">
        <v>8220</v>
      </c>
      <c r="H2367" t="s">
        <v>8237</v>
      </c>
      <c r="I2367" t="str">
        <f>VLOOKUP(H2367,ISO!$A$2:$D$249,4,0)</f>
        <v>Italy</v>
      </c>
      <c r="J2367" t="s">
        <v>8249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s="8" t="e">
        <f t="shared" si="145"/>
        <v>#DIV/0!</v>
      </c>
      <c r="S2367" t="str">
        <f t="shared" si="146"/>
        <v>technology</v>
      </c>
      <c r="T2367" t="str">
        <f t="shared" si="147"/>
        <v>web</v>
      </c>
    </row>
    <row r="2368" spans="1:20" ht="43.5" hidden="1">
      <c r="A2368">
        <v>2366</v>
      </c>
      <c r="B2368" s="3" t="s">
        <v>2367</v>
      </c>
      <c r="C2368" s="3" t="s">
        <v>6476</v>
      </c>
      <c r="D2368">
        <v>25000</v>
      </c>
      <c r="F2368">
        <v>2630</v>
      </c>
      <c r="G2368" t="s">
        <v>8220</v>
      </c>
      <c r="H2368" t="s">
        <v>8225</v>
      </c>
      <c r="I2368" t="str">
        <f>VLOOKUP(H2368,ISO!$A$2:$D$249,4,0)</f>
        <v>United Kingdom of Great Britain and Northern Ireland (the)</v>
      </c>
      <c r="J2368" t="s">
        <v>8247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0.1052</v>
      </c>
      <c r="R2368" s="8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5" hidden="1">
      <c r="A2369">
        <v>2367</v>
      </c>
      <c r="B2369" s="3" t="s">
        <v>2368</v>
      </c>
      <c r="C2369" s="3" t="s">
        <v>6477</v>
      </c>
      <c r="D2369">
        <v>50000</v>
      </c>
      <c r="F2369">
        <v>670</v>
      </c>
      <c r="G2369" t="s">
        <v>8220</v>
      </c>
      <c r="H2369" t="s">
        <v>8224</v>
      </c>
      <c r="I2369" t="str">
        <f>VLOOKUP(H2369,ISO!$A$2:$D$249,4,0)</f>
        <v>United States of America (the)</v>
      </c>
      <c r="J2369" t="s">
        <v>8246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1.34E-2</v>
      </c>
      <c r="R2369" s="8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5" hidden="1">
      <c r="A2370">
        <v>2368</v>
      </c>
      <c r="B2370" s="3" t="s">
        <v>2369</v>
      </c>
      <c r="C2370" s="3" t="s">
        <v>6478</v>
      </c>
      <c r="D2370">
        <v>40000</v>
      </c>
      <c r="F2370">
        <v>100</v>
      </c>
      <c r="G2370" t="s">
        <v>8220</v>
      </c>
      <c r="H2370" t="s">
        <v>8224</v>
      </c>
      <c r="I2370" t="str">
        <f>VLOOKUP(H2370,ISO!$A$2:$D$249,4,0)</f>
        <v>United States of America (the)</v>
      </c>
      <c r="J2370" t="s">
        <v>8246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44"/>
        <v>2.5000000000000001E-3</v>
      </c>
      <c r="R2370" s="8">
        <f t="shared" si="145"/>
        <v>50</v>
      </c>
      <c r="S2370" t="str">
        <f t="shared" si="146"/>
        <v>technology</v>
      </c>
      <c r="T2370" t="str">
        <f t="shared" si="147"/>
        <v>web</v>
      </c>
    </row>
    <row r="2371" spans="1:20" ht="43.5" hidden="1">
      <c r="A2371">
        <v>2369</v>
      </c>
      <c r="B2371" s="3" t="s">
        <v>2370</v>
      </c>
      <c r="C2371" s="3" t="s">
        <v>6479</v>
      </c>
      <c r="D2371">
        <v>25000</v>
      </c>
      <c r="F2371">
        <v>0</v>
      </c>
      <c r="G2371" t="s">
        <v>8220</v>
      </c>
      <c r="H2371" t="s">
        <v>8224</v>
      </c>
      <c r="I2371" t="str">
        <f>VLOOKUP(H2371,ISO!$A$2:$D$249,4,0)</f>
        <v>United States of America (the)</v>
      </c>
      <c r="J2371" t="s">
        <v>8246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48">F2371/D2371</f>
        <v>0</v>
      </c>
      <c r="R2371" s="8" t="e">
        <f t="shared" ref="R2371:R2434" si="149">F2371/N2371</f>
        <v>#DIV/0!</v>
      </c>
      <c r="S2371" t="str">
        <f t="shared" ref="S2371:S2434" si="150">LEFT(P2371,(FIND("/",P2371,1)-1))</f>
        <v>technology</v>
      </c>
      <c r="T2371" t="str">
        <f t="shared" ref="T2371:T2434" si="151">MID(P2371,FIND("/",P2371)+1,256)</f>
        <v>web</v>
      </c>
    </row>
    <row r="2372" spans="1:20" ht="43.5" hidden="1">
      <c r="A2372">
        <v>2370</v>
      </c>
      <c r="B2372" s="3" t="s">
        <v>2371</v>
      </c>
      <c r="C2372" s="3" t="s">
        <v>6480</v>
      </c>
      <c r="D2372">
        <v>25000</v>
      </c>
      <c r="F2372">
        <v>82</v>
      </c>
      <c r="G2372" t="s">
        <v>8220</v>
      </c>
      <c r="H2372" t="s">
        <v>8224</v>
      </c>
      <c r="I2372" t="str">
        <f>VLOOKUP(H2372,ISO!$A$2:$D$249,4,0)</f>
        <v>United States of America (the)</v>
      </c>
      <c r="J2372" t="s">
        <v>8246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3.2799999999999999E-3</v>
      </c>
      <c r="R2372" s="8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43.5" hidden="1">
      <c r="A2373">
        <v>2371</v>
      </c>
      <c r="B2373" s="3" t="s">
        <v>2372</v>
      </c>
      <c r="C2373" s="3" t="s">
        <v>6481</v>
      </c>
      <c r="D2373">
        <v>2000</v>
      </c>
      <c r="F2373">
        <v>0</v>
      </c>
      <c r="G2373" t="s">
        <v>8220</v>
      </c>
      <c r="H2373" t="s">
        <v>8224</v>
      </c>
      <c r="I2373" t="str">
        <f>VLOOKUP(H2373,ISO!$A$2:$D$249,4,0)</f>
        <v>United States of America (the)</v>
      </c>
      <c r="J2373" t="s">
        <v>8246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s="8" t="e">
        <f t="shared" si="149"/>
        <v>#DIV/0!</v>
      </c>
      <c r="S2373" t="str">
        <f t="shared" si="150"/>
        <v>technology</v>
      </c>
      <c r="T2373" t="str">
        <f t="shared" si="151"/>
        <v>web</v>
      </c>
    </row>
    <row r="2374" spans="1:20" ht="43.5" hidden="1">
      <c r="A2374">
        <v>2372</v>
      </c>
      <c r="B2374" s="3" t="s">
        <v>2373</v>
      </c>
      <c r="C2374" s="3" t="s">
        <v>6482</v>
      </c>
      <c r="D2374">
        <v>5500</v>
      </c>
      <c r="F2374">
        <v>180</v>
      </c>
      <c r="G2374" t="s">
        <v>8220</v>
      </c>
      <c r="H2374" t="s">
        <v>8226</v>
      </c>
      <c r="I2374" t="str">
        <f>VLOOKUP(H2374,ISO!$A$2:$D$249,4,0)</f>
        <v>Australia</v>
      </c>
      <c r="J2374" t="s">
        <v>8248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3.272727272727273E-2</v>
      </c>
      <c r="R2374" s="8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29" hidden="1">
      <c r="A2375">
        <v>2373</v>
      </c>
      <c r="B2375" s="3" t="s">
        <v>2374</v>
      </c>
      <c r="C2375" s="3" t="s">
        <v>6483</v>
      </c>
      <c r="D2375">
        <v>850000</v>
      </c>
      <c r="F2375">
        <v>50</v>
      </c>
      <c r="G2375" t="s">
        <v>8220</v>
      </c>
      <c r="H2375" t="s">
        <v>8235</v>
      </c>
      <c r="I2375" t="str">
        <f>VLOOKUP(H2375,ISO!$A$2:$D$249,4,0)</f>
        <v>Sweden</v>
      </c>
      <c r="J2375" t="s">
        <v>8255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5.8823529411764708E-5</v>
      </c>
      <c r="R2375" s="8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58" hidden="1">
      <c r="A2376">
        <v>2374</v>
      </c>
      <c r="B2376" s="3" t="s">
        <v>2375</v>
      </c>
      <c r="C2376" s="3" t="s">
        <v>6484</v>
      </c>
      <c r="D2376">
        <v>22000</v>
      </c>
      <c r="F2376">
        <v>10</v>
      </c>
      <c r="G2376" t="s">
        <v>8220</v>
      </c>
      <c r="H2376" t="s">
        <v>8224</v>
      </c>
      <c r="I2376" t="str">
        <f>VLOOKUP(H2376,ISO!$A$2:$D$249,4,0)</f>
        <v>United States of America (the)</v>
      </c>
      <c r="J2376" t="s">
        <v>8246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4.5454545454545455E-4</v>
      </c>
      <c r="R2376" s="8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43.5" hidden="1">
      <c r="A2377">
        <v>2375</v>
      </c>
      <c r="B2377" s="3" t="s">
        <v>2376</v>
      </c>
      <c r="C2377" s="3" t="s">
        <v>6485</v>
      </c>
      <c r="D2377">
        <v>10000</v>
      </c>
      <c r="F2377">
        <v>0</v>
      </c>
      <c r="G2377" t="s">
        <v>8220</v>
      </c>
      <c r="H2377" t="s">
        <v>8224</v>
      </c>
      <c r="I2377" t="str">
        <f>VLOOKUP(H2377,ISO!$A$2:$D$249,4,0)</f>
        <v>United States of America (the)</v>
      </c>
      <c r="J2377" t="s">
        <v>8246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s="8" t="e">
        <f t="shared" si="149"/>
        <v>#DIV/0!</v>
      </c>
      <c r="S2377" t="str">
        <f t="shared" si="150"/>
        <v>technology</v>
      </c>
      <c r="T2377" t="str">
        <f t="shared" si="151"/>
        <v>web</v>
      </c>
    </row>
    <row r="2378" spans="1:20" ht="43.5" hidden="1">
      <c r="A2378">
        <v>2376</v>
      </c>
      <c r="B2378" s="3" t="s">
        <v>2377</v>
      </c>
      <c r="C2378" s="3" t="s">
        <v>6486</v>
      </c>
      <c r="D2378">
        <v>3000</v>
      </c>
      <c r="F2378">
        <v>326.33</v>
      </c>
      <c r="G2378" t="s">
        <v>8220</v>
      </c>
      <c r="H2378" t="s">
        <v>8224</v>
      </c>
      <c r="I2378" t="str">
        <f>VLOOKUP(H2378,ISO!$A$2:$D$249,4,0)</f>
        <v>United States of America (the)</v>
      </c>
      <c r="J2378" t="s">
        <v>8246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0.10877666666666666</v>
      </c>
      <c r="R2378" s="8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5" hidden="1">
      <c r="A2379">
        <v>2377</v>
      </c>
      <c r="B2379" s="3" t="s">
        <v>2378</v>
      </c>
      <c r="C2379" s="3" t="s">
        <v>6487</v>
      </c>
      <c r="D2379">
        <v>2500</v>
      </c>
      <c r="F2379">
        <v>0</v>
      </c>
      <c r="G2379" t="s">
        <v>8220</v>
      </c>
      <c r="H2379" t="s">
        <v>8229</v>
      </c>
      <c r="I2379" t="str">
        <f>VLOOKUP(H2379,ISO!$A$2:$D$249,4,0)</f>
        <v>Canada</v>
      </c>
      <c r="J2379" t="s">
        <v>8251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s="8" t="e">
        <f t="shared" si="149"/>
        <v>#DIV/0!</v>
      </c>
      <c r="S2379" t="str">
        <f t="shared" si="150"/>
        <v>technology</v>
      </c>
      <c r="T2379" t="str">
        <f t="shared" si="151"/>
        <v>web</v>
      </c>
    </row>
    <row r="2380" spans="1:20" ht="43.5" hidden="1">
      <c r="A2380">
        <v>2378</v>
      </c>
      <c r="B2380" s="3" t="s">
        <v>2379</v>
      </c>
      <c r="C2380" s="3" t="s">
        <v>6488</v>
      </c>
      <c r="D2380">
        <v>110000</v>
      </c>
      <c r="F2380">
        <v>0</v>
      </c>
      <c r="G2380" t="s">
        <v>8220</v>
      </c>
      <c r="H2380" t="s">
        <v>8224</v>
      </c>
      <c r="I2380" t="str">
        <f>VLOOKUP(H2380,ISO!$A$2:$D$249,4,0)</f>
        <v>United States of America (the)</v>
      </c>
      <c r="J2380" t="s">
        <v>8246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s="8" t="e">
        <f t="shared" si="149"/>
        <v>#DIV/0!</v>
      </c>
      <c r="S2380" t="str">
        <f t="shared" si="150"/>
        <v>technology</v>
      </c>
      <c r="T2380" t="str">
        <f t="shared" si="151"/>
        <v>web</v>
      </c>
    </row>
    <row r="2381" spans="1:20" ht="29" hidden="1">
      <c r="A2381">
        <v>2379</v>
      </c>
      <c r="B2381" s="3" t="s">
        <v>2380</v>
      </c>
      <c r="C2381" s="3" t="s">
        <v>6489</v>
      </c>
      <c r="D2381">
        <v>30000</v>
      </c>
      <c r="F2381">
        <v>0</v>
      </c>
      <c r="G2381" t="s">
        <v>8220</v>
      </c>
      <c r="H2381" t="s">
        <v>8224</v>
      </c>
      <c r="I2381" t="str">
        <f>VLOOKUP(H2381,ISO!$A$2:$D$249,4,0)</f>
        <v>United States of America (the)</v>
      </c>
      <c r="J2381" t="s">
        <v>8246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s="8" t="e">
        <f t="shared" si="149"/>
        <v>#DIV/0!</v>
      </c>
      <c r="S2381" t="str">
        <f t="shared" si="150"/>
        <v>technology</v>
      </c>
      <c r="T2381" t="str">
        <f t="shared" si="151"/>
        <v>web</v>
      </c>
    </row>
    <row r="2382" spans="1:20" ht="43.5" hidden="1">
      <c r="A2382">
        <v>2380</v>
      </c>
      <c r="B2382" s="3" t="s">
        <v>2381</v>
      </c>
      <c r="C2382" s="3" t="s">
        <v>6490</v>
      </c>
      <c r="D2382">
        <v>15000</v>
      </c>
      <c r="F2382">
        <v>55</v>
      </c>
      <c r="G2382" t="s">
        <v>8220</v>
      </c>
      <c r="H2382" t="s">
        <v>8224</v>
      </c>
      <c r="I2382" t="str">
        <f>VLOOKUP(H2382,ISO!$A$2:$D$249,4,0)</f>
        <v>United States of America (the)</v>
      </c>
      <c r="J2382" t="s">
        <v>8246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3.6666666666666666E-3</v>
      </c>
      <c r="R2382" s="8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5" hidden="1">
      <c r="A2383">
        <v>2381</v>
      </c>
      <c r="B2383" s="3" t="s">
        <v>2382</v>
      </c>
      <c r="C2383" s="3" t="s">
        <v>6491</v>
      </c>
      <c r="D2383">
        <v>86350</v>
      </c>
      <c r="F2383">
        <v>1571</v>
      </c>
      <c r="G2383" t="s">
        <v>8220</v>
      </c>
      <c r="H2383" t="s">
        <v>8224</v>
      </c>
      <c r="I2383" t="str">
        <f>VLOOKUP(H2383,ISO!$A$2:$D$249,4,0)</f>
        <v>United States of America (the)</v>
      </c>
      <c r="J2383" t="s">
        <v>8246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1.8193398957730169E-2</v>
      </c>
      <c r="R2383" s="8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8" hidden="1">
      <c r="A2384">
        <v>2382</v>
      </c>
      <c r="B2384" s="3" t="s">
        <v>2383</v>
      </c>
      <c r="C2384" s="3" t="s">
        <v>6492</v>
      </c>
      <c r="D2384">
        <v>3000</v>
      </c>
      <c r="F2384">
        <v>75</v>
      </c>
      <c r="G2384" t="s">
        <v>8220</v>
      </c>
      <c r="H2384" t="s">
        <v>8224</v>
      </c>
      <c r="I2384" t="str">
        <f>VLOOKUP(H2384,ISO!$A$2:$D$249,4,0)</f>
        <v>United States of America (the)</v>
      </c>
      <c r="J2384" t="s">
        <v>8246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2.5000000000000001E-2</v>
      </c>
      <c r="R2384" s="8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43.5" hidden="1">
      <c r="A2385">
        <v>2383</v>
      </c>
      <c r="B2385" s="3" t="s">
        <v>2384</v>
      </c>
      <c r="C2385" s="3" t="s">
        <v>6493</v>
      </c>
      <c r="D2385">
        <v>10000</v>
      </c>
      <c r="F2385">
        <v>435</v>
      </c>
      <c r="G2385" t="s">
        <v>8220</v>
      </c>
      <c r="H2385" t="s">
        <v>8228</v>
      </c>
      <c r="I2385" t="str">
        <f>VLOOKUP(H2385,ISO!$A$2:$D$249,4,0)</f>
        <v>New Zealand</v>
      </c>
      <c r="J2385" t="s">
        <v>8250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4.3499999999999997E-2</v>
      </c>
      <c r="R2385" s="8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58" hidden="1">
      <c r="A2386">
        <v>2384</v>
      </c>
      <c r="B2386" s="3" t="s">
        <v>2385</v>
      </c>
      <c r="C2386" s="3" t="s">
        <v>6494</v>
      </c>
      <c r="D2386">
        <v>1000</v>
      </c>
      <c r="F2386">
        <v>8</v>
      </c>
      <c r="G2386" t="s">
        <v>8220</v>
      </c>
      <c r="H2386" t="s">
        <v>8224</v>
      </c>
      <c r="I2386" t="str">
        <f>VLOOKUP(H2386,ISO!$A$2:$D$249,4,0)</f>
        <v>United States of America (the)</v>
      </c>
      <c r="J2386" t="s">
        <v>8246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8.0000000000000002E-3</v>
      </c>
      <c r="R2386" s="8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43.5" hidden="1">
      <c r="A2387">
        <v>2385</v>
      </c>
      <c r="B2387" s="3" t="s">
        <v>2386</v>
      </c>
      <c r="C2387" s="3" t="s">
        <v>6495</v>
      </c>
      <c r="D2387">
        <v>65000</v>
      </c>
      <c r="F2387">
        <v>788</v>
      </c>
      <c r="G2387" t="s">
        <v>8220</v>
      </c>
      <c r="H2387" t="s">
        <v>8224</v>
      </c>
      <c r="I2387" t="str">
        <f>VLOOKUP(H2387,ISO!$A$2:$D$249,4,0)</f>
        <v>United States of America (the)</v>
      </c>
      <c r="J2387" t="s">
        <v>8246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1.2123076923076924E-2</v>
      </c>
      <c r="R2387" s="8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5" hidden="1">
      <c r="A2388">
        <v>2386</v>
      </c>
      <c r="B2388" s="3" t="s">
        <v>2387</v>
      </c>
      <c r="C2388" s="3" t="s">
        <v>6496</v>
      </c>
      <c r="D2388">
        <v>30000</v>
      </c>
      <c r="F2388">
        <v>0</v>
      </c>
      <c r="G2388" t="s">
        <v>8220</v>
      </c>
      <c r="H2388" t="s">
        <v>8229</v>
      </c>
      <c r="I2388" t="str">
        <f>VLOOKUP(H2388,ISO!$A$2:$D$249,4,0)</f>
        <v>Canada</v>
      </c>
      <c r="J2388" t="s">
        <v>8251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s="8" t="e">
        <f t="shared" si="149"/>
        <v>#DIV/0!</v>
      </c>
      <c r="S2388" t="str">
        <f t="shared" si="150"/>
        <v>technology</v>
      </c>
      <c r="T2388" t="str">
        <f t="shared" si="151"/>
        <v>web</v>
      </c>
    </row>
    <row r="2389" spans="1:20" ht="58" hidden="1">
      <c r="A2389">
        <v>2387</v>
      </c>
      <c r="B2389" s="3" t="s">
        <v>2388</v>
      </c>
      <c r="C2389" s="3" t="s">
        <v>6497</v>
      </c>
      <c r="D2389">
        <v>150000</v>
      </c>
      <c r="F2389">
        <v>1026</v>
      </c>
      <c r="G2389" t="s">
        <v>8220</v>
      </c>
      <c r="H2389" t="s">
        <v>8224</v>
      </c>
      <c r="I2389" t="str">
        <f>VLOOKUP(H2389,ISO!$A$2:$D$249,4,0)</f>
        <v>United States of America (the)</v>
      </c>
      <c r="J2389" t="s">
        <v>8246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6.8399999999999997E-3</v>
      </c>
      <c r="R2389" s="8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43.5" hidden="1">
      <c r="A2390">
        <v>2388</v>
      </c>
      <c r="B2390" s="3" t="s">
        <v>2389</v>
      </c>
      <c r="C2390" s="3" t="s">
        <v>6498</v>
      </c>
      <c r="D2390">
        <v>37000</v>
      </c>
      <c r="F2390">
        <v>463</v>
      </c>
      <c r="G2390" t="s">
        <v>8220</v>
      </c>
      <c r="H2390" t="s">
        <v>8224</v>
      </c>
      <c r="I2390" t="str">
        <f>VLOOKUP(H2390,ISO!$A$2:$D$249,4,0)</f>
        <v>United States of America (the)</v>
      </c>
      <c r="J2390" t="s">
        <v>8246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1.2513513513513513E-2</v>
      </c>
      <c r="R2390" s="8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58" hidden="1">
      <c r="A2391">
        <v>2389</v>
      </c>
      <c r="B2391" s="3" t="s">
        <v>2390</v>
      </c>
      <c r="C2391" s="3" t="s">
        <v>6499</v>
      </c>
      <c r="D2391">
        <v>16000</v>
      </c>
      <c r="F2391">
        <v>30</v>
      </c>
      <c r="G2391" t="s">
        <v>8220</v>
      </c>
      <c r="H2391" t="s">
        <v>8230</v>
      </c>
      <c r="I2391" t="str">
        <f>VLOOKUP(H2391,ISO!$A$2:$D$249,4,0)</f>
        <v>France</v>
      </c>
      <c r="J2391" t="s">
        <v>8249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1.8749999999999999E-3</v>
      </c>
      <c r="R2391" s="8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43.5" hidden="1">
      <c r="A2392">
        <v>2390</v>
      </c>
      <c r="B2392" s="3" t="s">
        <v>2391</v>
      </c>
      <c r="C2392" s="3" t="s">
        <v>6500</v>
      </c>
      <c r="D2392">
        <v>510000</v>
      </c>
      <c r="F2392">
        <v>0</v>
      </c>
      <c r="G2392" t="s">
        <v>8220</v>
      </c>
      <c r="H2392" t="s">
        <v>8226</v>
      </c>
      <c r="I2392" t="str">
        <f>VLOOKUP(H2392,ISO!$A$2:$D$249,4,0)</f>
        <v>Australia</v>
      </c>
      <c r="J2392" t="s">
        <v>8248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s="8" t="e">
        <f t="shared" si="149"/>
        <v>#DIV/0!</v>
      </c>
      <c r="S2392" t="str">
        <f t="shared" si="150"/>
        <v>technology</v>
      </c>
      <c r="T2392" t="str">
        <f t="shared" si="151"/>
        <v>web</v>
      </c>
    </row>
    <row r="2393" spans="1:20" ht="29" hidden="1">
      <c r="A2393">
        <v>2391</v>
      </c>
      <c r="B2393" s="3" t="s">
        <v>2392</v>
      </c>
      <c r="C2393" s="3" t="s">
        <v>6501</v>
      </c>
      <c r="D2393">
        <v>20000</v>
      </c>
      <c r="F2393">
        <v>25</v>
      </c>
      <c r="G2393" t="s">
        <v>8220</v>
      </c>
      <c r="H2393" t="s">
        <v>8224</v>
      </c>
      <c r="I2393" t="str">
        <f>VLOOKUP(H2393,ISO!$A$2:$D$249,4,0)</f>
        <v>United States of America (the)</v>
      </c>
      <c r="J2393" t="s">
        <v>8246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1.25E-3</v>
      </c>
      <c r="R2393" s="8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58" hidden="1">
      <c r="A2394">
        <v>2392</v>
      </c>
      <c r="B2394" s="3" t="s">
        <v>2393</v>
      </c>
      <c r="C2394" s="3" t="s">
        <v>6502</v>
      </c>
      <c r="D2394">
        <v>4200</v>
      </c>
      <c r="F2394">
        <v>0</v>
      </c>
      <c r="G2394" t="s">
        <v>8220</v>
      </c>
      <c r="H2394" t="s">
        <v>8224</v>
      </c>
      <c r="I2394" t="str">
        <f>VLOOKUP(H2394,ISO!$A$2:$D$249,4,0)</f>
        <v>United States of America (the)</v>
      </c>
      <c r="J2394" t="s">
        <v>8246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s="8" t="e">
        <f t="shared" si="149"/>
        <v>#DIV/0!</v>
      </c>
      <c r="S2394" t="str">
        <f t="shared" si="150"/>
        <v>technology</v>
      </c>
      <c r="T2394" t="str">
        <f t="shared" si="151"/>
        <v>web</v>
      </c>
    </row>
    <row r="2395" spans="1:20" ht="43.5" hidden="1">
      <c r="A2395">
        <v>2393</v>
      </c>
      <c r="B2395" s="3" t="s">
        <v>2394</v>
      </c>
      <c r="C2395" s="3" t="s">
        <v>6503</v>
      </c>
      <c r="D2395">
        <v>100000</v>
      </c>
      <c r="F2395">
        <v>50</v>
      </c>
      <c r="G2395" t="s">
        <v>8220</v>
      </c>
      <c r="H2395" t="s">
        <v>8224</v>
      </c>
      <c r="I2395" t="str">
        <f>VLOOKUP(H2395,ISO!$A$2:$D$249,4,0)</f>
        <v>United States of America (the)</v>
      </c>
      <c r="J2395" t="s">
        <v>8246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5.0000000000000001E-4</v>
      </c>
      <c r="R2395" s="8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43.5" hidden="1">
      <c r="A2396">
        <v>2394</v>
      </c>
      <c r="B2396" s="3" t="s">
        <v>2395</v>
      </c>
      <c r="C2396" s="3" t="s">
        <v>6504</v>
      </c>
      <c r="D2396">
        <v>5000</v>
      </c>
      <c r="F2396">
        <v>3</v>
      </c>
      <c r="G2396" t="s">
        <v>8220</v>
      </c>
      <c r="H2396" t="s">
        <v>8241</v>
      </c>
      <c r="I2396" t="str">
        <f>VLOOKUP(H2396,ISO!$A$2:$D$249,4,0)</f>
        <v>Ireland</v>
      </c>
      <c r="J2396" t="s">
        <v>8249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5.9999999999999995E-4</v>
      </c>
      <c r="R2396" s="8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3.5" hidden="1">
      <c r="A2397">
        <v>2395</v>
      </c>
      <c r="B2397" s="3" t="s">
        <v>2396</v>
      </c>
      <c r="C2397" s="3" t="s">
        <v>6505</v>
      </c>
      <c r="D2397">
        <v>33000</v>
      </c>
      <c r="F2397">
        <v>0</v>
      </c>
      <c r="G2397" t="s">
        <v>8220</v>
      </c>
      <c r="H2397" t="s">
        <v>8224</v>
      </c>
      <c r="I2397" t="str">
        <f>VLOOKUP(H2397,ISO!$A$2:$D$249,4,0)</f>
        <v>United States of America (the)</v>
      </c>
      <c r="J2397" t="s">
        <v>8246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s="8" t="e">
        <f t="shared" si="149"/>
        <v>#DIV/0!</v>
      </c>
      <c r="S2397" t="str">
        <f t="shared" si="150"/>
        <v>technology</v>
      </c>
      <c r="T2397" t="str">
        <f t="shared" si="151"/>
        <v>web</v>
      </c>
    </row>
    <row r="2398" spans="1:20" ht="43.5" hidden="1">
      <c r="A2398">
        <v>2396</v>
      </c>
      <c r="B2398" s="3" t="s">
        <v>2397</v>
      </c>
      <c r="C2398" s="3" t="s">
        <v>6506</v>
      </c>
      <c r="D2398">
        <v>5000</v>
      </c>
      <c r="F2398">
        <v>10</v>
      </c>
      <c r="G2398" t="s">
        <v>8220</v>
      </c>
      <c r="H2398" t="s">
        <v>8240</v>
      </c>
      <c r="I2398" t="str">
        <f>VLOOKUP(H2398,ISO!$A$2:$D$249,4,0)</f>
        <v>Switzerland</v>
      </c>
      <c r="J2398" t="s">
        <v>8257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2E-3</v>
      </c>
      <c r="R2398" s="8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43.5" hidden="1">
      <c r="A2399">
        <v>2397</v>
      </c>
      <c r="B2399" s="3" t="s">
        <v>2398</v>
      </c>
      <c r="C2399" s="3" t="s">
        <v>6507</v>
      </c>
      <c r="D2399">
        <v>124000</v>
      </c>
      <c r="F2399">
        <v>0</v>
      </c>
      <c r="G2399" t="s">
        <v>8220</v>
      </c>
      <c r="H2399" t="s">
        <v>8224</v>
      </c>
      <c r="I2399" t="str">
        <f>VLOOKUP(H2399,ISO!$A$2:$D$249,4,0)</f>
        <v>United States of America (the)</v>
      </c>
      <c r="J2399" t="s">
        <v>8246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s="8" t="e">
        <f t="shared" si="149"/>
        <v>#DIV/0!</v>
      </c>
      <c r="S2399" t="str">
        <f t="shared" si="150"/>
        <v>technology</v>
      </c>
      <c r="T2399" t="str">
        <f t="shared" si="151"/>
        <v>web</v>
      </c>
    </row>
    <row r="2400" spans="1:20" ht="43.5" hidden="1">
      <c r="A2400">
        <v>2398</v>
      </c>
      <c r="B2400" s="3" t="s">
        <v>2399</v>
      </c>
      <c r="C2400" s="3" t="s">
        <v>6508</v>
      </c>
      <c r="D2400">
        <v>4000</v>
      </c>
      <c r="F2400">
        <v>0</v>
      </c>
      <c r="G2400" t="s">
        <v>8220</v>
      </c>
      <c r="H2400" t="s">
        <v>8224</v>
      </c>
      <c r="I2400" t="str">
        <f>VLOOKUP(H2400,ISO!$A$2:$D$249,4,0)</f>
        <v>United States of America (the)</v>
      </c>
      <c r="J2400" t="s">
        <v>8246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s="8" t="e">
        <f t="shared" si="149"/>
        <v>#DIV/0!</v>
      </c>
      <c r="S2400" t="str">
        <f t="shared" si="150"/>
        <v>technology</v>
      </c>
      <c r="T2400" t="str">
        <f t="shared" si="151"/>
        <v>web</v>
      </c>
    </row>
    <row r="2401" spans="1:20" ht="43.5" hidden="1">
      <c r="A2401">
        <v>2399</v>
      </c>
      <c r="B2401" s="3" t="s">
        <v>2400</v>
      </c>
      <c r="C2401" s="3" t="s">
        <v>6509</v>
      </c>
      <c r="D2401">
        <v>13000</v>
      </c>
      <c r="F2401">
        <v>0</v>
      </c>
      <c r="G2401" t="s">
        <v>8220</v>
      </c>
      <c r="H2401" t="s">
        <v>8235</v>
      </c>
      <c r="I2401" t="str">
        <f>VLOOKUP(H2401,ISO!$A$2:$D$249,4,0)</f>
        <v>Sweden</v>
      </c>
      <c r="J2401" t="s">
        <v>8255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s="8" t="e">
        <f t="shared" si="149"/>
        <v>#DIV/0!</v>
      </c>
      <c r="S2401" t="str">
        <f t="shared" si="150"/>
        <v>technology</v>
      </c>
      <c r="T2401" t="str">
        <f t="shared" si="151"/>
        <v>web</v>
      </c>
    </row>
    <row r="2402" spans="1:20" ht="43.5" hidden="1">
      <c r="A2402">
        <v>2400</v>
      </c>
      <c r="B2402" s="3" t="s">
        <v>2401</v>
      </c>
      <c r="C2402" s="3" t="s">
        <v>6510</v>
      </c>
      <c r="D2402">
        <v>50000</v>
      </c>
      <c r="F2402">
        <v>0</v>
      </c>
      <c r="G2402" t="s">
        <v>8220</v>
      </c>
      <c r="H2402" t="s">
        <v>8226</v>
      </c>
      <c r="I2402" t="str">
        <f>VLOOKUP(H2402,ISO!$A$2:$D$249,4,0)</f>
        <v>Australia</v>
      </c>
      <c r="J2402" t="s">
        <v>8248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s="8" t="e">
        <f t="shared" si="149"/>
        <v>#DIV/0!</v>
      </c>
      <c r="S2402" t="str">
        <f t="shared" si="150"/>
        <v>technology</v>
      </c>
      <c r="T2402" t="str">
        <f t="shared" si="151"/>
        <v>web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F2403">
        <v>201</v>
      </c>
      <c r="G2403" t="s">
        <v>8221</v>
      </c>
      <c r="H2403" t="s">
        <v>8224</v>
      </c>
      <c r="I2403" t="str">
        <f>VLOOKUP(H2403,ISO!$A$2:$D$249,4,0)</f>
        <v>United States of America (the)</v>
      </c>
      <c r="J2403" t="s">
        <v>8246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7.1785714285714283E-3</v>
      </c>
      <c r="R2403" s="8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F2404">
        <v>52</v>
      </c>
      <c r="G2404" t="s">
        <v>8221</v>
      </c>
      <c r="H2404" t="s">
        <v>8224</v>
      </c>
      <c r="I2404" t="str">
        <f>VLOOKUP(H2404,ISO!$A$2:$D$249,4,0)</f>
        <v>United States of America (the)</v>
      </c>
      <c r="J2404" t="s">
        <v>8246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4.3333333333333331E-3</v>
      </c>
      <c r="R2404" s="8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F2405">
        <v>202</v>
      </c>
      <c r="G2405" t="s">
        <v>8221</v>
      </c>
      <c r="H2405" t="s">
        <v>8225</v>
      </c>
      <c r="I2405" t="str">
        <f>VLOOKUP(H2405,ISO!$A$2:$D$249,4,0)</f>
        <v>United Kingdom of Great Britain and Northern Ireland (the)</v>
      </c>
      <c r="J2405" t="s">
        <v>8247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0.16833333333333333</v>
      </c>
      <c r="R2405" s="8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F2406">
        <v>0</v>
      </c>
      <c r="G2406" t="s">
        <v>8221</v>
      </c>
      <c r="H2406" t="s">
        <v>8224</v>
      </c>
      <c r="I2406" t="str">
        <f>VLOOKUP(H2406,ISO!$A$2:$D$249,4,0)</f>
        <v>United States of America (the)</v>
      </c>
      <c r="J2406" t="s">
        <v>8246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s="8" t="e">
        <f t="shared" si="149"/>
        <v>#DIV/0!</v>
      </c>
      <c r="S2406" t="str">
        <f t="shared" si="150"/>
        <v>food</v>
      </c>
      <c r="T2406" t="str">
        <f t="shared" si="151"/>
        <v>food trucks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F2407">
        <v>1126</v>
      </c>
      <c r="G2407" t="s">
        <v>8221</v>
      </c>
      <c r="H2407" t="s">
        <v>8224</v>
      </c>
      <c r="I2407" t="str">
        <f>VLOOKUP(H2407,ISO!$A$2:$D$249,4,0)</f>
        <v>United States of America (the)</v>
      </c>
      <c r="J2407" t="s">
        <v>8246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0.22520000000000001</v>
      </c>
      <c r="R2407" s="8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F2408">
        <v>1345</v>
      </c>
      <c r="G2408" t="s">
        <v>8221</v>
      </c>
      <c r="H2408" t="s">
        <v>8224</v>
      </c>
      <c r="I2408" t="str">
        <f>VLOOKUP(H2408,ISO!$A$2:$D$249,4,0)</f>
        <v>United States of America (the)</v>
      </c>
      <c r="J2408" t="s">
        <v>8246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0.41384615384615386</v>
      </c>
      <c r="R2408" s="8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F2409">
        <v>5557</v>
      </c>
      <c r="G2409" t="s">
        <v>8221</v>
      </c>
      <c r="H2409" t="s">
        <v>8224</v>
      </c>
      <c r="I2409" t="str">
        <f>VLOOKUP(H2409,ISO!$A$2:$D$249,4,0)</f>
        <v>United States of America (the)</v>
      </c>
      <c r="J2409" t="s">
        <v>8246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0.25259090909090909</v>
      </c>
      <c r="R2409" s="8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F2410">
        <v>30</v>
      </c>
      <c r="G2410" t="s">
        <v>8221</v>
      </c>
      <c r="H2410" t="s">
        <v>8224</v>
      </c>
      <c r="I2410" t="str">
        <f>VLOOKUP(H2410,ISO!$A$2:$D$249,4,0)</f>
        <v>United States of America (the)</v>
      </c>
      <c r="J2410" t="s">
        <v>8246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2E-3</v>
      </c>
      <c r="R2410" s="8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F2411">
        <v>460</v>
      </c>
      <c r="G2411" t="s">
        <v>8221</v>
      </c>
      <c r="H2411" t="s">
        <v>8224</v>
      </c>
      <c r="I2411" t="str">
        <f>VLOOKUP(H2411,ISO!$A$2:$D$249,4,0)</f>
        <v>United States of America (the)</v>
      </c>
      <c r="J2411" t="s">
        <v>8246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1.84E-2</v>
      </c>
      <c r="R2411" s="8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F2412">
        <v>0</v>
      </c>
      <c r="G2412" t="s">
        <v>8221</v>
      </c>
      <c r="H2412" t="s">
        <v>8226</v>
      </c>
      <c r="I2412" t="str">
        <f>VLOOKUP(H2412,ISO!$A$2:$D$249,4,0)</f>
        <v>Australia</v>
      </c>
      <c r="J2412" t="s">
        <v>8248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s="8" t="e">
        <f t="shared" si="149"/>
        <v>#DIV/0!</v>
      </c>
      <c r="S2412" t="str">
        <f t="shared" si="150"/>
        <v>food</v>
      </c>
      <c r="T2412" t="str">
        <f t="shared" si="151"/>
        <v>food trucks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F2413">
        <v>151</v>
      </c>
      <c r="G2413" t="s">
        <v>8221</v>
      </c>
      <c r="H2413" t="s">
        <v>8224</v>
      </c>
      <c r="I2413" t="str">
        <f>VLOOKUP(H2413,ISO!$A$2:$D$249,4,0)</f>
        <v>United States of America (the)</v>
      </c>
      <c r="J2413" t="s">
        <v>8246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6.0400000000000002E-3</v>
      </c>
      <c r="R2413" s="8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F2414">
        <v>0</v>
      </c>
      <c r="G2414" t="s">
        <v>8221</v>
      </c>
      <c r="H2414" t="s">
        <v>8230</v>
      </c>
      <c r="I2414" t="str">
        <f>VLOOKUP(H2414,ISO!$A$2:$D$249,4,0)</f>
        <v>France</v>
      </c>
      <c r="J2414" t="s">
        <v>8249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s="8" t="e">
        <f t="shared" si="149"/>
        <v>#DIV/0!</v>
      </c>
      <c r="S2414" t="str">
        <f t="shared" si="150"/>
        <v>food</v>
      </c>
      <c r="T2414" t="str">
        <f t="shared" si="151"/>
        <v>food trucks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F2415">
        <v>25</v>
      </c>
      <c r="G2415" t="s">
        <v>8221</v>
      </c>
      <c r="H2415" t="s">
        <v>8224</v>
      </c>
      <c r="I2415" t="str">
        <f>VLOOKUP(H2415,ISO!$A$2:$D$249,4,0)</f>
        <v>United States of America (the)</v>
      </c>
      <c r="J2415" t="s">
        <v>8246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8.3333333333333332E-3</v>
      </c>
      <c r="R2415" s="8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F2416">
        <v>460</v>
      </c>
      <c r="G2416" t="s">
        <v>8221</v>
      </c>
      <c r="H2416" t="s">
        <v>8224</v>
      </c>
      <c r="I2416" t="str">
        <f>VLOOKUP(H2416,ISO!$A$2:$D$249,4,0)</f>
        <v>United States of America (the)</v>
      </c>
      <c r="J2416" t="s">
        <v>8246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3.0666666666666665E-2</v>
      </c>
      <c r="R2416" s="8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F2417">
        <v>335</v>
      </c>
      <c r="G2417" t="s">
        <v>8221</v>
      </c>
      <c r="H2417" t="s">
        <v>8224</v>
      </c>
      <c r="I2417" t="str">
        <f>VLOOKUP(H2417,ISO!$A$2:$D$249,4,0)</f>
        <v>United States of America (the)</v>
      </c>
      <c r="J2417" t="s">
        <v>8246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5.5833333333333334E-3</v>
      </c>
      <c r="R2417" s="8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F2418">
        <v>5</v>
      </c>
      <c r="G2418" t="s">
        <v>8221</v>
      </c>
      <c r="H2418" t="s">
        <v>8224</v>
      </c>
      <c r="I2418" t="str">
        <f>VLOOKUP(H2418,ISO!$A$2:$D$249,4,0)</f>
        <v>United States of America (the)</v>
      </c>
      <c r="J2418" t="s">
        <v>8246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2.5000000000000001E-4</v>
      </c>
      <c r="R2418" s="8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F2419">
        <v>0</v>
      </c>
      <c r="G2419" t="s">
        <v>8221</v>
      </c>
      <c r="H2419" t="s">
        <v>8224</v>
      </c>
      <c r="I2419" t="str">
        <f>VLOOKUP(H2419,ISO!$A$2:$D$249,4,0)</f>
        <v>United States of America (the)</v>
      </c>
      <c r="J2419" t="s">
        <v>8246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s="8" t="e">
        <f t="shared" si="149"/>
        <v>#DIV/0!</v>
      </c>
      <c r="S2419" t="str">
        <f t="shared" si="150"/>
        <v>food</v>
      </c>
      <c r="T2419" t="str">
        <f t="shared" si="151"/>
        <v>food trucks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F2420">
        <v>5</v>
      </c>
      <c r="G2420" t="s">
        <v>8221</v>
      </c>
      <c r="H2420" t="s">
        <v>8224</v>
      </c>
      <c r="I2420" t="str">
        <f>VLOOKUP(H2420,ISO!$A$2:$D$249,4,0)</f>
        <v>United States of America (the)</v>
      </c>
      <c r="J2420" t="s">
        <v>8246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2.0000000000000001E-4</v>
      </c>
      <c r="R2420" s="8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F2421">
        <v>0</v>
      </c>
      <c r="G2421" t="s">
        <v>8221</v>
      </c>
      <c r="H2421" t="s">
        <v>8224</v>
      </c>
      <c r="I2421" t="str">
        <f>VLOOKUP(H2421,ISO!$A$2:$D$249,4,0)</f>
        <v>United States of America (the)</v>
      </c>
      <c r="J2421" t="s">
        <v>8246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s="8" t="e">
        <f t="shared" si="149"/>
        <v>#DIV/0!</v>
      </c>
      <c r="S2421" t="str">
        <f t="shared" si="150"/>
        <v>food</v>
      </c>
      <c r="T2421" t="str">
        <f t="shared" si="151"/>
        <v>food trucks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F2422">
        <v>2501</v>
      </c>
      <c r="G2422" t="s">
        <v>8221</v>
      </c>
      <c r="H2422" t="s">
        <v>8224</v>
      </c>
      <c r="I2422" t="str">
        <f>VLOOKUP(H2422,ISO!$A$2:$D$249,4,0)</f>
        <v>United States of America (the)</v>
      </c>
      <c r="J2422" t="s">
        <v>8246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0.14825133372851215</v>
      </c>
      <c r="R2422" s="8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F2423">
        <v>1</v>
      </c>
      <c r="G2423" t="s">
        <v>8221</v>
      </c>
      <c r="H2423" t="s">
        <v>8224</v>
      </c>
      <c r="I2423" t="str">
        <f>VLOOKUP(H2423,ISO!$A$2:$D$249,4,0)</f>
        <v>United States of America (the)</v>
      </c>
      <c r="J2423" t="s">
        <v>8246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1.6666666666666666E-4</v>
      </c>
      <c r="R2423" s="8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F2424">
        <v>1</v>
      </c>
      <c r="G2424" t="s">
        <v>8221</v>
      </c>
      <c r="H2424" t="s">
        <v>8224</v>
      </c>
      <c r="I2424" t="str">
        <f>VLOOKUP(H2424,ISO!$A$2:$D$249,4,0)</f>
        <v>United States of America (the)</v>
      </c>
      <c r="J2424" t="s">
        <v>8246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2E-3</v>
      </c>
      <c r="R2424" s="8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F2425">
        <v>8</v>
      </c>
      <c r="G2425" t="s">
        <v>8221</v>
      </c>
      <c r="H2425" t="s">
        <v>8224</v>
      </c>
      <c r="I2425" t="str">
        <f>VLOOKUP(H2425,ISO!$A$2:$D$249,4,0)</f>
        <v>United States of America (the)</v>
      </c>
      <c r="J2425" t="s">
        <v>8246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1.3333333333333334E-4</v>
      </c>
      <c r="R2425" s="8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F2426">
        <v>310</v>
      </c>
      <c r="G2426" t="s">
        <v>8221</v>
      </c>
      <c r="H2426" t="s">
        <v>8224</v>
      </c>
      <c r="I2426" t="str">
        <f>VLOOKUP(H2426,ISO!$A$2:$D$249,4,0)</f>
        <v>United States of America (the)</v>
      </c>
      <c r="J2426" t="s">
        <v>8246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1.24E-2</v>
      </c>
      <c r="R2426" s="8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F2427">
        <v>1</v>
      </c>
      <c r="G2427" t="s">
        <v>8221</v>
      </c>
      <c r="H2427" t="s">
        <v>8224</v>
      </c>
      <c r="I2427" t="str">
        <f>VLOOKUP(H2427,ISO!$A$2:$D$249,4,0)</f>
        <v>United States of America (the)</v>
      </c>
      <c r="J2427" t="s">
        <v>8246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2.8571428571428574E-4</v>
      </c>
      <c r="R2427" s="8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F2428">
        <v>0</v>
      </c>
      <c r="G2428" t="s">
        <v>8221</v>
      </c>
      <c r="H2428" t="s">
        <v>8224</v>
      </c>
      <c r="I2428" t="str">
        <f>VLOOKUP(H2428,ISO!$A$2:$D$249,4,0)</f>
        <v>United States of America (the)</v>
      </c>
      <c r="J2428" t="s">
        <v>8246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s="8" t="e">
        <f t="shared" si="149"/>
        <v>#DIV/0!</v>
      </c>
      <c r="S2428" t="str">
        <f t="shared" si="150"/>
        <v>food</v>
      </c>
      <c r="T2428" t="str">
        <f t="shared" si="151"/>
        <v>food trucks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F2429">
        <v>1</v>
      </c>
      <c r="G2429" t="s">
        <v>8221</v>
      </c>
      <c r="H2429" t="s">
        <v>8224</v>
      </c>
      <c r="I2429" t="str">
        <f>VLOOKUP(H2429,ISO!$A$2:$D$249,4,0)</f>
        <v>United States of America (the)</v>
      </c>
      <c r="J2429" t="s">
        <v>8246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2.0000000000000002E-5</v>
      </c>
      <c r="R2429" s="8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F2430">
        <v>1</v>
      </c>
      <c r="G2430" t="s">
        <v>8221</v>
      </c>
      <c r="H2430" t="s">
        <v>8224</v>
      </c>
      <c r="I2430" t="str">
        <f>VLOOKUP(H2430,ISO!$A$2:$D$249,4,0)</f>
        <v>United States of America (the)</v>
      </c>
      <c r="J2430" t="s">
        <v>8246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2.8571428571428571E-5</v>
      </c>
      <c r="R2430" s="8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F2431">
        <v>2005</v>
      </c>
      <c r="G2431" t="s">
        <v>8221</v>
      </c>
      <c r="H2431" t="s">
        <v>8234</v>
      </c>
      <c r="I2431" t="str">
        <f>VLOOKUP(H2431,ISO!$A$2:$D$249,4,0)</f>
        <v>Norway</v>
      </c>
      <c r="J2431" t="s">
        <v>8254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1.4321428571428572E-2</v>
      </c>
      <c r="R2431" s="8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F2432">
        <v>21</v>
      </c>
      <c r="G2432" t="s">
        <v>8221</v>
      </c>
      <c r="H2432" t="s">
        <v>8224</v>
      </c>
      <c r="I2432" t="str">
        <f>VLOOKUP(H2432,ISO!$A$2:$D$249,4,0)</f>
        <v>United States of America (the)</v>
      </c>
      <c r="J2432" t="s">
        <v>8246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7.0000000000000001E-3</v>
      </c>
      <c r="R2432" s="8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F2433">
        <v>2</v>
      </c>
      <c r="G2433" t="s">
        <v>8221</v>
      </c>
      <c r="H2433" t="s">
        <v>8224</v>
      </c>
      <c r="I2433" t="str">
        <f>VLOOKUP(H2433,ISO!$A$2:$D$249,4,0)</f>
        <v>United States of America (the)</v>
      </c>
      <c r="J2433" t="s">
        <v>8246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2.0000000000000002E-5</v>
      </c>
      <c r="R2433" s="8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F2434">
        <v>2</v>
      </c>
      <c r="G2434" t="s">
        <v>8221</v>
      </c>
      <c r="H2434" t="s">
        <v>8224</v>
      </c>
      <c r="I2434" t="str">
        <f>VLOOKUP(H2434,ISO!$A$2:$D$249,4,0)</f>
        <v>United States of America (the)</v>
      </c>
      <c r="J2434" t="s">
        <v>8246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48"/>
        <v>1.4285714285714287E-4</v>
      </c>
      <c r="R2434" s="8">
        <f t="shared" si="149"/>
        <v>1</v>
      </c>
      <c r="S2434" t="str">
        <f t="shared" si="150"/>
        <v>food</v>
      </c>
      <c r="T2434" t="str">
        <f t="shared" si="151"/>
        <v>food trucks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F2435">
        <v>0</v>
      </c>
      <c r="G2435" t="s">
        <v>8221</v>
      </c>
      <c r="H2435" t="s">
        <v>8224</v>
      </c>
      <c r="I2435" t="str">
        <f>VLOOKUP(H2435,ISO!$A$2:$D$249,4,0)</f>
        <v>United States of America (the)</v>
      </c>
      <c r="J2435" t="s">
        <v>8246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52">F2435/D2435</f>
        <v>0</v>
      </c>
      <c r="R2435" s="8" t="e">
        <f t="shared" ref="R2435:R2498" si="153">F2435/N2435</f>
        <v>#DIV/0!</v>
      </c>
      <c r="S2435" t="str">
        <f t="shared" ref="S2435:S2498" si="154">LEFT(P2435,(FIND("/",P2435,1)-1))</f>
        <v>food</v>
      </c>
      <c r="T2435" t="str">
        <f t="shared" ref="T2435:T2498" si="155">MID(P2435,FIND("/",P2435)+1,256)</f>
        <v>food trucks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F2436">
        <v>26</v>
      </c>
      <c r="G2436" t="s">
        <v>8221</v>
      </c>
      <c r="H2436" t="s">
        <v>8224</v>
      </c>
      <c r="I2436" t="str">
        <f>VLOOKUP(H2436,ISO!$A$2:$D$249,4,0)</f>
        <v>United States of America (the)</v>
      </c>
      <c r="J2436" t="s">
        <v>8246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1.2999999999999999E-3</v>
      </c>
      <c r="R2436" s="8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F2437">
        <v>1224</v>
      </c>
      <c r="G2437" t="s">
        <v>8221</v>
      </c>
      <c r="H2437" t="s">
        <v>8235</v>
      </c>
      <c r="I2437" t="str">
        <f>VLOOKUP(H2437,ISO!$A$2:$D$249,4,0)</f>
        <v>Sweden</v>
      </c>
      <c r="J2437" t="s">
        <v>8255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4.8960000000000002E-3</v>
      </c>
      <c r="R2437" s="8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F2438">
        <v>45</v>
      </c>
      <c r="G2438" t="s">
        <v>8221</v>
      </c>
      <c r="H2438" t="s">
        <v>8229</v>
      </c>
      <c r="I2438" t="str">
        <f>VLOOKUP(H2438,ISO!$A$2:$D$249,4,0)</f>
        <v>Canada</v>
      </c>
      <c r="J2438" t="s">
        <v>8251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3.8461538461538462E-4</v>
      </c>
      <c r="R2438" s="8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F2439">
        <v>0</v>
      </c>
      <c r="G2439" t="s">
        <v>8221</v>
      </c>
      <c r="H2439" t="s">
        <v>8224</v>
      </c>
      <c r="I2439" t="str">
        <f>VLOOKUP(H2439,ISO!$A$2:$D$249,4,0)</f>
        <v>United States of America (the)</v>
      </c>
      <c r="J2439" t="s">
        <v>8246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s="8" t="e">
        <f t="shared" si="153"/>
        <v>#DIV/0!</v>
      </c>
      <c r="S2439" t="str">
        <f t="shared" si="154"/>
        <v>food</v>
      </c>
      <c r="T2439" t="str">
        <f t="shared" si="155"/>
        <v>food trucks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F2440">
        <v>50</v>
      </c>
      <c r="G2440" t="s">
        <v>8221</v>
      </c>
      <c r="H2440" t="s">
        <v>8224</v>
      </c>
      <c r="I2440" t="str">
        <f>VLOOKUP(H2440,ISO!$A$2:$D$249,4,0)</f>
        <v>United States of America (the)</v>
      </c>
      <c r="J2440" t="s">
        <v>8246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3.3333333333333335E-3</v>
      </c>
      <c r="R2440" s="8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F2441">
        <v>0</v>
      </c>
      <c r="G2441" t="s">
        <v>8221</v>
      </c>
      <c r="H2441" t="s">
        <v>8224</v>
      </c>
      <c r="I2441" t="str">
        <f>VLOOKUP(H2441,ISO!$A$2:$D$249,4,0)</f>
        <v>United States of America (the)</v>
      </c>
      <c r="J2441" t="s">
        <v>8246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s="8" t="e">
        <f t="shared" si="153"/>
        <v>#DIV/0!</v>
      </c>
      <c r="S2441" t="str">
        <f t="shared" si="154"/>
        <v>food</v>
      </c>
      <c r="T2441" t="str">
        <f t="shared" si="155"/>
        <v>food trucks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F2442">
        <v>10</v>
      </c>
      <c r="G2442" t="s">
        <v>8221</v>
      </c>
      <c r="H2442" t="s">
        <v>8242</v>
      </c>
      <c r="I2442" t="str">
        <f>VLOOKUP(H2442,ISO!$A$2:$D$249,4,0)</f>
        <v>Belgium</v>
      </c>
      <c r="J2442" t="s">
        <v>8249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2E-3</v>
      </c>
      <c r="R2442" s="8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29" hidden="1">
      <c r="A2443">
        <v>2441</v>
      </c>
      <c r="B2443" s="3" t="s">
        <v>2442</v>
      </c>
      <c r="C2443" s="3" t="s">
        <v>6551</v>
      </c>
      <c r="D2443">
        <v>7500</v>
      </c>
      <c r="F2443">
        <v>8091</v>
      </c>
      <c r="G2443" t="s">
        <v>8219</v>
      </c>
      <c r="H2443" t="s">
        <v>8224</v>
      </c>
      <c r="I2443" t="str">
        <f>VLOOKUP(H2443,ISO!$A$2:$D$249,4,0)</f>
        <v>United States of America (the)</v>
      </c>
      <c r="J2443" t="s">
        <v>8246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1.0788</v>
      </c>
      <c r="R2443" s="8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9" hidden="1">
      <c r="A2444">
        <v>2442</v>
      </c>
      <c r="B2444" s="3" t="s">
        <v>2443</v>
      </c>
      <c r="C2444" s="3" t="s">
        <v>6552</v>
      </c>
      <c r="D2444">
        <v>24000</v>
      </c>
      <c r="F2444">
        <v>30226</v>
      </c>
      <c r="G2444" t="s">
        <v>8219</v>
      </c>
      <c r="H2444" t="s">
        <v>8224</v>
      </c>
      <c r="I2444" t="str">
        <f>VLOOKUP(H2444,ISO!$A$2:$D$249,4,0)</f>
        <v>United States of America (the)</v>
      </c>
      <c r="J2444" t="s">
        <v>8246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1.2594166666666666</v>
      </c>
      <c r="R2444" s="8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58" hidden="1">
      <c r="A2445">
        <v>2443</v>
      </c>
      <c r="B2445" s="3" t="s">
        <v>2444</v>
      </c>
      <c r="C2445" s="3" t="s">
        <v>6553</v>
      </c>
      <c r="D2445">
        <v>20000</v>
      </c>
      <c r="F2445">
        <v>40502.99</v>
      </c>
      <c r="G2445" t="s">
        <v>8219</v>
      </c>
      <c r="H2445" t="s">
        <v>8224</v>
      </c>
      <c r="I2445" t="str">
        <f>VLOOKUP(H2445,ISO!$A$2:$D$249,4,0)</f>
        <v>United States of America (the)</v>
      </c>
      <c r="J2445" t="s">
        <v>8246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2.0251494999999999</v>
      </c>
      <c r="R2445" s="8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5" hidden="1">
      <c r="A2446">
        <v>2444</v>
      </c>
      <c r="B2446" s="3" t="s">
        <v>2445</v>
      </c>
      <c r="C2446" s="3" t="s">
        <v>6554</v>
      </c>
      <c r="D2446">
        <v>3000</v>
      </c>
      <c r="F2446">
        <v>3258</v>
      </c>
      <c r="G2446" t="s">
        <v>8219</v>
      </c>
      <c r="H2446" t="s">
        <v>8224</v>
      </c>
      <c r="I2446" t="str">
        <f>VLOOKUP(H2446,ISO!$A$2:$D$249,4,0)</f>
        <v>United States of America (the)</v>
      </c>
      <c r="J2446" t="s">
        <v>8246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1.0860000000000001</v>
      </c>
      <c r="R2446" s="8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8" hidden="1">
      <c r="A2447">
        <v>2445</v>
      </c>
      <c r="B2447" s="3" t="s">
        <v>2446</v>
      </c>
      <c r="C2447" s="3" t="s">
        <v>6555</v>
      </c>
      <c r="D2447">
        <v>5000</v>
      </c>
      <c r="F2447">
        <v>8640</v>
      </c>
      <c r="G2447" t="s">
        <v>8219</v>
      </c>
      <c r="H2447" t="s">
        <v>8224</v>
      </c>
      <c r="I2447" t="str">
        <f>VLOOKUP(H2447,ISO!$A$2:$D$249,4,0)</f>
        <v>United States of America (the)</v>
      </c>
      <c r="J2447" t="s">
        <v>8246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1.728</v>
      </c>
      <c r="R2447" s="8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58" hidden="1">
      <c r="A2448">
        <v>2446</v>
      </c>
      <c r="B2448" s="3" t="s">
        <v>2447</v>
      </c>
      <c r="C2448" s="3" t="s">
        <v>6556</v>
      </c>
      <c r="D2448">
        <v>5000</v>
      </c>
      <c r="F2448">
        <v>8399</v>
      </c>
      <c r="G2448" t="s">
        <v>8219</v>
      </c>
      <c r="H2448" t="s">
        <v>8224</v>
      </c>
      <c r="I2448" t="str">
        <f>VLOOKUP(H2448,ISO!$A$2:$D$249,4,0)</f>
        <v>United States of America (the)</v>
      </c>
      <c r="J2448" t="s">
        <v>8246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1.6798</v>
      </c>
      <c r="R2448" s="8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58" hidden="1">
      <c r="A2449">
        <v>2447</v>
      </c>
      <c r="B2449" s="3" t="s">
        <v>2448</v>
      </c>
      <c r="C2449" s="3" t="s">
        <v>6557</v>
      </c>
      <c r="D2449">
        <v>2500</v>
      </c>
      <c r="F2449">
        <v>10680</v>
      </c>
      <c r="G2449" t="s">
        <v>8219</v>
      </c>
      <c r="H2449" t="s">
        <v>8224</v>
      </c>
      <c r="I2449" t="str">
        <f>VLOOKUP(H2449,ISO!$A$2:$D$249,4,0)</f>
        <v>United States of America (the)</v>
      </c>
      <c r="J2449" t="s">
        <v>8246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4.2720000000000002</v>
      </c>
      <c r="R2449" s="8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58" hidden="1">
      <c r="A2450">
        <v>2448</v>
      </c>
      <c r="B2450" s="3" t="s">
        <v>2449</v>
      </c>
      <c r="C2450" s="3" t="s">
        <v>6558</v>
      </c>
      <c r="D2450">
        <v>400</v>
      </c>
      <c r="F2450">
        <v>430</v>
      </c>
      <c r="G2450" t="s">
        <v>8219</v>
      </c>
      <c r="H2450" t="s">
        <v>8224</v>
      </c>
      <c r="I2450" t="str">
        <f>VLOOKUP(H2450,ISO!$A$2:$D$249,4,0)</f>
        <v>United States of America (the)</v>
      </c>
      <c r="J2450" t="s">
        <v>8246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1.075</v>
      </c>
      <c r="R2450" s="8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5" hidden="1">
      <c r="A2451">
        <v>2449</v>
      </c>
      <c r="B2451" s="3" t="s">
        <v>2450</v>
      </c>
      <c r="C2451" s="3" t="s">
        <v>6559</v>
      </c>
      <c r="D2451">
        <v>10000</v>
      </c>
      <c r="F2451">
        <v>10800</v>
      </c>
      <c r="G2451" t="s">
        <v>8219</v>
      </c>
      <c r="H2451" t="s">
        <v>8224</v>
      </c>
      <c r="I2451" t="str">
        <f>VLOOKUP(H2451,ISO!$A$2:$D$249,4,0)</f>
        <v>United States of America (the)</v>
      </c>
      <c r="J2451" t="s">
        <v>8246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1.08</v>
      </c>
      <c r="R2451" s="8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43.5" hidden="1">
      <c r="A2452">
        <v>2450</v>
      </c>
      <c r="B2452" s="3" t="s">
        <v>2451</v>
      </c>
      <c r="C2452" s="3" t="s">
        <v>6560</v>
      </c>
      <c r="D2452">
        <v>15000</v>
      </c>
      <c r="F2452">
        <v>15230.03</v>
      </c>
      <c r="G2452" t="s">
        <v>8219</v>
      </c>
      <c r="H2452" t="s">
        <v>8224</v>
      </c>
      <c r="I2452" t="str">
        <f>VLOOKUP(H2452,ISO!$A$2:$D$249,4,0)</f>
        <v>United States of America (the)</v>
      </c>
      <c r="J2452" t="s">
        <v>8246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1.0153353333333335</v>
      </c>
      <c r="R2452" s="8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5" hidden="1">
      <c r="A2453">
        <v>2451</v>
      </c>
      <c r="B2453" s="3" t="s">
        <v>2452</v>
      </c>
      <c r="C2453" s="3" t="s">
        <v>6561</v>
      </c>
      <c r="D2453">
        <v>10000</v>
      </c>
      <c r="F2453">
        <v>11545</v>
      </c>
      <c r="G2453" t="s">
        <v>8219</v>
      </c>
      <c r="H2453" t="s">
        <v>8224</v>
      </c>
      <c r="I2453" t="str">
        <f>VLOOKUP(H2453,ISO!$A$2:$D$249,4,0)</f>
        <v>United States of America (the)</v>
      </c>
      <c r="J2453" t="s">
        <v>8246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1.1545000000000001</v>
      </c>
      <c r="R2453" s="8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5" hidden="1">
      <c r="A2454">
        <v>2452</v>
      </c>
      <c r="B2454" s="3" t="s">
        <v>2453</v>
      </c>
      <c r="C2454" s="3" t="s">
        <v>6562</v>
      </c>
      <c r="D2454">
        <v>600</v>
      </c>
      <c r="F2454">
        <v>801</v>
      </c>
      <c r="G2454" t="s">
        <v>8219</v>
      </c>
      <c r="H2454" t="s">
        <v>8224</v>
      </c>
      <c r="I2454" t="str">
        <f>VLOOKUP(H2454,ISO!$A$2:$D$249,4,0)</f>
        <v>United States of America (the)</v>
      </c>
      <c r="J2454" t="s">
        <v>8246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1.335</v>
      </c>
      <c r="R2454" s="8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43.5" hidden="1">
      <c r="A2455">
        <v>2453</v>
      </c>
      <c r="B2455" s="3" t="s">
        <v>2454</v>
      </c>
      <c r="C2455" s="3" t="s">
        <v>6563</v>
      </c>
      <c r="D2455">
        <v>3000</v>
      </c>
      <c r="F2455">
        <v>4641</v>
      </c>
      <c r="G2455" t="s">
        <v>8219</v>
      </c>
      <c r="H2455" t="s">
        <v>8224</v>
      </c>
      <c r="I2455" t="str">
        <f>VLOOKUP(H2455,ISO!$A$2:$D$249,4,0)</f>
        <v>United States of America (the)</v>
      </c>
      <c r="J2455" t="s">
        <v>8246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1.5469999999999999</v>
      </c>
      <c r="R2455" s="8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5" hidden="1">
      <c r="A2456">
        <v>2454</v>
      </c>
      <c r="B2456" s="3" t="s">
        <v>2455</v>
      </c>
      <c r="C2456" s="3" t="s">
        <v>6564</v>
      </c>
      <c r="D2456">
        <v>35000</v>
      </c>
      <c r="F2456">
        <v>35296</v>
      </c>
      <c r="G2456" t="s">
        <v>8219</v>
      </c>
      <c r="H2456" t="s">
        <v>8224</v>
      </c>
      <c r="I2456" t="str">
        <f>VLOOKUP(H2456,ISO!$A$2:$D$249,4,0)</f>
        <v>United States of America (the)</v>
      </c>
      <c r="J2456" t="s">
        <v>8246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1.0084571428571429</v>
      </c>
      <c r="R2456" s="8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5" hidden="1">
      <c r="A2457">
        <v>2455</v>
      </c>
      <c r="B2457" s="3" t="s">
        <v>2456</v>
      </c>
      <c r="C2457" s="3" t="s">
        <v>6565</v>
      </c>
      <c r="D2457">
        <v>300</v>
      </c>
      <c r="F2457">
        <v>546</v>
      </c>
      <c r="G2457" t="s">
        <v>8219</v>
      </c>
      <c r="H2457" t="s">
        <v>8224</v>
      </c>
      <c r="I2457" t="str">
        <f>VLOOKUP(H2457,ISO!$A$2:$D$249,4,0)</f>
        <v>United States of America (the)</v>
      </c>
      <c r="J2457" t="s">
        <v>8246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1.82</v>
      </c>
      <c r="R2457" s="8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3.5" hidden="1">
      <c r="A2458">
        <v>2456</v>
      </c>
      <c r="B2458" s="3" t="s">
        <v>2457</v>
      </c>
      <c r="C2458" s="3" t="s">
        <v>6566</v>
      </c>
      <c r="D2458">
        <v>1500</v>
      </c>
      <c r="F2458">
        <v>2713</v>
      </c>
      <c r="G2458" t="s">
        <v>8219</v>
      </c>
      <c r="H2458" t="s">
        <v>8224</v>
      </c>
      <c r="I2458" t="str">
        <f>VLOOKUP(H2458,ISO!$A$2:$D$249,4,0)</f>
        <v>United States of America (the)</v>
      </c>
      <c r="J2458" t="s">
        <v>8246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1.8086666666666666</v>
      </c>
      <c r="R2458" s="8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5" hidden="1">
      <c r="A2459">
        <v>2457</v>
      </c>
      <c r="B2459" s="3" t="s">
        <v>2458</v>
      </c>
      <c r="C2459" s="3" t="s">
        <v>6567</v>
      </c>
      <c r="D2459">
        <v>23000</v>
      </c>
      <c r="F2459">
        <v>23530</v>
      </c>
      <c r="G2459" t="s">
        <v>8219</v>
      </c>
      <c r="H2459" t="s">
        <v>8224</v>
      </c>
      <c r="I2459" t="str">
        <f>VLOOKUP(H2459,ISO!$A$2:$D$249,4,0)</f>
        <v>United States of America (the)</v>
      </c>
      <c r="J2459" t="s">
        <v>8246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1.0230434782608695</v>
      </c>
      <c r="R2459" s="8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58" hidden="1">
      <c r="A2460">
        <v>2458</v>
      </c>
      <c r="B2460" s="3" t="s">
        <v>2459</v>
      </c>
      <c r="C2460" s="3" t="s">
        <v>6568</v>
      </c>
      <c r="D2460">
        <v>5000</v>
      </c>
      <c r="F2460">
        <v>5509</v>
      </c>
      <c r="G2460" t="s">
        <v>8219</v>
      </c>
      <c r="H2460" t="s">
        <v>8224</v>
      </c>
      <c r="I2460" t="str">
        <f>VLOOKUP(H2460,ISO!$A$2:$D$249,4,0)</f>
        <v>United States of America (the)</v>
      </c>
      <c r="J2460" t="s">
        <v>8246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1.1017999999999999</v>
      </c>
      <c r="R2460" s="8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58" hidden="1">
      <c r="A2461">
        <v>2459</v>
      </c>
      <c r="B2461" s="3" t="s">
        <v>2460</v>
      </c>
      <c r="C2461" s="3" t="s">
        <v>6569</v>
      </c>
      <c r="D2461">
        <v>30000</v>
      </c>
      <c r="F2461">
        <v>30675</v>
      </c>
      <c r="G2461" t="s">
        <v>8219</v>
      </c>
      <c r="H2461" t="s">
        <v>8224</v>
      </c>
      <c r="I2461" t="str">
        <f>VLOOKUP(H2461,ISO!$A$2:$D$249,4,0)</f>
        <v>United States of America (the)</v>
      </c>
      <c r="J2461" t="s">
        <v>8246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1.0225</v>
      </c>
      <c r="R2461" s="8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5" hidden="1">
      <c r="A2462">
        <v>2460</v>
      </c>
      <c r="B2462" s="3" t="s">
        <v>2461</v>
      </c>
      <c r="C2462" s="3" t="s">
        <v>6570</v>
      </c>
      <c r="D2462">
        <v>8500</v>
      </c>
      <c r="F2462">
        <v>8567</v>
      </c>
      <c r="G2462" t="s">
        <v>8219</v>
      </c>
      <c r="H2462" t="s">
        <v>8224</v>
      </c>
      <c r="I2462" t="str">
        <f>VLOOKUP(H2462,ISO!$A$2:$D$249,4,0)</f>
        <v>United States of America (the)</v>
      </c>
      <c r="J2462" t="s">
        <v>8246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1.0078823529411765</v>
      </c>
      <c r="R2462" s="8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5" hidden="1">
      <c r="A2463">
        <v>2461</v>
      </c>
      <c r="B2463" s="3" t="s">
        <v>2462</v>
      </c>
      <c r="C2463" s="3" t="s">
        <v>6571</v>
      </c>
      <c r="D2463">
        <v>7500</v>
      </c>
      <c r="F2463">
        <v>7785</v>
      </c>
      <c r="G2463" t="s">
        <v>8219</v>
      </c>
      <c r="H2463" t="s">
        <v>8224</v>
      </c>
      <c r="I2463" t="str">
        <f>VLOOKUP(H2463,ISO!$A$2:$D$249,4,0)</f>
        <v>United States of America (the)</v>
      </c>
      <c r="J2463" t="s">
        <v>8246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1.038</v>
      </c>
      <c r="R2463" s="8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5" hidden="1">
      <c r="A2464">
        <v>2462</v>
      </c>
      <c r="B2464" s="3" t="s">
        <v>2463</v>
      </c>
      <c r="C2464" s="3" t="s">
        <v>6572</v>
      </c>
      <c r="D2464">
        <v>3000</v>
      </c>
      <c r="F2464">
        <v>3321.25</v>
      </c>
      <c r="G2464" t="s">
        <v>8219</v>
      </c>
      <c r="H2464" t="s">
        <v>8224</v>
      </c>
      <c r="I2464" t="str">
        <f>VLOOKUP(H2464,ISO!$A$2:$D$249,4,0)</f>
        <v>United States of America (the)</v>
      </c>
      <c r="J2464" t="s">
        <v>8246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1.1070833333333334</v>
      </c>
      <c r="R2464" s="8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F2465">
        <v>2325</v>
      </c>
      <c r="G2465" t="s">
        <v>8219</v>
      </c>
      <c r="H2465" t="s">
        <v>8224</v>
      </c>
      <c r="I2465" t="str">
        <f>VLOOKUP(H2465,ISO!$A$2:$D$249,4,0)</f>
        <v>United States of America (the)</v>
      </c>
      <c r="J2465" t="s">
        <v>8246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1.1625000000000001</v>
      </c>
      <c r="R2465" s="8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3.5" hidden="1">
      <c r="A2466">
        <v>2464</v>
      </c>
      <c r="B2466" s="3" t="s">
        <v>2465</v>
      </c>
      <c r="C2466" s="3" t="s">
        <v>6574</v>
      </c>
      <c r="D2466">
        <v>2000</v>
      </c>
      <c r="F2466">
        <v>2222</v>
      </c>
      <c r="G2466" t="s">
        <v>8219</v>
      </c>
      <c r="H2466" t="s">
        <v>8229</v>
      </c>
      <c r="I2466" t="str">
        <f>VLOOKUP(H2466,ISO!$A$2:$D$249,4,0)</f>
        <v>Canada</v>
      </c>
      <c r="J2466" t="s">
        <v>8251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1.111</v>
      </c>
      <c r="R2466" s="8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43.5" hidden="1">
      <c r="A2467">
        <v>2465</v>
      </c>
      <c r="B2467" s="3" t="s">
        <v>2466</v>
      </c>
      <c r="C2467" s="3" t="s">
        <v>6575</v>
      </c>
      <c r="D2467">
        <v>700</v>
      </c>
      <c r="F2467">
        <v>1261</v>
      </c>
      <c r="G2467" t="s">
        <v>8219</v>
      </c>
      <c r="H2467" t="s">
        <v>8224</v>
      </c>
      <c r="I2467" t="str">
        <f>VLOOKUP(H2467,ISO!$A$2:$D$249,4,0)</f>
        <v>United States of America (the)</v>
      </c>
      <c r="J2467" t="s">
        <v>8246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1.8014285714285714</v>
      </c>
      <c r="R2467" s="8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5" hidden="1">
      <c r="A2468">
        <v>2466</v>
      </c>
      <c r="B2468" s="3" t="s">
        <v>2467</v>
      </c>
      <c r="C2468" s="3" t="s">
        <v>6576</v>
      </c>
      <c r="D2468">
        <v>2500</v>
      </c>
      <c r="F2468">
        <v>2500</v>
      </c>
      <c r="G2468" t="s">
        <v>8219</v>
      </c>
      <c r="H2468" t="s">
        <v>8224</v>
      </c>
      <c r="I2468" t="str">
        <f>VLOOKUP(H2468,ISO!$A$2:$D$249,4,0)</f>
        <v>United States of America (the)</v>
      </c>
      <c r="J2468" t="s">
        <v>8246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</v>
      </c>
      <c r="R2468" s="8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5" hidden="1">
      <c r="A2469">
        <v>2467</v>
      </c>
      <c r="B2469" s="3" t="s">
        <v>2468</v>
      </c>
      <c r="C2469" s="3" t="s">
        <v>6577</v>
      </c>
      <c r="D2469">
        <v>1000</v>
      </c>
      <c r="F2469">
        <v>1185</v>
      </c>
      <c r="G2469" t="s">
        <v>8219</v>
      </c>
      <c r="H2469" t="s">
        <v>8224</v>
      </c>
      <c r="I2469" t="str">
        <f>VLOOKUP(H2469,ISO!$A$2:$D$249,4,0)</f>
        <v>United States of America (the)</v>
      </c>
      <c r="J2469" t="s">
        <v>8246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1.1850000000000001</v>
      </c>
      <c r="R2469" s="8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3.5" hidden="1">
      <c r="A2470">
        <v>2468</v>
      </c>
      <c r="B2470" s="3" t="s">
        <v>2469</v>
      </c>
      <c r="C2470" s="3" t="s">
        <v>6578</v>
      </c>
      <c r="D2470">
        <v>2000</v>
      </c>
      <c r="F2470">
        <v>2144.34</v>
      </c>
      <c r="G2470" t="s">
        <v>8219</v>
      </c>
      <c r="H2470" t="s">
        <v>8224</v>
      </c>
      <c r="I2470" t="str">
        <f>VLOOKUP(H2470,ISO!$A$2:$D$249,4,0)</f>
        <v>United States of America (the)</v>
      </c>
      <c r="J2470" t="s">
        <v>8246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1.0721700000000001</v>
      </c>
      <c r="R2470" s="8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5" hidden="1">
      <c r="A2471">
        <v>2469</v>
      </c>
      <c r="B2471" s="3" t="s">
        <v>2470</v>
      </c>
      <c r="C2471" s="3" t="s">
        <v>6579</v>
      </c>
      <c r="D2471">
        <v>1200</v>
      </c>
      <c r="F2471">
        <v>1364</v>
      </c>
      <c r="G2471" t="s">
        <v>8219</v>
      </c>
      <c r="H2471" t="s">
        <v>8224</v>
      </c>
      <c r="I2471" t="str">
        <f>VLOOKUP(H2471,ISO!$A$2:$D$249,4,0)</f>
        <v>United States of America (the)</v>
      </c>
      <c r="J2471" t="s">
        <v>8246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1.1366666666666667</v>
      </c>
      <c r="R2471" s="8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5" hidden="1">
      <c r="A2472">
        <v>2470</v>
      </c>
      <c r="B2472" s="3" t="s">
        <v>2471</v>
      </c>
      <c r="C2472" s="3" t="s">
        <v>6580</v>
      </c>
      <c r="D2472">
        <v>1000</v>
      </c>
      <c r="F2472">
        <v>1031.6400000000001</v>
      </c>
      <c r="G2472" t="s">
        <v>8219</v>
      </c>
      <c r="H2472" t="s">
        <v>8224</v>
      </c>
      <c r="I2472" t="str">
        <f>VLOOKUP(H2472,ISO!$A$2:$D$249,4,0)</f>
        <v>United States of America (the)</v>
      </c>
      <c r="J2472" t="s">
        <v>8246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1.0316400000000001</v>
      </c>
      <c r="R2472" s="8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58" hidden="1">
      <c r="A2473">
        <v>2471</v>
      </c>
      <c r="B2473" s="3" t="s">
        <v>2472</v>
      </c>
      <c r="C2473" s="3" t="s">
        <v>6581</v>
      </c>
      <c r="D2473">
        <v>500</v>
      </c>
      <c r="F2473">
        <v>640</v>
      </c>
      <c r="G2473" t="s">
        <v>8219</v>
      </c>
      <c r="H2473" t="s">
        <v>8224</v>
      </c>
      <c r="I2473" t="str">
        <f>VLOOKUP(H2473,ISO!$A$2:$D$249,4,0)</f>
        <v>United States of America (the)</v>
      </c>
      <c r="J2473" t="s">
        <v>8246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1.28</v>
      </c>
      <c r="R2473" s="8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8" hidden="1">
      <c r="A2474">
        <v>2472</v>
      </c>
      <c r="B2474" s="3" t="s">
        <v>2473</v>
      </c>
      <c r="C2474" s="3" t="s">
        <v>6582</v>
      </c>
      <c r="D2474">
        <v>7500</v>
      </c>
      <c r="F2474">
        <v>10182.02</v>
      </c>
      <c r="G2474" t="s">
        <v>8219</v>
      </c>
      <c r="H2474" t="s">
        <v>8224</v>
      </c>
      <c r="I2474" t="str">
        <f>VLOOKUP(H2474,ISO!$A$2:$D$249,4,0)</f>
        <v>United States of America (the)</v>
      </c>
      <c r="J2474" t="s">
        <v>8246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1.3576026666666667</v>
      </c>
      <c r="R2474" s="8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5" hidden="1">
      <c r="A2475">
        <v>2473</v>
      </c>
      <c r="B2475" s="3" t="s">
        <v>2474</v>
      </c>
      <c r="C2475" s="3" t="s">
        <v>6583</v>
      </c>
      <c r="D2475">
        <v>2000</v>
      </c>
      <c r="F2475">
        <v>2000</v>
      </c>
      <c r="G2475" t="s">
        <v>8219</v>
      </c>
      <c r="H2475" t="s">
        <v>8224</v>
      </c>
      <c r="I2475" t="str">
        <f>VLOOKUP(H2475,ISO!$A$2:$D$249,4,0)</f>
        <v>United States of America (the)</v>
      </c>
      <c r="J2475" t="s">
        <v>8246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</v>
      </c>
      <c r="R2475" s="8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8" hidden="1">
      <c r="A2476">
        <v>2474</v>
      </c>
      <c r="B2476" s="3" t="s">
        <v>2475</v>
      </c>
      <c r="C2476" s="3" t="s">
        <v>6584</v>
      </c>
      <c r="D2476">
        <v>5000</v>
      </c>
      <c r="F2476">
        <v>5000.18</v>
      </c>
      <c r="G2476" t="s">
        <v>8219</v>
      </c>
      <c r="H2476" t="s">
        <v>8224</v>
      </c>
      <c r="I2476" t="str">
        <f>VLOOKUP(H2476,ISO!$A$2:$D$249,4,0)</f>
        <v>United States of America (the)</v>
      </c>
      <c r="J2476" t="s">
        <v>8246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1.0000360000000001</v>
      </c>
      <c r="R2476" s="8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9" hidden="1">
      <c r="A2477">
        <v>2475</v>
      </c>
      <c r="B2477" s="3" t="s">
        <v>2476</v>
      </c>
      <c r="C2477" s="3" t="s">
        <v>6585</v>
      </c>
      <c r="D2477">
        <v>2500</v>
      </c>
      <c r="F2477">
        <v>2618</v>
      </c>
      <c r="G2477" t="s">
        <v>8219</v>
      </c>
      <c r="H2477" t="s">
        <v>8224</v>
      </c>
      <c r="I2477" t="str">
        <f>VLOOKUP(H2477,ISO!$A$2:$D$249,4,0)</f>
        <v>United States of America (the)</v>
      </c>
      <c r="J2477" t="s">
        <v>8246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1.0471999999999999</v>
      </c>
      <c r="R2477" s="8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5" hidden="1">
      <c r="A2478">
        <v>2476</v>
      </c>
      <c r="B2478" s="3" t="s">
        <v>2477</v>
      </c>
      <c r="C2478" s="3" t="s">
        <v>6586</v>
      </c>
      <c r="D2478">
        <v>3200</v>
      </c>
      <c r="F2478">
        <v>3360.72</v>
      </c>
      <c r="G2478" t="s">
        <v>8219</v>
      </c>
      <c r="H2478" t="s">
        <v>8224</v>
      </c>
      <c r="I2478" t="str">
        <f>VLOOKUP(H2478,ISO!$A$2:$D$249,4,0)</f>
        <v>United States of America (the)</v>
      </c>
      <c r="J2478" t="s">
        <v>8246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1.050225</v>
      </c>
      <c r="R2478" s="8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9" hidden="1">
      <c r="A2479">
        <v>2477</v>
      </c>
      <c r="B2479" s="3" t="s">
        <v>824</v>
      </c>
      <c r="C2479" s="3" t="s">
        <v>6587</v>
      </c>
      <c r="D2479">
        <v>750</v>
      </c>
      <c r="F2479">
        <v>1285</v>
      </c>
      <c r="G2479" t="s">
        <v>8219</v>
      </c>
      <c r="H2479" t="s">
        <v>8224</v>
      </c>
      <c r="I2479" t="str">
        <f>VLOOKUP(H2479,ISO!$A$2:$D$249,4,0)</f>
        <v>United States of America (the)</v>
      </c>
      <c r="J2479" t="s">
        <v>8246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1.7133333333333334</v>
      </c>
      <c r="R2479" s="8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5" hidden="1">
      <c r="A2480">
        <v>2478</v>
      </c>
      <c r="B2480" s="3" t="s">
        <v>2478</v>
      </c>
      <c r="C2480" s="3" t="s">
        <v>6588</v>
      </c>
      <c r="D2480">
        <v>8000</v>
      </c>
      <c r="F2480">
        <v>10200</v>
      </c>
      <c r="G2480" t="s">
        <v>8219</v>
      </c>
      <c r="H2480" t="s">
        <v>8224</v>
      </c>
      <c r="I2480" t="str">
        <f>VLOOKUP(H2480,ISO!$A$2:$D$249,4,0)</f>
        <v>United States of America (the)</v>
      </c>
      <c r="J2480" t="s">
        <v>8246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1.2749999999999999</v>
      </c>
      <c r="R2480" s="8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9" hidden="1">
      <c r="A2481">
        <v>2479</v>
      </c>
      <c r="B2481" s="3" t="s">
        <v>2479</v>
      </c>
      <c r="C2481" s="3" t="s">
        <v>6589</v>
      </c>
      <c r="D2481">
        <v>300</v>
      </c>
      <c r="F2481">
        <v>400.33</v>
      </c>
      <c r="G2481" t="s">
        <v>8219</v>
      </c>
      <c r="H2481" t="s">
        <v>8224</v>
      </c>
      <c r="I2481" t="str">
        <f>VLOOKUP(H2481,ISO!$A$2:$D$249,4,0)</f>
        <v>United States of America (the)</v>
      </c>
      <c r="J2481" t="s">
        <v>8246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1.3344333333333334</v>
      </c>
      <c r="R2481" s="8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5" hidden="1">
      <c r="A2482">
        <v>2480</v>
      </c>
      <c r="B2482" s="3" t="s">
        <v>2480</v>
      </c>
      <c r="C2482" s="3" t="s">
        <v>6590</v>
      </c>
      <c r="D2482">
        <v>2000</v>
      </c>
      <c r="F2482">
        <v>2000</v>
      </c>
      <c r="G2482" t="s">
        <v>8219</v>
      </c>
      <c r="H2482" t="s">
        <v>8224</v>
      </c>
      <c r="I2482" t="str">
        <f>VLOOKUP(H2482,ISO!$A$2:$D$249,4,0)</f>
        <v>United States of America (the)</v>
      </c>
      <c r="J2482" t="s">
        <v>8246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</v>
      </c>
      <c r="R2482" s="8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43.5" hidden="1">
      <c r="A2483">
        <v>2481</v>
      </c>
      <c r="B2483" s="3" t="s">
        <v>2481</v>
      </c>
      <c r="C2483" s="3" t="s">
        <v>6591</v>
      </c>
      <c r="D2483">
        <v>4000</v>
      </c>
      <c r="F2483">
        <v>4516.4399999999996</v>
      </c>
      <c r="G2483" t="s">
        <v>8219</v>
      </c>
      <c r="H2483" t="s">
        <v>8224</v>
      </c>
      <c r="I2483" t="str">
        <f>VLOOKUP(H2483,ISO!$A$2:$D$249,4,0)</f>
        <v>United States of America (the)</v>
      </c>
      <c r="J2483" t="s">
        <v>8246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1.1291099999999998</v>
      </c>
      <c r="R2483" s="8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58" hidden="1">
      <c r="A2484">
        <v>2482</v>
      </c>
      <c r="B2484" s="3" t="s">
        <v>2482</v>
      </c>
      <c r="C2484" s="3" t="s">
        <v>6592</v>
      </c>
      <c r="D2484">
        <v>1000</v>
      </c>
      <c r="F2484">
        <v>1001</v>
      </c>
      <c r="G2484" t="s">
        <v>8219</v>
      </c>
      <c r="H2484" t="s">
        <v>8224</v>
      </c>
      <c r="I2484" t="str">
        <f>VLOOKUP(H2484,ISO!$A$2:$D$249,4,0)</f>
        <v>United States of America (the)</v>
      </c>
      <c r="J2484" t="s">
        <v>8246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1.0009999999999999</v>
      </c>
      <c r="R2484" s="8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43.5" hidden="1">
      <c r="A2485">
        <v>2483</v>
      </c>
      <c r="B2485" s="3" t="s">
        <v>2483</v>
      </c>
      <c r="C2485" s="3" t="s">
        <v>6593</v>
      </c>
      <c r="D2485">
        <v>1100</v>
      </c>
      <c r="F2485">
        <v>1251</v>
      </c>
      <c r="G2485" t="s">
        <v>8219</v>
      </c>
      <c r="H2485" t="s">
        <v>8224</v>
      </c>
      <c r="I2485" t="str">
        <f>VLOOKUP(H2485,ISO!$A$2:$D$249,4,0)</f>
        <v>United States of America (the)</v>
      </c>
      <c r="J2485" t="s">
        <v>8246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1.1372727272727272</v>
      </c>
      <c r="R2485" s="8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58" hidden="1">
      <c r="A2486">
        <v>2484</v>
      </c>
      <c r="B2486" s="3" t="s">
        <v>2484</v>
      </c>
      <c r="C2486" s="3" t="s">
        <v>6594</v>
      </c>
      <c r="D2486">
        <v>3500</v>
      </c>
      <c r="F2486">
        <v>4176.1099999999997</v>
      </c>
      <c r="G2486" t="s">
        <v>8219</v>
      </c>
      <c r="H2486" t="s">
        <v>8224</v>
      </c>
      <c r="I2486" t="str">
        <f>VLOOKUP(H2486,ISO!$A$2:$D$249,4,0)</f>
        <v>United States of America (the)</v>
      </c>
      <c r="J2486" t="s">
        <v>8246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1.1931742857142855</v>
      </c>
      <c r="R2486" s="8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58" hidden="1">
      <c r="A2487">
        <v>2485</v>
      </c>
      <c r="B2487" s="3" t="s">
        <v>2485</v>
      </c>
      <c r="C2487" s="3" t="s">
        <v>6595</v>
      </c>
      <c r="D2487">
        <v>2000</v>
      </c>
      <c r="F2487">
        <v>2065</v>
      </c>
      <c r="G2487" t="s">
        <v>8219</v>
      </c>
      <c r="H2487" t="s">
        <v>8224</v>
      </c>
      <c r="I2487" t="str">
        <f>VLOOKUP(H2487,ISO!$A$2:$D$249,4,0)</f>
        <v>United States of America (the)</v>
      </c>
      <c r="J2487" t="s">
        <v>8246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1.0325</v>
      </c>
      <c r="R2487" s="8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5" hidden="1">
      <c r="A2488">
        <v>2486</v>
      </c>
      <c r="B2488" s="3" t="s">
        <v>2486</v>
      </c>
      <c r="C2488" s="3" t="s">
        <v>6596</v>
      </c>
      <c r="D2488">
        <v>300</v>
      </c>
      <c r="F2488">
        <v>797</v>
      </c>
      <c r="G2488" t="s">
        <v>8219</v>
      </c>
      <c r="H2488" t="s">
        <v>8224</v>
      </c>
      <c r="I2488" t="str">
        <f>VLOOKUP(H2488,ISO!$A$2:$D$249,4,0)</f>
        <v>United States of America (the)</v>
      </c>
      <c r="J2488" t="s">
        <v>8246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2.6566666666666667</v>
      </c>
      <c r="R2488" s="8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5" hidden="1">
      <c r="A2489">
        <v>2487</v>
      </c>
      <c r="B2489" s="3" t="s">
        <v>2487</v>
      </c>
      <c r="C2489" s="3" t="s">
        <v>6597</v>
      </c>
      <c r="D2489">
        <v>1500</v>
      </c>
      <c r="F2489">
        <v>1500.76</v>
      </c>
      <c r="G2489" t="s">
        <v>8219</v>
      </c>
      <c r="H2489" t="s">
        <v>8224</v>
      </c>
      <c r="I2489" t="str">
        <f>VLOOKUP(H2489,ISO!$A$2:$D$249,4,0)</f>
        <v>United States of America (the)</v>
      </c>
      <c r="J2489" t="s">
        <v>8246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1.0005066666666667</v>
      </c>
      <c r="R2489" s="8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58" hidden="1">
      <c r="A2490">
        <v>2488</v>
      </c>
      <c r="B2490" s="3" t="s">
        <v>2488</v>
      </c>
      <c r="C2490" s="3" t="s">
        <v>6598</v>
      </c>
      <c r="D2490">
        <v>3000</v>
      </c>
      <c r="F2490">
        <v>3201</v>
      </c>
      <c r="G2490" t="s">
        <v>8219</v>
      </c>
      <c r="H2490" t="s">
        <v>8224</v>
      </c>
      <c r="I2490" t="str">
        <f>VLOOKUP(H2490,ISO!$A$2:$D$249,4,0)</f>
        <v>United States of America (the)</v>
      </c>
      <c r="J2490" t="s">
        <v>8246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1.0669999999999999</v>
      </c>
      <c r="R2490" s="8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5" hidden="1">
      <c r="A2491">
        <v>2489</v>
      </c>
      <c r="B2491" s="3" t="s">
        <v>2489</v>
      </c>
      <c r="C2491" s="3" t="s">
        <v>6599</v>
      </c>
      <c r="D2491">
        <v>3500</v>
      </c>
      <c r="F2491">
        <v>4678.5</v>
      </c>
      <c r="G2491" t="s">
        <v>8219</v>
      </c>
      <c r="H2491" t="s">
        <v>8224</v>
      </c>
      <c r="I2491" t="str">
        <f>VLOOKUP(H2491,ISO!$A$2:$D$249,4,0)</f>
        <v>United States of America (the)</v>
      </c>
      <c r="J2491" t="s">
        <v>8246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1.3367142857142857</v>
      </c>
      <c r="R2491" s="8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3.5" hidden="1">
      <c r="A2492">
        <v>2490</v>
      </c>
      <c r="B2492" s="3" t="s">
        <v>2490</v>
      </c>
      <c r="C2492" s="3" t="s">
        <v>6600</v>
      </c>
      <c r="D2492">
        <v>500</v>
      </c>
      <c r="F2492">
        <v>607</v>
      </c>
      <c r="G2492" t="s">
        <v>8219</v>
      </c>
      <c r="H2492" t="s">
        <v>8224</v>
      </c>
      <c r="I2492" t="str">
        <f>VLOOKUP(H2492,ISO!$A$2:$D$249,4,0)</f>
        <v>United States of America (the)</v>
      </c>
      <c r="J2492" t="s">
        <v>8246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1.214</v>
      </c>
      <c r="R2492" s="8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43.5" hidden="1">
      <c r="A2493">
        <v>2491</v>
      </c>
      <c r="B2493" s="3" t="s">
        <v>2491</v>
      </c>
      <c r="C2493" s="3" t="s">
        <v>6601</v>
      </c>
      <c r="D2493">
        <v>500</v>
      </c>
      <c r="F2493">
        <v>516</v>
      </c>
      <c r="G2493" t="s">
        <v>8219</v>
      </c>
      <c r="H2493" t="s">
        <v>8224</v>
      </c>
      <c r="I2493" t="str">
        <f>VLOOKUP(H2493,ISO!$A$2:$D$249,4,0)</f>
        <v>United States of America (the)</v>
      </c>
      <c r="J2493" t="s">
        <v>8246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1.032</v>
      </c>
      <c r="R2493" s="8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29" hidden="1">
      <c r="A2494">
        <v>2492</v>
      </c>
      <c r="B2494" s="3" t="s">
        <v>2492</v>
      </c>
      <c r="C2494" s="3" t="s">
        <v>6602</v>
      </c>
      <c r="D2494">
        <v>600</v>
      </c>
      <c r="F2494">
        <v>750</v>
      </c>
      <c r="G2494" t="s">
        <v>8219</v>
      </c>
      <c r="H2494" t="s">
        <v>8224</v>
      </c>
      <c r="I2494" t="str">
        <f>VLOOKUP(H2494,ISO!$A$2:$D$249,4,0)</f>
        <v>United States of America (the)</v>
      </c>
      <c r="J2494" t="s">
        <v>8246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1.25</v>
      </c>
      <c r="R2494" s="8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5" hidden="1">
      <c r="A2495">
        <v>2493</v>
      </c>
      <c r="B2495" s="3" t="s">
        <v>2493</v>
      </c>
      <c r="C2495" s="3" t="s">
        <v>6603</v>
      </c>
      <c r="D2495">
        <v>20000</v>
      </c>
      <c r="F2495">
        <v>25740</v>
      </c>
      <c r="G2495" t="s">
        <v>8219</v>
      </c>
      <c r="H2495" t="s">
        <v>8224</v>
      </c>
      <c r="I2495" t="str">
        <f>VLOOKUP(H2495,ISO!$A$2:$D$249,4,0)</f>
        <v>United States of America (the)</v>
      </c>
      <c r="J2495" t="s">
        <v>8246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1.2869999999999999</v>
      </c>
      <c r="R2495" s="8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5" hidden="1">
      <c r="A2496">
        <v>2494</v>
      </c>
      <c r="B2496" s="3" t="s">
        <v>2494</v>
      </c>
      <c r="C2496" s="3" t="s">
        <v>6604</v>
      </c>
      <c r="D2496">
        <v>1500</v>
      </c>
      <c r="F2496">
        <v>1515.08</v>
      </c>
      <c r="G2496" t="s">
        <v>8219</v>
      </c>
      <c r="H2496" t="s">
        <v>8224</v>
      </c>
      <c r="I2496" t="str">
        <f>VLOOKUP(H2496,ISO!$A$2:$D$249,4,0)</f>
        <v>United States of America (the)</v>
      </c>
      <c r="J2496" t="s">
        <v>8246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1.0100533333333332</v>
      </c>
      <c r="R2496" s="8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5" hidden="1">
      <c r="A2497">
        <v>2495</v>
      </c>
      <c r="B2497" s="3" t="s">
        <v>2495</v>
      </c>
      <c r="C2497" s="3" t="s">
        <v>6605</v>
      </c>
      <c r="D2497">
        <v>1500</v>
      </c>
      <c r="F2497">
        <v>1913.05</v>
      </c>
      <c r="G2497" t="s">
        <v>8219</v>
      </c>
      <c r="H2497" t="s">
        <v>8224</v>
      </c>
      <c r="I2497" t="str">
        <f>VLOOKUP(H2497,ISO!$A$2:$D$249,4,0)</f>
        <v>United States of America (the)</v>
      </c>
      <c r="J2497" t="s">
        <v>8246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1.2753666666666665</v>
      </c>
      <c r="R2497" s="8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9" hidden="1">
      <c r="A2498">
        <v>2496</v>
      </c>
      <c r="B2498" s="3" t="s">
        <v>2496</v>
      </c>
      <c r="C2498" s="3" t="s">
        <v>6606</v>
      </c>
      <c r="D2498">
        <v>6000</v>
      </c>
      <c r="F2498">
        <v>6000</v>
      </c>
      <c r="G2498" t="s">
        <v>8219</v>
      </c>
      <c r="H2498" t="s">
        <v>8224</v>
      </c>
      <c r="I2498" t="str">
        <f>VLOOKUP(H2498,ISO!$A$2:$D$249,4,0)</f>
        <v>United States of America (the)</v>
      </c>
      <c r="J2498" t="s">
        <v>8246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52"/>
        <v>1</v>
      </c>
      <c r="R2498" s="8">
        <f t="shared" si="153"/>
        <v>600</v>
      </c>
      <c r="S2498" t="str">
        <f t="shared" si="154"/>
        <v>music</v>
      </c>
      <c r="T2498" t="str">
        <f t="shared" si="155"/>
        <v>indie rock</v>
      </c>
    </row>
    <row r="2499" spans="1:20" ht="43.5" hidden="1">
      <c r="A2499">
        <v>2497</v>
      </c>
      <c r="B2499" s="3" t="s">
        <v>2497</v>
      </c>
      <c r="C2499" s="3" t="s">
        <v>6607</v>
      </c>
      <c r="D2499">
        <v>4000</v>
      </c>
      <c r="F2499">
        <v>4510.8599999999997</v>
      </c>
      <c r="G2499" t="s">
        <v>8219</v>
      </c>
      <c r="H2499" t="s">
        <v>8224</v>
      </c>
      <c r="I2499" t="str">
        <f>VLOOKUP(H2499,ISO!$A$2:$D$249,4,0)</f>
        <v>United States of America (the)</v>
      </c>
      <c r="J2499" t="s">
        <v>8246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56">F2499/D2499</f>
        <v>1.127715</v>
      </c>
      <c r="R2499" s="8">
        <f t="shared" ref="R2499:R2562" si="157">F2499/N2499</f>
        <v>80.551071428571419</v>
      </c>
      <c r="S2499" t="str">
        <f t="shared" ref="S2499:S2562" si="158">LEFT(P2499,(FIND("/",P2499,1)-1))</f>
        <v>music</v>
      </c>
      <c r="T2499" t="str">
        <f t="shared" ref="T2499:T2562" si="159">MID(P2499,FIND("/",P2499)+1,256)</f>
        <v>indie rock</v>
      </c>
    </row>
    <row r="2500" spans="1:20" ht="43.5" hidden="1">
      <c r="A2500">
        <v>2498</v>
      </c>
      <c r="B2500" s="3" t="s">
        <v>2498</v>
      </c>
      <c r="C2500" s="3" t="s">
        <v>6608</v>
      </c>
      <c r="D2500">
        <v>1000</v>
      </c>
      <c r="F2500">
        <v>1056</v>
      </c>
      <c r="G2500" t="s">
        <v>8219</v>
      </c>
      <c r="H2500" t="s">
        <v>8224</v>
      </c>
      <c r="I2500" t="str">
        <f>VLOOKUP(H2500,ISO!$A$2:$D$249,4,0)</f>
        <v>United States of America (the)</v>
      </c>
      <c r="J2500" t="s">
        <v>8246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1.056</v>
      </c>
      <c r="R2500" s="8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43.5" hidden="1">
      <c r="A2501">
        <v>2499</v>
      </c>
      <c r="B2501" s="3" t="s">
        <v>2499</v>
      </c>
      <c r="C2501" s="3" t="s">
        <v>6609</v>
      </c>
      <c r="D2501">
        <v>4000</v>
      </c>
      <c r="F2501">
        <v>8105</v>
      </c>
      <c r="G2501" t="s">
        <v>8219</v>
      </c>
      <c r="H2501" t="s">
        <v>8224</v>
      </c>
      <c r="I2501" t="str">
        <f>VLOOKUP(H2501,ISO!$A$2:$D$249,4,0)</f>
        <v>United States of America (the)</v>
      </c>
      <c r="J2501" t="s">
        <v>8246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2.0262500000000001</v>
      </c>
      <c r="R2501" s="8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5" hidden="1">
      <c r="A2502">
        <v>2500</v>
      </c>
      <c r="B2502" s="3" t="s">
        <v>2500</v>
      </c>
      <c r="C2502" s="3" t="s">
        <v>6610</v>
      </c>
      <c r="D2502">
        <v>600</v>
      </c>
      <c r="F2502">
        <v>680</v>
      </c>
      <c r="G2502" t="s">
        <v>8219</v>
      </c>
      <c r="H2502" t="s">
        <v>8224</v>
      </c>
      <c r="I2502" t="str">
        <f>VLOOKUP(H2502,ISO!$A$2:$D$249,4,0)</f>
        <v>United States of America (the)</v>
      </c>
      <c r="J2502" t="s">
        <v>8246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1.1333333333333333</v>
      </c>
      <c r="R2502" s="8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F2503">
        <v>281</v>
      </c>
      <c r="G2503" t="s">
        <v>8221</v>
      </c>
      <c r="H2503" t="s">
        <v>8229</v>
      </c>
      <c r="I2503" t="str">
        <f>VLOOKUP(H2503,ISO!$A$2:$D$249,4,0)</f>
        <v>Canada</v>
      </c>
      <c r="J2503" t="s">
        <v>8251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2.5545454545454545E-2</v>
      </c>
      <c r="R2503" s="8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F2504">
        <v>86</v>
      </c>
      <c r="G2504" t="s">
        <v>8221</v>
      </c>
      <c r="H2504" t="s">
        <v>8224</v>
      </c>
      <c r="I2504" t="str">
        <f>VLOOKUP(H2504,ISO!$A$2:$D$249,4,0)</f>
        <v>United States of America (the)</v>
      </c>
      <c r="J2504" t="s">
        <v>8246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7.8181818181818181E-4</v>
      </c>
      <c r="R2504" s="8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F2505">
        <v>0</v>
      </c>
      <c r="G2505" t="s">
        <v>8221</v>
      </c>
      <c r="H2505" t="s">
        <v>8224</v>
      </c>
      <c r="I2505" t="str">
        <f>VLOOKUP(H2505,ISO!$A$2:$D$249,4,0)</f>
        <v>United States of America (the)</v>
      </c>
      <c r="J2505" t="s">
        <v>8246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s="8" t="e">
        <f t="shared" si="157"/>
        <v>#DIV/0!</v>
      </c>
      <c r="S2505" t="str">
        <f t="shared" si="158"/>
        <v>food</v>
      </c>
      <c r="T2505" t="str">
        <f t="shared" si="159"/>
        <v>restaurants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F2506">
        <v>0</v>
      </c>
      <c r="G2506" t="s">
        <v>8221</v>
      </c>
      <c r="H2506" t="s">
        <v>8224</v>
      </c>
      <c r="I2506" t="str">
        <f>VLOOKUP(H2506,ISO!$A$2:$D$249,4,0)</f>
        <v>United States of America (the)</v>
      </c>
      <c r="J2506" t="s">
        <v>8246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s="8" t="e">
        <f t="shared" si="157"/>
        <v>#DIV/0!</v>
      </c>
      <c r="S2506" t="str">
        <f t="shared" si="158"/>
        <v>food</v>
      </c>
      <c r="T2506" t="str">
        <f t="shared" si="159"/>
        <v>restaurants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F2507">
        <v>0</v>
      </c>
      <c r="G2507" t="s">
        <v>8221</v>
      </c>
      <c r="H2507" t="s">
        <v>8224</v>
      </c>
      <c r="I2507" t="str">
        <f>VLOOKUP(H2507,ISO!$A$2:$D$249,4,0)</f>
        <v>United States of America (the)</v>
      </c>
      <c r="J2507" t="s">
        <v>8246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s="8" t="e">
        <f t="shared" si="157"/>
        <v>#DIV/0!</v>
      </c>
      <c r="S2507" t="str">
        <f t="shared" si="158"/>
        <v>food</v>
      </c>
      <c r="T2507" t="str">
        <f t="shared" si="159"/>
        <v>restaurants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F2508">
        <v>30</v>
      </c>
      <c r="G2508" t="s">
        <v>8221</v>
      </c>
      <c r="H2508" t="s">
        <v>8225</v>
      </c>
      <c r="I2508" t="str">
        <f>VLOOKUP(H2508,ISO!$A$2:$D$249,4,0)</f>
        <v>United Kingdom of Great Britain and Northern Ireland (the)</v>
      </c>
      <c r="J2508" t="s">
        <v>8247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6.0000000000000001E-3</v>
      </c>
      <c r="R2508" s="8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F2509">
        <v>0</v>
      </c>
      <c r="G2509" t="s">
        <v>8221</v>
      </c>
      <c r="H2509" t="s">
        <v>8224</v>
      </c>
      <c r="I2509" t="str">
        <f>VLOOKUP(H2509,ISO!$A$2:$D$249,4,0)</f>
        <v>United States of America (the)</v>
      </c>
      <c r="J2509" t="s">
        <v>8246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s="8" t="e">
        <f t="shared" si="157"/>
        <v>#DIV/0!</v>
      </c>
      <c r="S2509" t="str">
        <f t="shared" si="158"/>
        <v>food</v>
      </c>
      <c r="T2509" t="str">
        <f t="shared" si="159"/>
        <v>restaurants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F2510">
        <v>0</v>
      </c>
      <c r="G2510" t="s">
        <v>8221</v>
      </c>
      <c r="H2510" t="s">
        <v>8224</v>
      </c>
      <c r="I2510" t="str">
        <f>VLOOKUP(H2510,ISO!$A$2:$D$249,4,0)</f>
        <v>United States of America (the)</v>
      </c>
      <c r="J2510" t="s">
        <v>8246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s="8" t="e">
        <f t="shared" si="157"/>
        <v>#DIV/0!</v>
      </c>
      <c r="S2510" t="str">
        <f t="shared" si="158"/>
        <v>food</v>
      </c>
      <c r="T2510" t="str">
        <f t="shared" si="159"/>
        <v>restaurants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F2511">
        <v>1000</v>
      </c>
      <c r="G2511" t="s">
        <v>8221</v>
      </c>
      <c r="H2511" t="s">
        <v>8225</v>
      </c>
      <c r="I2511" t="str">
        <f>VLOOKUP(H2511,ISO!$A$2:$D$249,4,0)</f>
        <v>United Kingdom of Great Britain and Northern Ireland (the)</v>
      </c>
      <c r="J2511" t="s">
        <v>8247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1.0526315789473684E-2</v>
      </c>
      <c r="R2511" s="8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F2512">
        <v>75</v>
      </c>
      <c r="G2512" t="s">
        <v>8221</v>
      </c>
      <c r="H2512" t="s">
        <v>8224</v>
      </c>
      <c r="I2512" t="str">
        <f>VLOOKUP(H2512,ISO!$A$2:$D$249,4,0)</f>
        <v>United States of America (the)</v>
      </c>
      <c r="J2512" t="s">
        <v>8246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1.5E-3</v>
      </c>
      <c r="R2512" s="8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F2513">
        <v>0</v>
      </c>
      <c r="G2513" t="s">
        <v>8221</v>
      </c>
      <c r="H2513" t="s">
        <v>8225</v>
      </c>
      <c r="I2513" t="str">
        <f>VLOOKUP(H2513,ISO!$A$2:$D$249,4,0)</f>
        <v>United Kingdom of Great Britain and Northern Ireland (the)</v>
      </c>
      <c r="J2513" t="s">
        <v>8247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s="8" t="e">
        <f t="shared" si="157"/>
        <v>#DIV/0!</v>
      </c>
      <c r="S2513" t="str">
        <f t="shared" si="158"/>
        <v>food</v>
      </c>
      <c r="T2513" t="str">
        <f t="shared" si="159"/>
        <v>restaurants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F2514">
        <v>0</v>
      </c>
      <c r="G2514" t="s">
        <v>8221</v>
      </c>
      <c r="H2514" t="s">
        <v>8224</v>
      </c>
      <c r="I2514" t="str">
        <f>VLOOKUP(H2514,ISO!$A$2:$D$249,4,0)</f>
        <v>United States of America (the)</v>
      </c>
      <c r="J2514" t="s">
        <v>8246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s="8" t="e">
        <f t="shared" si="157"/>
        <v>#DIV/0!</v>
      </c>
      <c r="S2514" t="str">
        <f t="shared" si="158"/>
        <v>food</v>
      </c>
      <c r="T2514" t="str">
        <f t="shared" si="159"/>
        <v>restaurants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F2515">
        <v>0</v>
      </c>
      <c r="G2515" t="s">
        <v>8221</v>
      </c>
      <c r="H2515" t="s">
        <v>8236</v>
      </c>
      <c r="I2515" t="str">
        <f>VLOOKUP(H2515,ISO!$A$2:$D$249,4,0)</f>
        <v>Germany</v>
      </c>
      <c r="J2515" t="s">
        <v>8249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s="8" t="e">
        <f t="shared" si="157"/>
        <v>#DIV/0!</v>
      </c>
      <c r="S2515" t="str">
        <f t="shared" si="158"/>
        <v>food</v>
      </c>
      <c r="T2515" t="str">
        <f t="shared" si="159"/>
        <v>restaurants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F2516">
        <v>210</v>
      </c>
      <c r="G2516" t="s">
        <v>8221</v>
      </c>
      <c r="H2516" t="s">
        <v>8224</v>
      </c>
      <c r="I2516" t="str">
        <f>VLOOKUP(H2516,ISO!$A$2:$D$249,4,0)</f>
        <v>United States of America (the)</v>
      </c>
      <c r="J2516" t="s">
        <v>8246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1.7500000000000002E-2</v>
      </c>
      <c r="R2516" s="8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F2517">
        <v>930</v>
      </c>
      <c r="G2517" t="s">
        <v>8221</v>
      </c>
      <c r="H2517" t="s">
        <v>8224</v>
      </c>
      <c r="I2517" t="str">
        <f>VLOOKUP(H2517,ISO!$A$2:$D$249,4,0)</f>
        <v>United States of America (the)</v>
      </c>
      <c r="J2517" t="s">
        <v>8246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0.186</v>
      </c>
      <c r="R2517" s="8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F2518">
        <v>0</v>
      </c>
      <c r="G2518" t="s">
        <v>8221</v>
      </c>
      <c r="H2518" t="s">
        <v>8224</v>
      </c>
      <c r="I2518" t="str">
        <f>VLOOKUP(H2518,ISO!$A$2:$D$249,4,0)</f>
        <v>United States of America (the)</v>
      </c>
      <c r="J2518" t="s">
        <v>8246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s="8" t="e">
        <f t="shared" si="157"/>
        <v>#DIV/0!</v>
      </c>
      <c r="S2518" t="str">
        <f t="shared" si="158"/>
        <v>food</v>
      </c>
      <c r="T2518" t="str">
        <f t="shared" si="159"/>
        <v>restaurants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F2519">
        <v>1767</v>
      </c>
      <c r="G2519" t="s">
        <v>8221</v>
      </c>
      <c r="H2519" t="s">
        <v>8229</v>
      </c>
      <c r="I2519" t="str">
        <f>VLOOKUP(H2519,ISO!$A$2:$D$249,4,0)</f>
        <v>Canada</v>
      </c>
      <c r="J2519" t="s">
        <v>8251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9.8166666666666666E-2</v>
      </c>
      <c r="R2519" s="8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F2520">
        <v>0</v>
      </c>
      <c r="G2520" t="s">
        <v>8221</v>
      </c>
      <c r="H2520" t="s">
        <v>8224</v>
      </c>
      <c r="I2520" t="str">
        <f>VLOOKUP(H2520,ISO!$A$2:$D$249,4,0)</f>
        <v>United States of America (the)</v>
      </c>
      <c r="J2520" t="s">
        <v>8246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s="8" t="e">
        <f t="shared" si="157"/>
        <v>#DIV/0!</v>
      </c>
      <c r="S2520" t="str">
        <f t="shared" si="158"/>
        <v>food</v>
      </c>
      <c r="T2520" t="str">
        <f t="shared" si="159"/>
        <v>restaurants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F2521">
        <v>65</v>
      </c>
      <c r="G2521" t="s">
        <v>8221</v>
      </c>
      <c r="H2521" t="s">
        <v>8224</v>
      </c>
      <c r="I2521" t="str">
        <f>VLOOKUP(H2521,ISO!$A$2:$D$249,4,0)</f>
        <v>United States of America (the)</v>
      </c>
      <c r="J2521" t="s">
        <v>8246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4.3333333333333331E-4</v>
      </c>
      <c r="R2521" s="8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F2522">
        <v>0</v>
      </c>
      <c r="G2522" t="s">
        <v>8221</v>
      </c>
      <c r="H2522" t="s">
        <v>8224</v>
      </c>
      <c r="I2522" t="str">
        <f>VLOOKUP(H2522,ISO!$A$2:$D$249,4,0)</f>
        <v>United States of America (the)</v>
      </c>
      <c r="J2522" t="s">
        <v>8246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s="8" t="e">
        <f t="shared" si="157"/>
        <v>#DIV/0!</v>
      </c>
      <c r="S2522" t="str">
        <f t="shared" si="158"/>
        <v>food</v>
      </c>
      <c r="T2522" t="str">
        <f t="shared" si="159"/>
        <v>restaurants</v>
      </c>
    </row>
    <row r="2523" spans="1:20" ht="58" hidden="1">
      <c r="A2523">
        <v>2521</v>
      </c>
      <c r="B2523" s="3" t="s">
        <v>2521</v>
      </c>
      <c r="C2523" s="3" t="s">
        <v>6631</v>
      </c>
      <c r="D2523">
        <v>12500</v>
      </c>
      <c r="F2523">
        <v>13685.99</v>
      </c>
      <c r="G2523" t="s">
        <v>8219</v>
      </c>
      <c r="H2523" t="s">
        <v>8224</v>
      </c>
      <c r="I2523" t="str">
        <f>VLOOKUP(H2523,ISO!$A$2:$D$249,4,0)</f>
        <v>United States of America (the)</v>
      </c>
      <c r="J2523" t="s">
        <v>8246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1.0948792000000001</v>
      </c>
      <c r="R2523" s="8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5" hidden="1">
      <c r="A2524">
        <v>2522</v>
      </c>
      <c r="B2524" s="3" t="s">
        <v>2522</v>
      </c>
      <c r="C2524" s="3" t="s">
        <v>6632</v>
      </c>
      <c r="D2524">
        <v>5000</v>
      </c>
      <c r="F2524">
        <v>5000</v>
      </c>
      <c r="G2524" t="s">
        <v>8219</v>
      </c>
      <c r="H2524" t="s">
        <v>8224</v>
      </c>
      <c r="I2524" t="str">
        <f>VLOOKUP(H2524,ISO!$A$2:$D$249,4,0)</f>
        <v>United States of America (the)</v>
      </c>
      <c r="J2524" t="s">
        <v>8246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</v>
      </c>
      <c r="R2524" s="8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5" hidden="1">
      <c r="A2525">
        <v>2523</v>
      </c>
      <c r="B2525" s="3" t="s">
        <v>2523</v>
      </c>
      <c r="C2525" s="3" t="s">
        <v>6633</v>
      </c>
      <c r="D2525">
        <v>900</v>
      </c>
      <c r="F2525">
        <v>1408</v>
      </c>
      <c r="G2525" t="s">
        <v>8219</v>
      </c>
      <c r="H2525" t="s">
        <v>8224</v>
      </c>
      <c r="I2525" t="str">
        <f>VLOOKUP(H2525,ISO!$A$2:$D$249,4,0)</f>
        <v>United States of America (the)</v>
      </c>
      <c r="J2525" t="s">
        <v>8246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1.5644444444444445</v>
      </c>
      <c r="R2525" s="8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43.5" hidden="1">
      <c r="A2526">
        <v>2524</v>
      </c>
      <c r="B2526" s="3" t="s">
        <v>2524</v>
      </c>
      <c r="C2526" s="3" t="s">
        <v>6634</v>
      </c>
      <c r="D2526">
        <v>7500</v>
      </c>
      <c r="F2526">
        <v>7620</v>
      </c>
      <c r="G2526" t="s">
        <v>8219</v>
      </c>
      <c r="H2526" t="s">
        <v>8224</v>
      </c>
      <c r="I2526" t="str">
        <f>VLOOKUP(H2526,ISO!$A$2:$D$249,4,0)</f>
        <v>United States of America (the)</v>
      </c>
      <c r="J2526" t="s">
        <v>8246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1.016</v>
      </c>
      <c r="R2526" s="8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5" hidden="1">
      <c r="A2527">
        <v>2525</v>
      </c>
      <c r="B2527" s="3" t="s">
        <v>2525</v>
      </c>
      <c r="C2527" s="3" t="s">
        <v>6635</v>
      </c>
      <c r="D2527">
        <v>8000</v>
      </c>
      <c r="F2527">
        <v>8026</v>
      </c>
      <c r="G2527" t="s">
        <v>8219</v>
      </c>
      <c r="H2527" t="s">
        <v>8224</v>
      </c>
      <c r="I2527" t="str">
        <f>VLOOKUP(H2527,ISO!$A$2:$D$249,4,0)</f>
        <v>United States of America (the)</v>
      </c>
      <c r="J2527" t="s">
        <v>8246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1.00325</v>
      </c>
      <c r="R2527" s="8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5" hidden="1">
      <c r="A2528">
        <v>2526</v>
      </c>
      <c r="B2528" s="3" t="s">
        <v>2526</v>
      </c>
      <c r="C2528" s="3" t="s">
        <v>6636</v>
      </c>
      <c r="D2528">
        <v>4000</v>
      </c>
      <c r="F2528">
        <v>4518</v>
      </c>
      <c r="G2528" t="s">
        <v>8219</v>
      </c>
      <c r="H2528" t="s">
        <v>8224</v>
      </c>
      <c r="I2528" t="str">
        <f>VLOOKUP(H2528,ISO!$A$2:$D$249,4,0)</f>
        <v>United States of America (the)</v>
      </c>
      <c r="J2528" t="s">
        <v>8246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1.1294999999999999</v>
      </c>
      <c r="R2528" s="8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5" hidden="1">
      <c r="A2529">
        <v>2527</v>
      </c>
      <c r="B2529" s="3" t="s">
        <v>2527</v>
      </c>
      <c r="C2529" s="3" t="s">
        <v>6637</v>
      </c>
      <c r="D2529">
        <v>4000</v>
      </c>
      <c r="F2529">
        <v>4085</v>
      </c>
      <c r="G2529" t="s">
        <v>8219</v>
      </c>
      <c r="H2529" t="s">
        <v>8224</v>
      </c>
      <c r="I2529" t="str">
        <f>VLOOKUP(H2529,ISO!$A$2:$D$249,4,0)</f>
        <v>United States of America (the)</v>
      </c>
      <c r="J2529" t="s">
        <v>8246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1.02125</v>
      </c>
      <c r="R2529" s="8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5" hidden="1">
      <c r="A2530">
        <v>2528</v>
      </c>
      <c r="B2530" s="3" t="s">
        <v>2528</v>
      </c>
      <c r="C2530" s="3" t="s">
        <v>6638</v>
      </c>
      <c r="D2530">
        <v>4000</v>
      </c>
      <c r="F2530">
        <v>4289.99</v>
      </c>
      <c r="G2530" t="s">
        <v>8219</v>
      </c>
      <c r="H2530" t="s">
        <v>8225</v>
      </c>
      <c r="I2530" t="str">
        <f>VLOOKUP(H2530,ISO!$A$2:$D$249,4,0)</f>
        <v>United Kingdom of Great Britain and Northern Ireland (the)</v>
      </c>
      <c r="J2530" t="s">
        <v>8247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1.0724974999999999</v>
      </c>
      <c r="R2530" s="8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9" hidden="1">
      <c r="A2531">
        <v>2529</v>
      </c>
      <c r="B2531" s="3" t="s">
        <v>2529</v>
      </c>
      <c r="C2531" s="3" t="s">
        <v>6639</v>
      </c>
      <c r="D2531">
        <v>6000</v>
      </c>
      <c r="F2531">
        <v>6257</v>
      </c>
      <c r="G2531" t="s">
        <v>8219</v>
      </c>
      <c r="H2531" t="s">
        <v>8224</v>
      </c>
      <c r="I2531" t="str">
        <f>VLOOKUP(H2531,ISO!$A$2:$D$249,4,0)</f>
        <v>United States of America (the)</v>
      </c>
      <c r="J2531" t="s">
        <v>8246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1.0428333333333333</v>
      </c>
      <c r="R2531" s="8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5" hidden="1">
      <c r="A2532">
        <v>2530</v>
      </c>
      <c r="B2532" s="3" t="s">
        <v>2530</v>
      </c>
      <c r="C2532" s="3" t="s">
        <v>6640</v>
      </c>
      <c r="D2532">
        <v>6500</v>
      </c>
      <c r="F2532">
        <v>6500</v>
      </c>
      <c r="G2532" t="s">
        <v>8219</v>
      </c>
      <c r="H2532" t="s">
        <v>8224</v>
      </c>
      <c r="I2532" t="str">
        <f>VLOOKUP(H2532,ISO!$A$2:$D$249,4,0)</f>
        <v>United States of America (the)</v>
      </c>
      <c r="J2532" t="s">
        <v>8246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</v>
      </c>
      <c r="R2532" s="8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58" hidden="1">
      <c r="A2533">
        <v>2531</v>
      </c>
      <c r="B2533" s="3" t="s">
        <v>2531</v>
      </c>
      <c r="C2533" s="3" t="s">
        <v>6641</v>
      </c>
      <c r="D2533">
        <v>4500</v>
      </c>
      <c r="F2533">
        <v>4518</v>
      </c>
      <c r="G2533" t="s">
        <v>8219</v>
      </c>
      <c r="H2533" t="s">
        <v>8224</v>
      </c>
      <c r="I2533" t="str">
        <f>VLOOKUP(H2533,ISO!$A$2:$D$249,4,0)</f>
        <v>United States of America (the)</v>
      </c>
      <c r="J2533" t="s">
        <v>8246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1.004</v>
      </c>
      <c r="R2533" s="8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5" hidden="1">
      <c r="A2534">
        <v>2532</v>
      </c>
      <c r="B2534" s="3" t="s">
        <v>2532</v>
      </c>
      <c r="C2534" s="3" t="s">
        <v>6642</v>
      </c>
      <c r="D2534">
        <v>4000</v>
      </c>
      <c r="F2534">
        <v>5045</v>
      </c>
      <c r="G2534" t="s">
        <v>8219</v>
      </c>
      <c r="H2534" t="s">
        <v>8224</v>
      </c>
      <c r="I2534" t="str">
        <f>VLOOKUP(H2534,ISO!$A$2:$D$249,4,0)</f>
        <v>United States of America (the)</v>
      </c>
      <c r="J2534" t="s">
        <v>8246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1.26125</v>
      </c>
      <c r="R2534" s="8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5" hidden="1">
      <c r="A2535">
        <v>2533</v>
      </c>
      <c r="B2535" s="3" t="s">
        <v>2533</v>
      </c>
      <c r="C2535" s="3" t="s">
        <v>6643</v>
      </c>
      <c r="D2535">
        <v>7500</v>
      </c>
      <c r="F2535">
        <v>8300</v>
      </c>
      <c r="G2535" t="s">
        <v>8219</v>
      </c>
      <c r="H2535" t="s">
        <v>8224</v>
      </c>
      <c r="I2535" t="str">
        <f>VLOOKUP(H2535,ISO!$A$2:$D$249,4,0)</f>
        <v>United States of America (the)</v>
      </c>
      <c r="J2535" t="s">
        <v>8246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1.1066666666666667</v>
      </c>
      <c r="R2535" s="8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8" hidden="1">
      <c r="A2536">
        <v>2534</v>
      </c>
      <c r="B2536" s="3" t="s">
        <v>2534</v>
      </c>
      <c r="C2536" s="3" t="s">
        <v>6644</v>
      </c>
      <c r="D2536">
        <v>2000</v>
      </c>
      <c r="F2536">
        <v>2100</v>
      </c>
      <c r="G2536" t="s">
        <v>8219</v>
      </c>
      <c r="H2536" t="s">
        <v>8224</v>
      </c>
      <c r="I2536" t="str">
        <f>VLOOKUP(H2536,ISO!$A$2:$D$249,4,0)</f>
        <v>United States of America (the)</v>
      </c>
      <c r="J2536" t="s">
        <v>8246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1.05</v>
      </c>
      <c r="R2536" s="8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F2537">
        <v>20755</v>
      </c>
      <c r="G2537" t="s">
        <v>8219</v>
      </c>
      <c r="H2537" t="s">
        <v>8224</v>
      </c>
      <c r="I2537" t="str">
        <f>VLOOKUP(H2537,ISO!$A$2:$D$249,4,0)</f>
        <v>United States of America (the)</v>
      </c>
      <c r="J2537" t="s">
        <v>8246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1.03775</v>
      </c>
      <c r="R2537" s="8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5" hidden="1">
      <c r="A2538">
        <v>2536</v>
      </c>
      <c r="B2538" s="3" t="s">
        <v>2536</v>
      </c>
      <c r="C2538" s="3" t="s">
        <v>6646</v>
      </c>
      <c r="D2538">
        <v>25</v>
      </c>
      <c r="F2538">
        <v>29</v>
      </c>
      <c r="G2538" t="s">
        <v>8219</v>
      </c>
      <c r="H2538" t="s">
        <v>8224</v>
      </c>
      <c r="I2538" t="str">
        <f>VLOOKUP(H2538,ISO!$A$2:$D$249,4,0)</f>
        <v>United States of America (the)</v>
      </c>
      <c r="J2538" t="s">
        <v>8246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1.1599999999999999</v>
      </c>
      <c r="R2538" s="8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3.5" hidden="1">
      <c r="A2539">
        <v>2537</v>
      </c>
      <c r="B2539" s="3" t="s">
        <v>2537</v>
      </c>
      <c r="C2539" s="3" t="s">
        <v>6647</v>
      </c>
      <c r="D2539">
        <v>1000</v>
      </c>
      <c r="F2539">
        <v>1100</v>
      </c>
      <c r="G2539" t="s">
        <v>8219</v>
      </c>
      <c r="H2539" t="s">
        <v>8224</v>
      </c>
      <c r="I2539" t="str">
        <f>VLOOKUP(H2539,ISO!$A$2:$D$249,4,0)</f>
        <v>United States of America (the)</v>
      </c>
      <c r="J2539" t="s">
        <v>8246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1.1000000000000001</v>
      </c>
      <c r="R2539" s="8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29" hidden="1">
      <c r="A2540">
        <v>2538</v>
      </c>
      <c r="B2540" s="3" t="s">
        <v>2538</v>
      </c>
      <c r="C2540" s="3" t="s">
        <v>6648</v>
      </c>
      <c r="D2540">
        <v>18000</v>
      </c>
      <c r="F2540">
        <v>20343.169999999998</v>
      </c>
      <c r="G2540" t="s">
        <v>8219</v>
      </c>
      <c r="H2540" t="s">
        <v>8224</v>
      </c>
      <c r="I2540" t="str">
        <f>VLOOKUP(H2540,ISO!$A$2:$D$249,4,0)</f>
        <v>United States of America (the)</v>
      </c>
      <c r="J2540" t="s">
        <v>8246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1.130176111111111</v>
      </c>
      <c r="R2540" s="8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5" hidden="1">
      <c r="A2541">
        <v>2539</v>
      </c>
      <c r="B2541" s="3" t="s">
        <v>2539</v>
      </c>
      <c r="C2541" s="3" t="s">
        <v>6649</v>
      </c>
      <c r="D2541">
        <v>10000</v>
      </c>
      <c r="F2541">
        <v>10025</v>
      </c>
      <c r="G2541" t="s">
        <v>8219</v>
      </c>
      <c r="H2541" t="s">
        <v>8224</v>
      </c>
      <c r="I2541" t="str">
        <f>VLOOKUP(H2541,ISO!$A$2:$D$249,4,0)</f>
        <v>United States of America (the)</v>
      </c>
      <c r="J2541" t="s">
        <v>8246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1.0024999999999999</v>
      </c>
      <c r="R2541" s="8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58" hidden="1">
      <c r="A2542">
        <v>2540</v>
      </c>
      <c r="B2542" s="3" t="s">
        <v>2540</v>
      </c>
      <c r="C2542" s="3" t="s">
        <v>6650</v>
      </c>
      <c r="D2542">
        <v>2500</v>
      </c>
      <c r="F2542">
        <v>2585</v>
      </c>
      <c r="G2542" t="s">
        <v>8219</v>
      </c>
      <c r="H2542" t="s">
        <v>8224</v>
      </c>
      <c r="I2542" t="str">
        <f>VLOOKUP(H2542,ISO!$A$2:$D$249,4,0)</f>
        <v>United States of America (the)</v>
      </c>
      <c r="J2542" t="s">
        <v>8246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1.034</v>
      </c>
      <c r="R2542" s="8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8" hidden="1">
      <c r="A2543">
        <v>2541</v>
      </c>
      <c r="B2543" s="3" t="s">
        <v>2541</v>
      </c>
      <c r="C2543" s="3" t="s">
        <v>6651</v>
      </c>
      <c r="D2543">
        <v>3500</v>
      </c>
      <c r="F2543">
        <v>3746</v>
      </c>
      <c r="G2543" t="s">
        <v>8219</v>
      </c>
      <c r="H2543" t="s">
        <v>8225</v>
      </c>
      <c r="I2543" t="str">
        <f>VLOOKUP(H2543,ISO!$A$2:$D$249,4,0)</f>
        <v>United Kingdom of Great Britain and Northern Ireland (the)</v>
      </c>
      <c r="J2543" t="s">
        <v>8247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1.0702857142857143</v>
      </c>
      <c r="R2543" s="8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5" hidden="1">
      <c r="A2544">
        <v>2542</v>
      </c>
      <c r="B2544" s="3" t="s">
        <v>2542</v>
      </c>
      <c r="C2544" s="3" t="s">
        <v>6652</v>
      </c>
      <c r="D2544">
        <v>700</v>
      </c>
      <c r="F2544">
        <v>725</v>
      </c>
      <c r="G2544" t="s">
        <v>8219</v>
      </c>
      <c r="H2544" t="s">
        <v>8224</v>
      </c>
      <c r="I2544" t="str">
        <f>VLOOKUP(H2544,ISO!$A$2:$D$249,4,0)</f>
        <v>United States of America (the)</v>
      </c>
      <c r="J2544" t="s">
        <v>8246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1.0357142857142858</v>
      </c>
      <c r="R2544" s="8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5" hidden="1">
      <c r="A2545">
        <v>2543</v>
      </c>
      <c r="B2545" s="3" t="s">
        <v>2543</v>
      </c>
      <c r="C2545" s="3" t="s">
        <v>6653</v>
      </c>
      <c r="D2545">
        <v>250</v>
      </c>
      <c r="F2545">
        <v>391</v>
      </c>
      <c r="G2545" t="s">
        <v>8219</v>
      </c>
      <c r="H2545" t="s">
        <v>8224</v>
      </c>
      <c r="I2545" t="str">
        <f>VLOOKUP(H2545,ISO!$A$2:$D$249,4,0)</f>
        <v>United States of America (the)</v>
      </c>
      <c r="J2545" t="s">
        <v>8246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1.5640000000000001</v>
      </c>
      <c r="R2545" s="8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5" hidden="1">
      <c r="A2546">
        <v>2544</v>
      </c>
      <c r="B2546" s="3" t="s">
        <v>2544</v>
      </c>
      <c r="C2546" s="3" t="s">
        <v>6654</v>
      </c>
      <c r="D2546">
        <v>5000</v>
      </c>
      <c r="F2546">
        <v>5041</v>
      </c>
      <c r="G2546" t="s">
        <v>8219</v>
      </c>
      <c r="H2546" t="s">
        <v>8224</v>
      </c>
      <c r="I2546" t="str">
        <f>VLOOKUP(H2546,ISO!$A$2:$D$249,4,0)</f>
        <v>United States of America (the)</v>
      </c>
      <c r="J2546" t="s">
        <v>8246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1.0082</v>
      </c>
      <c r="R2546" s="8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5" hidden="1">
      <c r="A2547">
        <v>2545</v>
      </c>
      <c r="B2547" s="3" t="s">
        <v>2545</v>
      </c>
      <c r="C2547" s="3" t="s">
        <v>6655</v>
      </c>
      <c r="D2547">
        <v>2000</v>
      </c>
      <c r="F2547">
        <v>3906</v>
      </c>
      <c r="G2547" t="s">
        <v>8219</v>
      </c>
      <c r="H2547" t="s">
        <v>8224</v>
      </c>
      <c r="I2547" t="str">
        <f>VLOOKUP(H2547,ISO!$A$2:$D$249,4,0)</f>
        <v>United States of America (the)</v>
      </c>
      <c r="J2547" t="s">
        <v>8246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1.9530000000000001</v>
      </c>
      <c r="R2547" s="8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5" hidden="1">
      <c r="A2548">
        <v>2546</v>
      </c>
      <c r="B2548" s="3" t="s">
        <v>2546</v>
      </c>
      <c r="C2548" s="3" t="s">
        <v>6656</v>
      </c>
      <c r="D2548">
        <v>3500</v>
      </c>
      <c r="F2548">
        <v>3910</v>
      </c>
      <c r="G2548" t="s">
        <v>8219</v>
      </c>
      <c r="H2548" t="s">
        <v>8224</v>
      </c>
      <c r="I2548" t="str">
        <f>VLOOKUP(H2548,ISO!$A$2:$D$249,4,0)</f>
        <v>United States of America (the)</v>
      </c>
      <c r="J2548" t="s">
        <v>8246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1.1171428571428572</v>
      </c>
      <c r="R2548" s="8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5" hidden="1">
      <c r="A2549">
        <v>2547</v>
      </c>
      <c r="B2549" s="3" t="s">
        <v>2547</v>
      </c>
      <c r="C2549" s="3" t="s">
        <v>6657</v>
      </c>
      <c r="D2549">
        <v>5500</v>
      </c>
      <c r="F2549">
        <v>6592</v>
      </c>
      <c r="G2549" t="s">
        <v>8219</v>
      </c>
      <c r="H2549" t="s">
        <v>8224</v>
      </c>
      <c r="I2549" t="str">
        <f>VLOOKUP(H2549,ISO!$A$2:$D$249,4,0)</f>
        <v>United States of America (the)</v>
      </c>
      <c r="J2549" t="s">
        <v>8246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1.1985454545454546</v>
      </c>
      <c r="R2549" s="8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5" hidden="1">
      <c r="A2550">
        <v>2548</v>
      </c>
      <c r="B2550" s="3" t="s">
        <v>2548</v>
      </c>
      <c r="C2550" s="3" t="s">
        <v>6658</v>
      </c>
      <c r="D2550">
        <v>6000</v>
      </c>
      <c r="F2550">
        <v>6111</v>
      </c>
      <c r="G2550" t="s">
        <v>8219</v>
      </c>
      <c r="H2550" t="s">
        <v>8230</v>
      </c>
      <c r="I2550" t="str">
        <f>VLOOKUP(H2550,ISO!$A$2:$D$249,4,0)</f>
        <v>France</v>
      </c>
      <c r="J2550" t="s">
        <v>8249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1.0185</v>
      </c>
      <c r="R2550" s="8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5" hidden="1">
      <c r="A2551">
        <v>2549</v>
      </c>
      <c r="B2551" s="3" t="s">
        <v>2549</v>
      </c>
      <c r="C2551" s="3" t="s">
        <v>6659</v>
      </c>
      <c r="D2551">
        <v>1570</v>
      </c>
      <c r="F2551">
        <v>1614</v>
      </c>
      <c r="G2551" t="s">
        <v>8219</v>
      </c>
      <c r="H2551" t="s">
        <v>8225</v>
      </c>
      <c r="I2551" t="str">
        <f>VLOOKUP(H2551,ISO!$A$2:$D$249,4,0)</f>
        <v>United Kingdom of Great Britain and Northern Ireland (the)</v>
      </c>
      <c r="J2551" t="s">
        <v>8247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1.0280254777070064</v>
      </c>
      <c r="R2551" s="8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58" hidden="1">
      <c r="A2552">
        <v>2550</v>
      </c>
      <c r="B2552" s="3" t="s">
        <v>2550</v>
      </c>
      <c r="C2552" s="3" t="s">
        <v>6660</v>
      </c>
      <c r="D2552">
        <v>6500</v>
      </c>
      <c r="F2552">
        <v>6555</v>
      </c>
      <c r="G2552" t="s">
        <v>8219</v>
      </c>
      <c r="H2552" t="s">
        <v>8224</v>
      </c>
      <c r="I2552" t="str">
        <f>VLOOKUP(H2552,ISO!$A$2:$D$249,4,0)</f>
        <v>United States of America (the)</v>
      </c>
      <c r="J2552" t="s">
        <v>8246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1.0084615384615385</v>
      </c>
      <c r="R2552" s="8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3.5" hidden="1">
      <c r="A2553">
        <v>2551</v>
      </c>
      <c r="B2553" s="3" t="s">
        <v>2551</v>
      </c>
      <c r="C2553" s="3" t="s">
        <v>6661</v>
      </c>
      <c r="D2553">
        <v>3675</v>
      </c>
      <c r="F2553">
        <v>3775.5</v>
      </c>
      <c r="G2553" t="s">
        <v>8219</v>
      </c>
      <c r="H2553" t="s">
        <v>8224</v>
      </c>
      <c r="I2553" t="str">
        <f>VLOOKUP(H2553,ISO!$A$2:$D$249,4,0)</f>
        <v>United States of America (the)</v>
      </c>
      <c r="J2553" t="s">
        <v>8246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1.0273469387755103</v>
      </c>
      <c r="R2553" s="8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5" hidden="1">
      <c r="A2554">
        <v>2552</v>
      </c>
      <c r="B2554" s="3" t="s">
        <v>2552</v>
      </c>
      <c r="C2554" s="3" t="s">
        <v>6662</v>
      </c>
      <c r="D2554">
        <v>3000</v>
      </c>
      <c r="F2554">
        <v>3195</v>
      </c>
      <c r="G2554" t="s">
        <v>8219</v>
      </c>
      <c r="H2554" t="s">
        <v>8224</v>
      </c>
      <c r="I2554" t="str">
        <f>VLOOKUP(H2554,ISO!$A$2:$D$249,4,0)</f>
        <v>United States of America (the)</v>
      </c>
      <c r="J2554" t="s">
        <v>8246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1.0649999999999999</v>
      </c>
      <c r="R2554" s="8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3.5" hidden="1">
      <c r="A2555">
        <v>2553</v>
      </c>
      <c r="B2555" s="3" t="s">
        <v>2553</v>
      </c>
      <c r="C2555" s="3" t="s">
        <v>6663</v>
      </c>
      <c r="D2555">
        <v>1500</v>
      </c>
      <c r="F2555">
        <v>2333</v>
      </c>
      <c r="G2555" t="s">
        <v>8219</v>
      </c>
      <c r="H2555" t="s">
        <v>8224</v>
      </c>
      <c r="I2555" t="str">
        <f>VLOOKUP(H2555,ISO!$A$2:$D$249,4,0)</f>
        <v>United States of America (the)</v>
      </c>
      <c r="J2555" t="s">
        <v>8246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1.5553333333333332</v>
      </c>
      <c r="R2555" s="8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58" hidden="1">
      <c r="A2556">
        <v>2554</v>
      </c>
      <c r="B2556" s="3" t="s">
        <v>2554</v>
      </c>
      <c r="C2556" s="3" t="s">
        <v>6664</v>
      </c>
      <c r="D2556">
        <v>3000</v>
      </c>
      <c r="F2556">
        <v>3684</v>
      </c>
      <c r="G2556" t="s">
        <v>8219</v>
      </c>
      <c r="H2556" t="s">
        <v>8224</v>
      </c>
      <c r="I2556" t="str">
        <f>VLOOKUP(H2556,ISO!$A$2:$D$249,4,0)</f>
        <v>United States of America (the)</v>
      </c>
      <c r="J2556" t="s">
        <v>8246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1.228</v>
      </c>
      <c r="R2556" s="8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58" hidden="1">
      <c r="A2557">
        <v>2555</v>
      </c>
      <c r="B2557" s="3" t="s">
        <v>2555</v>
      </c>
      <c r="C2557" s="3" t="s">
        <v>6665</v>
      </c>
      <c r="D2557">
        <v>2000</v>
      </c>
      <c r="F2557">
        <v>2147</v>
      </c>
      <c r="G2557" t="s">
        <v>8219</v>
      </c>
      <c r="H2557" t="s">
        <v>8224</v>
      </c>
      <c r="I2557" t="str">
        <f>VLOOKUP(H2557,ISO!$A$2:$D$249,4,0)</f>
        <v>United States of America (the)</v>
      </c>
      <c r="J2557" t="s">
        <v>8246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1.0734999999999999</v>
      </c>
      <c r="R2557" s="8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5" hidden="1">
      <c r="A2558">
        <v>2556</v>
      </c>
      <c r="B2558" s="3" t="s">
        <v>2556</v>
      </c>
      <c r="C2558" s="3" t="s">
        <v>6666</v>
      </c>
      <c r="D2558">
        <v>745</v>
      </c>
      <c r="F2558">
        <v>786</v>
      </c>
      <c r="G2558" t="s">
        <v>8219</v>
      </c>
      <c r="H2558" t="s">
        <v>8224</v>
      </c>
      <c r="I2558" t="str">
        <f>VLOOKUP(H2558,ISO!$A$2:$D$249,4,0)</f>
        <v>United States of America (the)</v>
      </c>
      <c r="J2558" t="s">
        <v>8246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1.0550335570469798</v>
      </c>
      <c r="R2558" s="8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9" hidden="1">
      <c r="A2559">
        <v>2557</v>
      </c>
      <c r="B2559" s="3" t="s">
        <v>2557</v>
      </c>
      <c r="C2559" s="3" t="s">
        <v>6667</v>
      </c>
      <c r="D2559">
        <v>900</v>
      </c>
      <c r="F2559">
        <v>1066</v>
      </c>
      <c r="G2559" t="s">
        <v>8219</v>
      </c>
      <c r="H2559" t="s">
        <v>8225</v>
      </c>
      <c r="I2559" t="str">
        <f>VLOOKUP(H2559,ISO!$A$2:$D$249,4,0)</f>
        <v>United Kingdom of Great Britain and Northern Ireland (the)</v>
      </c>
      <c r="J2559" t="s">
        <v>8247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1.1844444444444444</v>
      </c>
      <c r="R2559" s="8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3.5" hidden="1">
      <c r="A2560">
        <v>2558</v>
      </c>
      <c r="B2560" s="3" t="s">
        <v>2558</v>
      </c>
      <c r="C2560" s="3" t="s">
        <v>6668</v>
      </c>
      <c r="D2560">
        <v>1250</v>
      </c>
      <c r="F2560">
        <v>1361</v>
      </c>
      <c r="G2560" t="s">
        <v>8219</v>
      </c>
      <c r="H2560" t="s">
        <v>8226</v>
      </c>
      <c r="I2560" t="str">
        <f>VLOOKUP(H2560,ISO!$A$2:$D$249,4,0)</f>
        <v>Australia</v>
      </c>
      <c r="J2560" t="s">
        <v>8248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1.0888</v>
      </c>
      <c r="R2560" s="8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5" hidden="1">
      <c r="A2561">
        <v>2559</v>
      </c>
      <c r="B2561" s="3" t="s">
        <v>2559</v>
      </c>
      <c r="C2561" s="3" t="s">
        <v>6669</v>
      </c>
      <c r="D2561">
        <v>800</v>
      </c>
      <c r="F2561">
        <v>890</v>
      </c>
      <c r="G2561" t="s">
        <v>8219</v>
      </c>
      <c r="H2561" t="s">
        <v>8224</v>
      </c>
      <c r="I2561" t="str">
        <f>VLOOKUP(H2561,ISO!$A$2:$D$249,4,0)</f>
        <v>United States of America (the)</v>
      </c>
      <c r="J2561" t="s">
        <v>8246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1.1125</v>
      </c>
      <c r="R2561" s="8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43.5" hidden="1">
      <c r="A2562">
        <v>2560</v>
      </c>
      <c r="B2562" s="3" t="s">
        <v>2560</v>
      </c>
      <c r="C2562" s="3" t="s">
        <v>6670</v>
      </c>
      <c r="D2562">
        <v>3000</v>
      </c>
      <c r="F2562">
        <v>3003</v>
      </c>
      <c r="G2562" t="s">
        <v>8219</v>
      </c>
      <c r="H2562" t="s">
        <v>8225</v>
      </c>
      <c r="I2562" t="str">
        <f>VLOOKUP(H2562,ISO!$A$2:$D$249,4,0)</f>
        <v>United Kingdom of Great Britain and Northern Ireland (the)</v>
      </c>
      <c r="J2562" t="s">
        <v>8247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56"/>
        <v>1.0009999999999999</v>
      </c>
      <c r="R2562" s="8">
        <f t="shared" si="157"/>
        <v>143</v>
      </c>
      <c r="S2562" t="str">
        <f t="shared" si="158"/>
        <v>music</v>
      </c>
      <c r="T2562" t="str">
        <f t="shared" si="159"/>
        <v>classical music</v>
      </c>
    </row>
    <row r="2563" spans="1:20" ht="43.5" hidden="1">
      <c r="A2563">
        <v>2561</v>
      </c>
      <c r="B2563" s="3" t="s">
        <v>2561</v>
      </c>
      <c r="C2563" s="3" t="s">
        <v>6671</v>
      </c>
      <c r="D2563">
        <v>100000</v>
      </c>
      <c r="F2563">
        <v>0</v>
      </c>
      <c r="G2563" t="s">
        <v>8220</v>
      </c>
      <c r="H2563" t="s">
        <v>8229</v>
      </c>
      <c r="I2563" t="str">
        <f>VLOOKUP(H2563,ISO!$A$2:$D$249,4,0)</f>
        <v>Canada</v>
      </c>
      <c r="J2563" t="s">
        <v>8251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60">F2563/D2563</f>
        <v>0</v>
      </c>
      <c r="R2563" s="8" t="e">
        <f t="shared" ref="R2563:R2626" si="161">F2563/N2563</f>
        <v>#DIV/0!</v>
      </c>
      <c r="S2563" t="str">
        <f t="shared" ref="S2563:S2626" si="162">LEFT(P2563,(FIND("/",P2563,1)-1))</f>
        <v>food</v>
      </c>
      <c r="T2563" t="str">
        <f t="shared" ref="T2563:T2626" si="163">MID(P2563,FIND("/",P2563)+1,256)</f>
        <v>food trucks</v>
      </c>
    </row>
    <row r="2564" spans="1:20" ht="58" hidden="1">
      <c r="A2564">
        <v>2562</v>
      </c>
      <c r="B2564" s="3" t="s">
        <v>2562</v>
      </c>
      <c r="C2564" s="3" t="s">
        <v>6672</v>
      </c>
      <c r="D2564">
        <v>10000</v>
      </c>
      <c r="F2564">
        <v>75</v>
      </c>
      <c r="G2564" t="s">
        <v>8220</v>
      </c>
      <c r="H2564" t="s">
        <v>8236</v>
      </c>
      <c r="I2564" t="str">
        <f>VLOOKUP(H2564,ISO!$A$2:$D$249,4,0)</f>
        <v>Germany</v>
      </c>
      <c r="J2564" t="s">
        <v>8249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7.4999999999999997E-3</v>
      </c>
      <c r="R2564" s="8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29" hidden="1">
      <c r="A2565">
        <v>2563</v>
      </c>
      <c r="B2565" s="3" t="s">
        <v>2563</v>
      </c>
      <c r="C2565" s="3" t="s">
        <v>6673</v>
      </c>
      <c r="D2565">
        <v>20000</v>
      </c>
      <c r="F2565">
        <v>0</v>
      </c>
      <c r="G2565" t="s">
        <v>8220</v>
      </c>
      <c r="H2565" t="s">
        <v>8224</v>
      </c>
      <c r="I2565" t="str">
        <f>VLOOKUP(H2565,ISO!$A$2:$D$249,4,0)</f>
        <v>United States of America (the)</v>
      </c>
      <c r="J2565" t="s">
        <v>8246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s="8" t="e">
        <f t="shared" si="161"/>
        <v>#DIV/0!</v>
      </c>
      <c r="S2565" t="str">
        <f t="shared" si="162"/>
        <v>food</v>
      </c>
      <c r="T2565" t="str">
        <f t="shared" si="163"/>
        <v>food trucks</v>
      </c>
    </row>
    <row r="2566" spans="1:20" ht="43.5" hidden="1">
      <c r="A2566">
        <v>2564</v>
      </c>
      <c r="B2566" s="3" t="s">
        <v>2564</v>
      </c>
      <c r="C2566" s="3" t="s">
        <v>6674</v>
      </c>
      <c r="D2566">
        <v>40000</v>
      </c>
      <c r="F2566">
        <v>0</v>
      </c>
      <c r="G2566" t="s">
        <v>8220</v>
      </c>
      <c r="H2566" t="s">
        <v>8229</v>
      </c>
      <c r="I2566" t="str">
        <f>VLOOKUP(H2566,ISO!$A$2:$D$249,4,0)</f>
        <v>Canada</v>
      </c>
      <c r="J2566" t="s">
        <v>8251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s="8" t="e">
        <f t="shared" si="161"/>
        <v>#DIV/0!</v>
      </c>
      <c r="S2566" t="str">
        <f t="shared" si="162"/>
        <v>food</v>
      </c>
      <c r="T2566" t="str">
        <f t="shared" si="163"/>
        <v>food trucks</v>
      </c>
    </row>
    <row r="2567" spans="1:20" ht="43.5" hidden="1">
      <c r="A2567">
        <v>2565</v>
      </c>
      <c r="B2567" s="3" t="s">
        <v>2565</v>
      </c>
      <c r="C2567" s="3" t="s">
        <v>6675</v>
      </c>
      <c r="D2567">
        <v>10000</v>
      </c>
      <c r="F2567">
        <v>100</v>
      </c>
      <c r="G2567" t="s">
        <v>8220</v>
      </c>
      <c r="H2567" t="s">
        <v>8224</v>
      </c>
      <c r="I2567" t="str">
        <f>VLOOKUP(H2567,ISO!$A$2:$D$249,4,0)</f>
        <v>United States of America (the)</v>
      </c>
      <c r="J2567" t="s">
        <v>8246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0.01</v>
      </c>
      <c r="R2567" s="8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3.5" hidden="1">
      <c r="A2568">
        <v>2566</v>
      </c>
      <c r="B2568" s="3" t="s">
        <v>2566</v>
      </c>
      <c r="C2568" s="3" t="s">
        <v>6676</v>
      </c>
      <c r="D2568">
        <v>35000</v>
      </c>
      <c r="F2568">
        <v>0</v>
      </c>
      <c r="G2568" t="s">
        <v>8220</v>
      </c>
      <c r="H2568" t="s">
        <v>8224</v>
      </c>
      <c r="I2568" t="str">
        <f>VLOOKUP(H2568,ISO!$A$2:$D$249,4,0)</f>
        <v>United States of America (the)</v>
      </c>
      <c r="J2568" t="s">
        <v>8246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s="8" t="e">
        <f t="shared" si="161"/>
        <v>#DIV/0!</v>
      </c>
      <c r="S2568" t="str">
        <f t="shared" si="162"/>
        <v>food</v>
      </c>
      <c r="T2568" t="str">
        <f t="shared" si="163"/>
        <v>food trucks</v>
      </c>
    </row>
    <row r="2569" spans="1:20" ht="43.5" hidden="1">
      <c r="A2569">
        <v>2567</v>
      </c>
      <c r="B2569" s="3" t="s">
        <v>2567</v>
      </c>
      <c r="C2569" s="3" t="s">
        <v>6677</v>
      </c>
      <c r="D2569">
        <v>45000</v>
      </c>
      <c r="F2569">
        <v>120</v>
      </c>
      <c r="G2569" t="s">
        <v>8220</v>
      </c>
      <c r="H2569" t="s">
        <v>8224</v>
      </c>
      <c r="I2569" t="str">
        <f>VLOOKUP(H2569,ISO!$A$2:$D$249,4,0)</f>
        <v>United States of America (the)</v>
      </c>
      <c r="J2569" t="s">
        <v>8246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2.6666666666666666E-3</v>
      </c>
      <c r="R2569" s="8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43.5" hidden="1">
      <c r="A2570">
        <v>2568</v>
      </c>
      <c r="B2570" s="3" t="s">
        <v>2568</v>
      </c>
      <c r="C2570" s="3" t="s">
        <v>6678</v>
      </c>
      <c r="D2570">
        <v>10000</v>
      </c>
      <c r="F2570">
        <v>50</v>
      </c>
      <c r="G2570" t="s">
        <v>8220</v>
      </c>
      <c r="H2570" t="s">
        <v>8225</v>
      </c>
      <c r="I2570" t="str">
        <f>VLOOKUP(H2570,ISO!$A$2:$D$249,4,0)</f>
        <v>United Kingdom of Great Britain and Northern Ireland (the)</v>
      </c>
      <c r="J2570" t="s">
        <v>8247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5.0000000000000001E-3</v>
      </c>
      <c r="R2570" s="8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3.5" hidden="1">
      <c r="A2571">
        <v>2569</v>
      </c>
      <c r="B2571" s="3" t="s">
        <v>2569</v>
      </c>
      <c r="C2571" s="3" t="s">
        <v>6679</v>
      </c>
      <c r="D2571">
        <v>6500</v>
      </c>
      <c r="F2571">
        <v>145</v>
      </c>
      <c r="G2571" t="s">
        <v>8220</v>
      </c>
      <c r="H2571" t="s">
        <v>8224</v>
      </c>
      <c r="I2571" t="str">
        <f>VLOOKUP(H2571,ISO!$A$2:$D$249,4,0)</f>
        <v>United States of America (the)</v>
      </c>
      <c r="J2571" t="s">
        <v>8246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2.2307692307692306E-2</v>
      </c>
      <c r="R2571" s="8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3.5" hidden="1">
      <c r="A2572">
        <v>2570</v>
      </c>
      <c r="B2572" s="3" t="s">
        <v>2570</v>
      </c>
      <c r="C2572" s="3" t="s">
        <v>6680</v>
      </c>
      <c r="D2572">
        <v>7000</v>
      </c>
      <c r="F2572">
        <v>59</v>
      </c>
      <c r="G2572" t="s">
        <v>8220</v>
      </c>
      <c r="H2572" t="s">
        <v>8224</v>
      </c>
      <c r="I2572" t="str">
        <f>VLOOKUP(H2572,ISO!$A$2:$D$249,4,0)</f>
        <v>United States of America (the)</v>
      </c>
      <c r="J2572" t="s">
        <v>8246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8.4285714285714294E-3</v>
      </c>
      <c r="R2572" s="8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3.5" hidden="1">
      <c r="A2573">
        <v>2571</v>
      </c>
      <c r="B2573" s="3" t="s">
        <v>2571</v>
      </c>
      <c r="C2573" s="3" t="s">
        <v>6681</v>
      </c>
      <c r="D2573">
        <v>100000</v>
      </c>
      <c r="F2573">
        <v>250</v>
      </c>
      <c r="G2573" t="s">
        <v>8220</v>
      </c>
      <c r="H2573" t="s">
        <v>8226</v>
      </c>
      <c r="I2573" t="str">
        <f>VLOOKUP(H2573,ISO!$A$2:$D$249,4,0)</f>
        <v>Australia</v>
      </c>
      <c r="J2573" t="s">
        <v>8248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2.5000000000000001E-3</v>
      </c>
      <c r="R2573" s="8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3.5" hidden="1">
      <c r="A2574">
        <v>2572</v>
      </c>
      <c r="B2574" s="3" t="s">
        <v>2572</v>
      </c>
      <c r="C2574" s="3" t="s">
        <v>6682</v>
      </c>
      <c r="D2574">
        <v>30000</v>
      </c>
      <c r="F2574">
        <v>0</v>
      </c>
      <c r="G2574" t="s">
        <v>8220</v>
      </c>
      <c r="H2574" t="s">
        <v>8224</v>
      </c>
      <c r="I2574" t="str">
        <f>VLOOKUP(H2574,ISO!$A$2:$D$249,4,0)</f>
        <v>United States of America (the)</v>
      </c>
      <c r="J2574" t="s">
        <v>8246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s="8" t="e">
        <f t="shared" si="161"/>
        <v>#DIV/0!</v>
      </c>
      <c r="S2574" t="str">
        <f t="shared" si="162"/>
        <v>food</v>
      </c>
      <c r="T2574" t="str">
        <f t="shared" si="163"/>
        <v>food trucks</v>
      </c>
    </row>
    <row r="2575" spans="1:20" ht="58" hidden="1">
      <c r="A2575">
        <v>2573</v>
      </c>
      <c r="B2575" s="3" t="s">
        <v>2573</v>
      </c>
      <c r="C2575" s="3" t="s">
        <v>6683</v>
      </c>
      <c r="D2575">
        <v>8000</v>
      </c>
      <c r="F2575">
        <v>0</v>
      </c>
      <c r="G2575" t="s">
        <v>8220</v>
      </c>
      <c r="H2575" t="s">
        <v>8224</v>
      </c>
      <c r="I2575" t="str">
        <f>VLOOKUP(H2575,ISO!$A$2:$D$249,4,0)</f>
        <v>United States of America (the)</v>
      </c>
      <c r="J2575" t="s">
        <v>8246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s="8" t="e">
        <f t="shared" si="161"/>
        <v>#DIV/0!</v>
      </c>
      <c r="S2575" t="str">
        <f t="shared" si="162"/>
        <v>food</v>
      </c>
      <c r="T2575" t="str">
        <f t="shared" si="163"/>
        <v>food trucks</v>
      </c>
    </row>
    <row r="2576" spans="1:20" ht="58" hidden="1">
      <c r="A2576">
        <v>2574</v>
      </c>
      <c r="B2576" s="3" t="s">
        <v>2574</v>
      </c>
      <c r="C2576" s="3" t="s">
        <v>6684</v>
      </c>
      <c r="D2576">
        <v>10000</v>
      </c>
      <c r="F2576">
        <v>0</v>
      </c>
      <c r="G2576" t="s">
        <v>8220</v>
      </c>
      <c r="H2576" t="s">
        <v>8224</v>
      </c>
      <c r="I2576" t="str">
        <f>VLOOKUP(H2576,ISO!$A$2:$D$249,4,0)</f>
        <v>United States of America (the)</v>
      </c>
      <c r="J2576" t="s">
        <v>8246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s="8" t="e">
        <f t="shared" si="161"/>
        <v>#DIV/0!</v>
      </c>
      <c r="S2576" t="str">
        <f t="shared" si="162"/>
        <v>food</v>
      </c>
      <c r="T2576" t="str">
        <f t="shared" si="163"/>
        <v>food trucks</v>
      </c>
    </row>
    <row r="2577" spans="1:20" ht="43.5" hidden="1">
      <c r="A2577">
        <v>2575</v>
      </c>
      <c r="B2577" s="3" t="s">
        <v>2575</v>
      </c>
      <c r="C2577" s="3" t="s">
        <v>6685</v>
      </c>
      <c r="D2577">
        <v>85000</v>
      </c>
      <c r="F2577">
        <v>0</v>
      </c>
      <c r="G2577" t="s">
        <v>8220</v>
      </c>
      <c r="H2577" t="s">
        <v>8224</v>
      </c>
      <c r="I2577" t="str">
        <f>VLOOKUP(H2577,ISO!$A$2:$D$249,4,0)</f>
        <v>United States of America (the)</v>
      </c>
      <c r="J2577" t="s">
        <v>8246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s="8" t="e">
        <f t="shared" si="161"/>
        <v>#DIV/0!</v>
      </c>
      <c r="S2577" t="str">
        <f t="shared" si="162"/>
        <v>food</v>
      </c>
      <c r="T2577" t="str">
        <f t="shared" si="163"/>
        <v>food trucks</v>
      </c>
    </row>
    <row r="2578" spans="1:20" ht="29" hidden="1">
      <c r="A2578">
        <v>2576</v>
      </c>
      <c r="B2578" s="3" t="s">
        <v>2576</v>
      </c>
      <c r="C2578" s="3" t="s">
        <v>6686</v>
      </c>
      <c r="D2578">
        <v>10000</v>
      </c>
      <c r="F2578">
        <v>0</v>
      </c>
      <c r="G2578" t="s">
        <v>8220</v>
      </c>
      <c r="H2578" t="s">
        <v>8224</v>
      </c>
      <c r="I2578" t="str">
        <f>VLOOKUP(H2578,ISO!$A$2:$D$249,4,0)</f>
        <v>United States of America (the)</v>
      </c>
      <c r="J2578" t="s">
        <v>8246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s="8" t="e">
        <f t="shared" si="161"/>
        <v>#DIV/0!</v>
      </c>
      <c r="S2578" t="str">
        <f t="shared" si="162"/>
        <v>food</v>
      </c>
      <c r="T2578" t="str">
        <f t="shared" si="163"/>
        <v>food trucks</v>
      </c>
    </row>
    <row r="2579" spans="1:20" ht="43.5" hidden="1">
      <c r="A2579">
        <v>2577</v>
      </c>
      <c r="B2579" s="3" t="s">
        <v>2577</v>
      </c>
      <c r="C2579" s="3" t="s">
        <v>6687</v>
      </c>
      <c r="D2579">
        <v>15000</v>
      </c>
      <c r="F2579">
        <v>0</v>
      </c>
      <c r="G2579" t="s">
        <v>8220</v>
      </c>
      <c r="H2579" t="s">
        <v>8224</v>
      </c>
      <c r="I2579" t="str">
        <f>VLOOKUP(H2579,ISO!$A$2:$D$249,4,0)</f>
        <v>United States of America (the)</v>
      </c>
      <c r="J2579" t="s">
        <v>8246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s="8" t="e">
        <f t="shared" si="161"/>
        <v>#DIV/0!</v>
      </c>
      <c r="S2579" t="str">
        <f t="shared" si="162"/>
        <v>food</v>
      </c>
      <c r="T2579" t="str">
        <f t="shared" si="163"/>
        <v>food trucks</v>
      </c>
    </row>
    <row r="2580" spans="1:20" ht="58" hidden="1">
      <c r="A2580">
        <v>2578</v>
      </c>
      <c r="B2580" s="3" t="s">
        <v>2578</v>
      </c>
      <c r="C2580" s="3" t="s">
        <v>6688</v>
      </c>
      <c r="D2580">
        <v>6000</v>
      </c>
      <c r="F2580">
        <v>0</v>
      </c>
      <c r="G2580" t="s">
        <v>8220</v>
      </c>
      <c r="H2580" t="s">
        <v>8224</v>
      </c>
      <c r="I2580" t="str">
        <f>VLOOKUP(H2580,ISO!$A$2:$D$249,4,0)</f>
        <v>United States of America (the)</v>
      </c>
      <c r="J2580" t="s">
        <v>8246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s="8" t="e">
        <f t="shared" si="161"/>
        <v>#DIV/0!</v>
      </c>
      <c r="S2580" t="str">
        <f t="shared" si="162"/>
        <v>food</v>
      </c>
      <c r="T2580" t="str">
        <f t="shared" si="163"/>
        <v>food trucks</v>
      </c>
    </row>
    <row r="2581" spans="1:20" ht="43.5" hidden="1">
      <c r="A2581">
        <v>2579</v>
      </c>
      <c r="B2581" s="3" t="s">
        <v>2579</v>
      </c>
      <c r="C2581" s="3" t="s">
        <v>6689</v>
      </c>
      <c r="D2581">
        <v>200000</v>
      </c>
      <c r="F2581">
        <v>277</v>
      </c>
      <c r="G2581" t="s">
        <v>8220</v>
      </c>
      <c r="H2581" t="s">
        <v>8224</v>
      </c>
      <c r="I2581" t="str">
        <f>VLOOKUP(H2581,ISO!$A$2:$D$249,4,0)</f>
        <v>United States of America (the)</v>
      </c>
      <c r="J2581" t="s">
        <v>8246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1.3849999999999999E-3</v>
      </c>
      <c r="R2581" s="8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5" hidden="1">
      <c r="A2582">
        <v>2580</v>
      </c>
      <c r="B2582" s="3" t="s">
        <v>2580</v>
      </c>
      <c r="C2582" s="3" t="s">
        <v>6690</v>
      </c>
      <c r="D2582">
        <v>8500</v>
      </c>
      <c r="F2582">
        <v>51</v>
      </c>
      <c r="G2582" t="s">
        <v>8220</v>
      </c>
      <c r="H2582" t="s">
        <v>8224</v>
      </c>
      <c r="I2582" t="str">
        <f>VLOOKUP(H2582,ISO!$A$2:$D$249,4,0)</f>
        <v>United States of America (the)</v>
      </c>
      <c r="J2582" t="s">
        <v>8246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6.0000000000000001E-3</v>
      </c>
      <c r="R2582" s="8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F2583">
        <v>530</v>
      </c>
      <c r="G2583" t="s">
        <v>8221</v>
      </c>
      <c r="H2583" t="s">
        <v>8224</v>
      </c>
      <c r="I2583" t="str">
        <f>VLOOKUP(H2583,ISO!$A$2:$D$249,4,0)</f>
        <v>United States of America (the)</v>
      </c>
      <c r="J2583" t="s">
        <v>8246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0.106</v>
      </c>
      <c r="R2583" s="8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F2584">
        <v>1</v>
      </c>
      <c r="G2584" t="s">
        <v>8221</v>
      </c>
      <c r="H2584" t="s">
        <v>8224</v>
      </c>
      <c r="I2584" t="str">
        <f>VLOOKUP(H2584,ISO!$A$2:$D$249,4,0)</f>
        <v>United States of America (the)</v>
      </c>
      <c r="J2584" t="s">
        <v>8246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1.1111111111111112E-5</v>
      </c>
      <c r="R2584" s="8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F2585">
        <v>5</v>
      </c>
      <c r="G2585" t="s">
        <v>8221</v>
      </c>
      <c r="H2585" t="s">
        <v>8224</v>
      </c>
      <c r="I2585" t="str">
        <f>VLOOKUP(H2585,ISO!$A$2:$D$249,4,0)</f>
        <v>United States of America (the)</v>
      </c>
      <c r="J2585" t="s">
        <v>8246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5.0000000000000001E-3</v>
      </c>
      <c r="R2585" s="8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F2586">
        <v>0</v>
      </c>
      <c r="G2586" t="s">
        <v>8221</v>
      </c>
      <c r="H2586" t="s">
        <v>8224</v>
      </c>
      <c r="I2586" t="str">
        <f>VLOOKUP(H2586,ISO!$A$2:$D$249,4,0)</f>
        <v>United States of America (the)</v>
      </c>
      <c r="J2586" t="s">
        <v>8246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s="8" t="e">
        <f t="shared" si="161"/>
        <v>#DIV/0!</v>
      </c>
      <c r="S2586" t="str">
        <f t="shared" si="162"/>
        <v>food</v>
      </c>
      <c r="T2586" t="str">
        <f t="shared" si="163"/>
        <v>food trucks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F2587">
        <v>50</v>
      </c>
      <c r="G2587" t="s">
        <v>8221</v>
      </c>
      <c r="H2587" t="s">
        <v>8224</v>
      </c>
      <c r="I2587" t="str">
        <f>VLOOKUP(H2587,ISO!$A$2:$D$249,4,0)</f>
        <v>United States of America (the)</v>
      </c>
      <c r="J2587" t="s">
        <v>8246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1.6666666666666668E-3</v>
      </c>
      <c r="R2587" s="8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F2588">
        <v>5</v>
      </c>
      <c r="G2588" t="s">
        <v>8221</v>
      </c>
      <c r="H2588" t="s">
        <v>8225</v>
      </c>
      <c r="I2588" t="str">
        <f>VLOOKUP(H2588,ISO!$A$2:$D$249,4,0)</f>
        <v>United Kingdom of Great Britain and Northern Ireland (the)</v>
      </c>
      <c r="J2588" t="s">
        <v>8247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1.6666666666666668E-3</v>
      </c>
      <c r="R2588" s="8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F2589">
        <v>1217</v>
      </c>
      <c r="G2589" t="s">
        <v>8221</v>
      </c>
      <c r="H2589" t="s">
        <v>8224</v>
      </c>
      <c r="I2589" t="str">
        <f>VLOOKUP(H2589,ISO!$A$2:$D$249,4,0)</f>
        <v>United States of America (the)</v>
      </c>
      <c r="J2589" t="s">
        <v>8246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2.4340000000000001E-2</v>
      </c>
      <c r="R2589" s="8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F2590">
        <v>233</v>
      </c>
      <c r="G2590" t="s">
        <v>8221</v>
      </c>
      <c r="H2590" t="s">
        <v>8224</v>
      </c>
      <c r="I2590" t="str">
        <f>VLOOKUP(H2590,ISO!$A$2:$D$249,4,0)</f>
        <v>United States of America (the)</v>
      </c>
      <c r="J2590" t="s">
        <v>8246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3.8833333333333331E-2</v>
      </c>
      <c r="R2590" s="8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F2591">
        <v>5</v>
      </c>
      <c r="G2591" t="s">
        <v>8221</v>
      </c>
      <c r="H2591" t="s">
        <v>8232</v>
      </c>
      <c r="I2591" t="str">
        <f>VLOOKUP(H2591,ISO!$A$2:$D$249,4,0)</f>
        <v>Denmark</v>
      </c>
      <c r="J2591" t="s">
        <v>8253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1E-4</v>
      </c>
      <c r="R2591" s="8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F2592">
        <v>0</v>
      </c>
      <c r="G2592" t="s">
        <v>8221</v>
      </c>
      <c r="H2592" t="s">
        <v>8226</v>
      </c>
      <c r="I2592" t="str">
        <f>VLOOKUP(H2592,ISO!$A$2:$D$249,4,0)</f>
        <v>Australia</v>
      </c>
      <c r="J2592" t="s">
        <v>8248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s="8" t="e">
        <f t="shared" si="161"/>
        <v>#DIV/0!</v>
      </c>
      <c r="S2592" t="str">
        <f t="shared" si="162"/>
        <v>food</v>
      </c>
      <c r="T2592" t="str">
        <f t="shared" si="163"/>
        <v>food trucks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F2593">
        <v>26</v>
      </c>
      <c r="G2593" t="s">
        <v>8221</v>
      </c>
      <c r="H2593" t="s">
        <v>8224</v>
      </c>
      <c r="I2593" t="str">
        <f>VLOOKUP(H2593,ISO!$A$2:$D$249,4,0)</f>
        <v>United States of America (the)</v>
      </c>
      <c r="J2593" t="s">
        <v>8246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1.7333333333333333E-2</v>
      </c>
      <c r="R2593" s="8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F2594">
        <v>50</v>
      </c>
      <c r="G2594" t="s">
        <v>8221</v>
      </c>
      <c r="H2594" t="s">
        <v>8224</v>
      </c>
      <c r="I2594" t="str">
        <f>VLOOKUP(H2594,ISO!$A$2:$D$249,4,0)</f>
        <v>United States of America (the)</v>
      </c>
      <c r="J2594" t="s">
        <v>8246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1.6666666666666668E-3</v>
      </c>
      <c r="R2594" s="8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F2595">
        <v>0</v>
      </c>
      <c r="G2595" t="s">
        <v>8221</v>
      </c>
      <c r="H2595" t="s">
        <v>8224</v>
      </c>
      <c r="I2595" t="str">
        <f>VLOOKUP(H2595,ISO!$A$2:$D$249,4,0)</f>
        <v>United States of America (the)</v>
      </c>
      <c r="J2595" t="s">
        <v>8246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s="8" t="e">
        <f t="shared" si="161"/>
        <v>#DIV/0!</v>
      </c>
      <c r="S2595" t="str">
        <f t="shared" si="162"/>
        <v>food</v>
      </c>
      <c r="T2595" t="str">
        <f t="shared" si="163"/>
        <v>food trucks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F2596">
        <v>1</v>
      </c>
      <c r="G2596" t="s">
        <v>8221</v>
      </c>
      <c r="H2596" t="s">
        <v>8224</v>
      </c>
      <c r="I2596" t="str">
        <f>VLOOKUP(H2596,ISO!$A$2:$D$249,4,0)</f>
        <v>United States of America (the)</v>
      </c>
      <c r="J2596" t="s">
        <v>8246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1.2500000000000001E-5</v>
      </c>
      <c r="R2596" s="8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F2597">
        <v>1825</v>
      </c>
      <c r="G2597" t="s">
        <v>8221</v>
      </c>
      <c r="H2597" t="s">
        <v>8224</v>
      </c>
      <c r="I2597" t="str">
        <f>VLOOKUP(H2597,ISO!$A$2:$D$249,4,0)</f>
        <v>United States of America (the)</v>
      </c>
      <c r="J2597" t="s">
        <v>8246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0.12166666666666667</v>
      </c>
      <c r="R2597" s="8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F2598">
        <v>8256</v>
      </c>
      <c r="G2598" t="s">
        <v>8221</v>
      </c>
      <c r="H2598" t="s">
        <v>8229</v>
      </c>
      <c r="I2598" t="str">
        <f>VLOOKUP(H2598,ISO!$A$2:$D$249,4,0)</f>
        <v>Canada</v>
      </c>
      <c r="J2598" t="s">
        <v>8251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0.23588571428571428</v>
      </c>
      <c r="R2598" s="8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F2599">
        <v>85</v>
      </c>
      <c r="G2599" t="s">
        <v>8221</v>
      </c>
      <c r="H2599" t="s">
        <v>8225</v>
      </c>
      <c r="I2599" t="str">
        <f>VLOOKUP(H2599,ISO!$A$2:$D$249,4,0)</f>
        <v>United Kingdom of Great Britain and Northern Ireland (the)</v>
      </c>
      <c r="J2599" t="s">
        <v>8247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5.6666666666666664E-2</v>
      </c>
      <c r="R2599" s="8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F2600">
        <v>1170</v>
      </c>
      <c r="G2600" t="s">
        <v>8221</v>
      </c>
      <c r="H2600" t="s">
        <v>8224</v>
      </c>
      <c r="I2600" t="str">
        <f>VLOOKUP(H2600,ISO!$A$2:$D$249,4,0)</f>
        <v>United States of America (the)</v>
      </c>
      <c r="J2600" t="s">
        <v>8246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0.39</v>
      </c>
      <c r="R2600" s="8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F2601">
        <v>90</v>
      </c>
      <c r="G2601" t="s">
        <v>8221</v>
      </c>
      <c r="H2601" t="s">
        <v>8224</v>
      </c>
      <c r="I2601" t="str">
        <f>VLOOKUP(H2601,ISO!$A$2:$D$249,4,0)</f>
        <v>United States of America (the)</v>
      </c>
      <c r="J2601" t="s">
        <v>8246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9.9546510341776348E-3</v>
      </c>
      <c r="R2601" s="8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F2602">
        <v>3466</v>
      </c>
      <c r="G2602" t="s">
        <v>8221</v>
      </c>
      <c r="H2602" t="s">
        <v>8224</v>
      </c>
      <c r="I2602" t="str">
        <f>VLOOKUP(H2602,ISO!$A$2:$D$249,4,0)</f>
        <v>United States of America (the)</v>
      </c>
      <c r="J2602" t="s">
        <v>8246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6.9320000000000007E-2</v>
      </c>
      <c r="R2602" s="8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58" hidden="1">
      <c r="A2603">
        <v>2601</v>
      </c>
      <c r="B2603" s="3" t="s">
        <v>2601</v>
      </c>
      <c r="C2603" s="3" t="s">
        <v>6711</v>
      </c>
      <c r="D2603">
        <v>500</v>
      </c>
      <c r="F2603">
        <v>3307</v>
      </c>
      <c r="G2603" t="s">
        <v>8219</v>
      </c>
      <c r="H2603" t="s">
        <v>8224</v>
      </c>
      <c r="I2603" t="str">
        <f>VLOOKUP(H2603,ISO!$A$2:$D$249,4,0)</f>
        <v>United States of America (the)</v>
      </c>
      <c r="J2603" t="s">
        <v>8246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6.6139999999999999</v>
      </c>
      <c r="R2603" s="8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5" hidden="1">
      <c r="A2604">
        <v>2602</v>
      </c>
      <c r="B2604" s="3" t="s">
        <v>2602</v>
      </c>
      <c r="C2604" s="3" t="s">
        <v>6712</v>
      </c>
      <c r="D2604">
        <v>12000</v>
      </c>
      <c r="F2604">
        <v>39131</v>
      </c>
      <c r="G2604" t="s">
        <v>8219</v>
      </c>
      <c r="H2604" t="s">
        <v>8224</v>
      </c>
      <c r="I2604" t="str">
        <f>VLOOKUP(H2604,ISO!$A$2:$D$249,4,0)</f>
        <v>United States of America (the)</v>
      </c>
      <c r="J2604" t="s">
        <v>8246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3.2609166666666667</v>
      </c>
      <c r="R2604" s="8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9" hidden="1">
      <c r="A2605">
        <v>2603</v>
      </c>
      <c r="B2605" s="3" t="s">
        <v>2603</v>
      </c>
      <c r="C2605" s="3" t="s">
        <v>6713</v>
      </c>
      <c r="D2605">
        <v>1750</v>
      </c>
      <c r="F2605">
        <v>1776</v>
      </c>
      <c r="G2605" t="s">
        <v>8219</v>
      </c>
      <c r="H2605" t="s">
        <v>8224</v>
      </c>
      <c r="I2605" t="str">
        <f>VLOOKUP(H2605,ISO!$A$2:$D$249,4,0)</f>
        <v>United States of America (the)</v>
      </c>
      <c r="J2605" t="s">
        <v>8246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1.0148571428571429</v>
      </c>
      <c r="R2605" s="8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5" hidden="1">
      <c r="A2606">
        <v>2604</v>
      </c>
      <c r="B2606" s="3" t="s">
        <v>2604</v>
      </c>
      <c r="C2606" s="3" t="s">
        <v>6714</v>
      </c>
      <c r="D2606">
        <v>20000</v>
      </c>
      <c r="F2606">
        <v>20843.599999999999</v>
      </c>
      <c r="G2606" t="s">
        <v>8219</v>
      </c>
      <c r="H2606" t="s">
        <v>8224</v>
      </c>
      <c r="I2606" t="str">
        <f>VLOOKUP(H2606,ISO!$A$2:$D$249,4,0)</f>
        <v>United States of America (the)</v>
      </c>
      <c r="J2606" t="s">
        <v>8246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1.0421799999999999</v>
      </c>
      <c r="R2606" s="8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5" hidden="1">
      <c r="A2607">
        <v>2605</v>
      </c>
      <c r="B2607" s="3" t="s">
        <v>2605</v>
      </c>
      <c r="C2607" s="3" t="s">
        <v>6715</v>
      </c>
      <c r="D2607">
        <v>100000</v>
      </c>
      <c r="F2607">
        <v>107421.57</v>
      </c>
      <c r="G2607" t="s">
        <v>8219</v>
      </c>
      <c r="H2607" t="s">
        <v>8224</v>
      </c>
      <c r="I2607" t="str">
        <f>VLOOKUP(H2607,ISO!$A$2:$D$249,4,0)</f>
        <v>United States of America (the)</v>
      </c>
      <c r="J2607" t="s">
        <v>8246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1.0742157000000001</v>
      </c>
      <c r="R2607" s="8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8" hidden="1">
      <c r="A2608">
        <v>2606</v>
      </c>
      <c r="B2608" s="3" t="s">
        <v>2606</v>
      </c>
      <c r="C2608" s="3" t="s">
        <v>6716</v>
      </c>
      <c r="D2608">
        <v>11000</v>
      </c>
      <c r="F2608">
        <v>12106</v>
      </c>
      <c r="G2608" t="s">
        <v>8219</v>
      </c>
      <c r="H2608" t="s">
        <v>8224</v>
      </c>
      <c r="I2608" t="str">
        <f>VLOOKUP(H2608,ISO!$A$2:$D$249,4,0)</f>
        <v>United States of America (the)</v>
      </c>
      <c r="J2608" t="s">
        <v>8246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1.1005454545454545</v>
      </c>
      <c r="R2608" s="8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5" hidden="1">
      <c r="A2609">
        <v>2607</v>
      </c>
      <c r="B2609" s="3" t="s">
        <v>2607</v>
      </c>
      <c r="C2609" s="3" t="s">
        <v>6717</v>
      </c>
      <c r="D2609">
        <v>8000</v>
      </c>
      <c r="F2609">
        <v>32616</v>
      </c>
      <c r="G2609" t="s">
        <v>8219</v>
      </c>
      <c r="H2609" t="s">
        <v>8224</v>
      </c>
      <c r="I2609" t="str">
        <f>VLOOKUP(H2609,ISO!$A$2:$D$249,4,0)</f>
        <v>United States of America (the)</v>
      </c>
      <c r="J2609" t="s">
        <v>8246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4.077</v>
      </c>
      <c r="R2609" s="8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5" hidden="1">
      <c r="A2610">
        <v>2608</v>
      </c>
      <c r="B2610" s="3" t="s">
        <v>2608</v>
      </c>
      <c r="C2610" s="3" t="s">
        <v>6718</v>
      </c>
      <c r="D2610">
        <v>8000</v>
      </c>
      <c r="F2610">
        <v>17914</v>
      </c>
      <c r="G2610" t="s">
        <v>8219</v>
      </c>
      <c r="H2610" t="s">
        <v>8224</v>
      </c>
      <c r="I2610" t="str">
        <f>VLOOKUP(H2610,ISO!$A$2:$D$249,4,0)</f>
        <v>United States of America (the)</v>
      </c>
      <c r="J2610" t="s">
        <v>8246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2.2392500000000002</v>
      </c>
      <c r="R2610" s="8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58" hidden="1">
      <c r="A2611">
        <v>2609</v>
      </c>
      <c r="B2611" s="3" t="s">
        <v>2609</v>
      </c>
      <c r="C2611" s="3" t="s">
        <v>6719</v>
      </c>
      <c r="D2611">
        <v>35000</v>
      </c>
      <c r="F2611">
        <v>106330.39</v>
      </c>
      <c r="G2611" t="s">
        <v>8219</v>
      </c>
      <c r="H2611" t="s">
        <v>8224</v>
      </c>
      <c r="I2611" t="str">
        <f>VLOOKUP(H2611,ISO!$A$2:$D$249,4,0)</f>
        <v>United States of America (the)</v>
      </c>
      <c r="J2611" t="s">
        <v>8246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3.038011142857143</v>
      </c>
      <c r="R2611" s="8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3.5" hidden="1">
      <c r="A2612">
        <v>2610</v>
      </c>
      <c r="B2612" s="3" t="s">
        <v>2610</v>
      </c>
      <c r="C2612" s="3" t="s">
        <v>6720</v>
      </c>
      <c r="D2612">
        <v>22765</v>
      </c>
      <c r="F2612">
        <v>32172.66</v>
      </c>
      <c r="G2612" t="s">
        <v>8219</v>
      </c>
      <c r="H2612" t="s">
        <v>8224</v>
      </c>
      <c r="I2612" t="str">
        <f>VLOOKUP(H2612,ISO!$A$2:$D$249,4,0)</f>
        <v>United States of America (the)</v>
      </c>
      <c r="J2612" t="s">
        <v>8246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1.4132510432681749</v>
      </c>
      <c r="R2612" s="8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58" hidden="1">
      <c r="A2613">
        <v>2611</v>
      </c>
      <c r="B2613" s="3" t="s">
        <v>2611</v>
      </c>
      <c r="C2613" s="3" t="s">
        <v>6721</v>
      </c>
      <c r="D2613">
        <v>11000</v>
      </c>
      <c r="F2613">
        <v>306970</v>
      </c>
      <c r="G2613" t="s">
        <v>8219</v>
      </c>
      <c r="H2613" t="s">
        <v>8236</v>
      </c>
      <c r="I2613" t="str">
        <f>VLOOKUP(H2613,ISO!$A$2:$D$249,4,0)</f>
        <v>Germany</v>
      </c>
      <c r="J2613" t="s">
        <v>8249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27.906363636363636</v>
      </c>
      <c r="R2613" s="8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5" hidden="1">
      <c r="A2614">
        <v>2612</v>
      </c>
      <c r="B2614" s="3" t="s">
        <v>2612</v>
      </c>
      <c r="C2614" s="3" t="s">
        <v>6722</v>
      </c>
      <c r="D2614">
        <v>10000</v>
      </c>
      <c r="F2614">
        <v>17176.13</v>
      </c>
      <c r="G2614" t="s">
        <v>8219</v>
      </c>
      <c r="H2614" t="s">
        <v>8224</v>
      </c>
      <c r="I2614" t="str">
        <f>VLOOKUP(H2614,ISO!$A$2:$D$249,4,0)</f>
        <v>United States of America (the)</v>
      </c>
      <c r="J2614" t="s">
        <v>8246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1.7176130000000001</v>
      </c>
      <c r="R2614" s="8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5" hidden="1">
      <c r="A2615">
        <v>2613</v>
      </c>
      <c r="B2615" s="3" t="s">
        <v>2613</v>
      </c>
      <c r="C2615" s="3" t="s">
        <v>6723</v>
      </c>
      <c r="D2615">
        <v>7500</v>
      </c>
      <c r="F2615">
        <v>7576</v>
      </c>
      <c r="G2615" t="s">
        <v>8219</v>
      </c>
      <c r="H2615" t="s">
        <v>8224</v>
      </c>
      <c r="I2615" t="str">
        <f>VLOOKUP(H2615,ISO!$A$2:$D$249,4,0)</f>
        <v>United States of America (the)</v>
      </c>
      <c r="J2615" t="s">
        <v>8246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1.0101333333333333</v>
      </c>
      <c r="R2615" s="8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5" hidden="1">
      <c r="A2616">
        <v>2614</v>
      </c>
      <c r="B2616" s="3" t="s">
        <v>2614</v>
      </c>
      <c r="C2616" s="3" t="s">
        <v>6724</v>
      </c>
      <c r="D2616">
        <v>10500</v>
      </c>
      <c r="F2616">
        <v>10710</v>
      </c>
      <c r="G2616" t="s">
        <v>8219</v>
      </c>
      <c r="H2616" t="s">
        <v>8224</v>
      </c>
      <c r="I2616" t="str">
        <f>VLOOKUP(H2616,ISO!$A$2:$D$249,4,0)</f>
        <v>United States of America (the)</v>
      </c>
      <c r="J2616" t="s">
        <v>8246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1.02</v>
      </c>
      <c r="R2616" s="8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5" hidden="1">
      <c r="A2617">
        <v>2615</v>
      </c>
      <c r="B2617" s="3" t="s">
        <v>2615</v>
      </c>
      <c r="C2617" s="3" t="s">
        <v>6725</v>
      </c>
      <c r="D2617">
        <v>2001</v>
      </c>
      <c r="F2617">
        <v>3397</v>
      </c>
      <c r="G2617" t="s">
        <v>8219</v>
      </c>
      <c r="H2617" t="s">
        <v>8225</v>
      </c>
      <c r="I2617" t="str">
        <f>VLOOKUP(H2617,ISO!$A$2:$D$249,4,0)</f>
        <v>United Kingdom of Great Britain and Northern Ireland (the)</v>
      </c>
      <c r="J2617" t="s">
        <v>8247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1.6976511744127936</v>
      </c>
      <c r="R2617" s="8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5" hidden="1">
      <c r="A2618">
        <v>2616</v>
      </c>
      <c r="B2618" s="3" t="s">
        <v>2616</v>
      </c>
      <c r="C2618" s="3" t="s">
        <v>6726</v>
      </c>
      <c r="D2618">
        <v>25000</v>
      </c>
      <c r="F2618">
        <v>28633.5</v>
      </c>
      <c r="G2618" t="s">
        <v>8219</v>
      </c>
      <c r="H2618" t="s">
        <v>8224</v>
      </c>
      <c r="I2618" t="str">
        <f>VLOOKUP(H2618,ISO!$A$2:$D$249,4,0)</f>
        <v>United States of America (the)</v>
      </c>
      <c r="J2618" t="s">
        <v>8246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1.14534</v>
      </c>
      <c r="R2618" s="8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5" hidden="1">
      <c r="A2619">
        <v>2617</v>
      </c>
      <c r="B2619" s="3" t="s">
        <v>2617</v>
      </c>
      <c r="C2619" s="3" t="s">
        <v>6727</v>
      </c>
      <c r="D2619">
        <v>500</v>
      </c>
      <c r="F2619">
        <v>4388</v>
      </c>
      <c r="G2619" t="s">
        <v>8219</v>
      </c>
      <c r="H2619" t="s">
        <v>8224</v>
      </c>
      <c r="I2619" t="str">
        <f>VLOOKUP(H2619,ISO!$A$2:$D$249,4,0)</f>
        <v>United States of America (the)</v>
      </c>
      <c r="J2619" t="s">
        <v>8246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8.7759999999999998</v>
      </c>
      <c r="R2619" s="8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9" hidden="1">
      <c r="A2620">
        <v>2618</v>
      </c>
      <c r="B2620" s="3" t="s">
        <v>2618</v>
      </c>
      <c r="C2620" s="3" t="s">
        <v>6728</v>
      </c>
      <c r="D2620">
        <v>15000</v>
      </c>
      <c r="F2620">
        <v>15808</v>
      </c>
      <c r="G2620" t="s">
        <v>8219</v>
      </c>
      <c r="H2620" t="s">
        <v>8224</v>
      </c>
      <c r="I2620" t="str">
        <f>VLOOKUP(H2620,ISO!$A$2:$D$249,4,0)</f>
        <v>United States of America (the)</v>
      </c>
      <c r="J2620" t="s">
        <v>8246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1.0538666666666667</v>
      </c>
      <c r="R2620" s="8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5" hidden="1">
      <c r="A2621">
        <v>2619</v>
      </c>
      <c r="B2621" s="3" t="s">
        <v>2619</v>
      </c>
      <c r="C2621" s="3" t="s">
        <v>6729</v>
      </c>
      <c r="D2621">
        <v>1000</v>
      </c>
      <c r="F2621">
        <v>1884</v>
      </c>
      <c r="G2621" t="s">
        <v>8219</v>
      </c>
      <c r="H2621" t="s">
        <v>8224</v>
      </c>
      <c r="I2621" t="str">
        <f>VLOOKUP(H2621,ISO!$A$2:$D$249,4,0)</f>
        <v>United States of America (the)</v>
      </c>
      <c r="J2621" t="s">
        <v>8246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1.8839999999999999</v>
      </c>
      <c r="R2621" s="8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5" hidden="1">
      <c r="A2622">
        <v>2620</v>
      </c>
      <c r="B2622" s="3" t="s">
        <v>2620</v>
      </c>
      <c r="C2622" s="3" t="s">
        <v>6730</v>
      </c>
      <c r="D2622">
        <v>65000</v>
      </c>
      <c r="F2622">
        <v>93374</v>
      </c>
      <c r="G2622" t="s">
        <v>8219</v>
      </c>
      <c r="H2622" t="s">
        <v>8226</v>
      </c>
      <c r="I2622" t="str">
        <f>VLOOKUP(H2622,ISO!$A$2:$D$249,4,0)</f>
        <v>Australia</v>
      </c>
      <c r="J2622" t="s">
        <v>8248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1.436523076923077</v>
      </c>
      <c r="R2622" s="8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5" hidden="1">
      <c r="A2623">
        <v>2621</v>
      </c>
      <c r="B2623" s="3" t="s">
        <v>2621</v>
      </c>
      <c r="C2623" s="3" t="s">
        <v>6731</v>
      </c>
      <c r="D2623">
        <v>15000</v>
      </c>
      <c r="F2623">
        <v>21882</v>
      </c>
      <c r="G2623" t="s">
        <v>8219</v>
      </c>
      <c r="H2623" t="s">
        <v>8224</v>
      </c>
      <c r="I2623" t="str">
        <f>VLOOKUP(H2623,ISO!$A$2:$D$249,4,0)</f>
        <v>United States of America (the)</v>
      </c>
      <c r="J2623" t="s">
        <v>8246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1.4588000000000001</v>
      </c>
      <c r="R2623" s="8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5" hidden="1">
      <c r="A2624">
        <v>2622</v>
      </c>
      <c r="B2624" s="3" t="s">
        <v>2622</v>
      </c>
      <c r="C2624" s="3" t="s">
        <v>6732</v>
      </c>
      <c r="D2624">
        <v>1500</v>
      </c>
      <c r="F2624">
        <v>1967.76</v>
      </c>
      <c r="G2624" t="s">
        <v>8219</v>
      </c>
      <c r="H2624" t="s">
        <v>8237</v>
      </c>
      <c r="I2624" t="str">
        <f>VLOOKUP(H2624,ISO!$A$2:$D$249,4,0)</f>
        <v>Italy</v>
      </c>
      <c r="J2624" t="s">
        <v>8249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1.3118399999999999</v>
      </c>
      <c r="R2624" s="8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5" hidden="1">
      <c r="A2625">
        <v>2623</v>
      </c>
      <c r="B2625" s="3" t="s">
        <v>2623</v>
      </c>
      <c r="C2625" s="3" t="s">
        <v>6733</v>
      </c>
      <c r="D2625">
        <v>2000</v>
      </c>
      <c r="F2625">
        <v>2280</v>
      </c>
      <c r="G2625" t="s">
        <v>8219</v>
      </c>
      <c r="H2625" t="s">
        <v>8224</v>
      </c>
      <c r="I2625" t="str">
        <f>VLOOKUP(H2625,ISO!$A$2:$D$249,4,0)</f>
        <v>United States of America (the)</v>
      </c>
      <c r="J2625" t="s">
        <v>8246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1.1399999999999999</v>
      </c>
      <c r="R2625" s="8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5" hidden="1">
      <c r="A2626">
        <v>2624</v>
      </c>
      <c r="B2626" s="3" t="s">
        <v>2624</v>
      </c>
      <c r="C2626" s="3" t="s">
        <v>6734</v>
      </c>
      <c r="D2626">
        <v>8000</v>
      </c>
      <c r="F2626">
        <v>110353.65</v>
      </c>
      <c r="G2626" t="s">
        <v>8219</v>
      </c>
      <c r="H2626" t="s">
        <v>8224</v>
      </c>
      <c r="I2626" t="str">
        <f>VLOOKUP(H2626,ISO!$A$2:$D$249,4,0)</f>
        <v>United States of America (the)</v>
      </c>
      <c r="J2626" t="s">
        <v>8246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60"/>
        <v>13.794206249999998</v>
      </c>
      <c r="R2626" s="8">
        <f t="shared" si="161"/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58" hidden="1">
      <c r="A2627">
        <v>2625</v>
      </c>
      <c r="B2627" s="3" t="s">
        <v>2625</v>
      </c>
      <c r="C2627" s="3" t="s">
        <v>6735</v>
      </c>
      <c r="D2627">
        <v>150</v>
      </c>
      <c r="F2627">
        <v>1434</v>
      </c>
      <c r="G2627" t="s">
        <v>8219</v>
      </c>
      <c r="H2627" t="s">
        <v>8236</v>
      </c>
      <c r="I2627" t="str">
        <f>VLOOKUP(H2627,ISO!$A$2:$D$249,4,0)</f>
        <v>Germany</v>
      </c>
      <c r="J2627" t="s">
        <v>8249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64">F2627/D2627</f>
        <v>9.56</v>
      </c>
      <c r="R2627" s="8">
        <f t="shared" ref="R2627:R2690" si="165">F2627/N2627</f>
        <v>27.576923076923077</v>
      </c>
      <c r="S2627" t="str">
        <f t="shared" ref="S2627:S2690" si="166">LEFT(P2627,(FIND("/",P2627,1)-1))</f>
        <v>technology</v>
      </c>
      <c r="T2627" t="str">
        <f t="shared" ref="T2627:T2690" si="167">MID(P2627,FIND("/",P2627)+1,256)</f>
        <v>space exploration</v>
      </c>
    </row>
    <row r="2628" spans="1:20" ht="43.5" hidden="1">
      <c r="A2628">
        <v>2626</v>
      </c>
      <c r="B2628" s="3" t="s">
        <v>2626</v>
      </c>
      <c r="C2628" s="3" t="s">
        <v>6736</v>
      </c>
      <c r="D2628">
        <v>2500</v>
      </c>
      <c r="F2628">
        <v>2800</v>
      </c>
      <c r="G2628" t="s">
        <v>8219</v>
      </c>
      <c r="H2628" t="s">
        <v>8224</v>
      </c>
      <c r="I2628" t="str">
        <f>VLOOKUP(H2628,ISO!$A$2:$D$249,4,0)</f>
        <v>United States of America (the)</v>
      </c>
      <c r="J2628" t="s">
        <v>8246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1.1200000000000001</v>
      </c>
      <c r="R2628" s="8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5" hidden="1">
      <c r="A2629">
        <v>2627</v>
      </c>
      <c r="B2629" s="3" t="s">
        <v>2627</v>
      </c>
      <c r="C2629" s="3" t="s">
        <v>6737</v>
      </c>
      <c r="D2629">
        <v>150</v>
      </c>
      <c r="F2629">
        <v>970</v>
      </c>
      <c r="G2629" t="s">
        <v>8219</v>
      </c>
      <c r="H2629" t="s">
        <v>8224</v>
      </c>
      <c r="I2629" t="str">
        <f>VLOOKUP(H2629,ISO!$A$2:$D$249,4,0)</f>
        <v>United States of America (the)</v>
      </c>
      <c r="J2629" t="s">
        <v>8246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6.4666666666666668</v>
      </c>
      <c r="R2629" s="8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3.5" hidden="1">
      <c r="A2630">
        <v>2628</v>
      </c>
      <c r="B2630" s="3" t="s">
        <v>2628</v>
      </c>
      <c r="C2630" s="3" t="s">
        <v>6738</v>
      </c>
      <c r="D2630">
        <v>839</v>
      </c>
      <c r="F2630">
        <v>926</v>
      </c>
      <c r="G2630" t="s">
        <v>8219</v>
      </c>
      <c r="H2630" t="s">
        <v>8224</v>
      </c>
      <c r="I2630" t="str">
        <f>VLOOKUP(H2630,ISO!$A$2:$D$249,4,0)</f>
        <v>United States of America (the)</v>
      </c>
      <c r="J2630" t="s">
        <v>8246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1.1036948748510131</v>
      </c>
      <c r="R2630" s="8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9" hidden="1">
      <c r="A2631">
        <v>2629</v>
      </c>
      <c r="B2631" s="3" t="s">
        <v>2629</v>
      </c>
      <c r="C2631" s="3" t="s">
        <v>6739</v>
      </c>
      <c r="D2631">
        <v>5000</v>
      </c>
      <c r="F2631">
        <v>6387</v>
      </c>
      <c r="G2631" t="s">
        <v>8219</v>
      </c>
      <c r="H2631" t="s">
        <v>8225</v>
      </c>
      <c r="I2631" t="str">
        <f>VLOOKUP(H2631,ISO!$A$2:$D$249,4,0)</f>
        <v>United Kingdom of Great Britain and Northern Ireland (the)</v>
      </c>
      <c r="J2631" t="s">
        <v>8247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1.2774000000000001</v>
      </c>
      <c r="R2631" s="8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5" hidden="1">
      <c r="A2632">
        <v>2630</v>
      </c>
      <c r="B2632" s="3" t="s">
        <v>2630</v>
      </c>
      <c r="C2632" s="3" t="s">
        <v>6740</v>
      </c>
      <c r="D2632">
        <v>2000</v>
      </c>
      <c r="F2632">
        <v>3158</v>
      </c>
      <c r="G2632" t="s">
        <v>8219</v>
      </c>
      <c r="H2632" t="s">
        <v>8226</v>
      </c>
      <c r="I2632" t="str">
        <f>VLOOKUP(H2632,ISO!$A$2:$D$249,4,0)</f>
        <v>Australia</v>
      </c>
      <c r="J2632" t="s">
        <v>8248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1.579</v>
      </c>
      <c r="R2632" s="8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5" hidden="1">
      <c r="A2633">
        <v>2631</v>
      </c>
      <c r="B2633" s="3" t="s">
        <v>2631</v>
      </c>
      <c r="C2633" s="3" t="s">
        <v>6741</v>
      </c>
      <c r="D2633">
        <v>20000</v>
      </c>
      <c r="F2633">
        <v>22933.05</v>
      </c>
      <c r="G2633" t="s">
        <v>8219</v>
      </c>
      <c r="H2633" t="s">
        <v>8224</v>
      </c>
      <c r="I2633" t="str">
        <f>VLOOKUP(H2633,ISO!$A$2:$D$249,4,0)</f>
        <v>United States of America (the)</v>
      </c>
      <c r="J2633" t="s">
        <v>8246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1.1466525000000001</v>
      </c>
      <c r="R2633" s="8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5" hidden="1">
      <c r="A2634">
        <v>2632</v>
      </c>
      <c r="B2634" s="3" t="s">
        <v>2632</v>
      </c>
      <c r="C2634" s="3" t="s">
        <v>6742</v>
      </c>
      <c r="D2634">
        <v>1070</v>
      </c>
      <c r="F2634">
        <v>1466</v>
      </c>
      <c r="G2634" t="s">
        <v>8219</v>
      </c>
      <c r="H2634" t="s">
        <v>8224</v>
      </c>
      <c r="I2634" t="str">
        <f>VLOOKUP(H2634,ISO!$A$2:$D$249,4,0)</f>
        <v>United States of America (the)</v>
      </c>
      <c r="J2634" t="s">
        <v>8246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1.3700934579439252</v>
      </c>
      <c r="R2634" s="8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5" hidden="1">
      <c r="A2635">
        <v>2633</v>
      </c>
      <c r="B2635" s="3" t="s">
        <v>2633</v>
      </c>
      <c r="C2635" s="3" t="s">
        <v>6743</v>
      </c>
      <c r="D2635">
        <v>5000</v>
      </c>
      <c r="F2635">
        <v>17731</v>
      </c>
      <c r="G2635" t="s">
        <v>8219</v>
      </c>
      <c r="H2635" t="s">
        <v>8224</v>
      </c>
      <c r="I2635" t="str">
        <f>VLOOKUP(H2635,ISO!$A$2:$D$249,4,0)</f>
        <v>United States of America (the)</v>
      </c>
      <c r="J2635" t="s">
        <v>8246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3.5461999999999998</v>
      </c>
      <c r="R2635" s="8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5" hidden="1">
      <c r="A2636">
        <v>2634</v>
      </c>
      <c r="B2636" s="3" t="s">
        <v>2634</v>
      </c>
      <c r="C2636" s="3" t="s">
        <v>6744</v>
      </c>
      <c r="D2636">
        <v>930</v>
      </c>
      <c r="F2636">
        <v>986</v>
      </c>
      <c r="G2636" t="s">
        <v>8219</v>
      </c>
      <c r="H2636" t="s">
        <v>8224</v>
      </c>
      <c r="I2636" t="str">
        <f>VLOOKUP(H2636,ISO!$A$2:$D$249,4,0)</f>
        <v>United States of America (the)</v>
      </c>
      <c r="J2636" t="s">
        <v>8246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1.0602150537634409</v>
      </c>
      <c r="R2636" s="8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5" hidden="1">
      <c r="A2637">
        <v>2635</v>
      </c>
      <c r="B2637" s="3" t="s">
        <v>2635</v>
      </c>
      <c r="C2637" s="3" t="s">
        <v>6745</v>
      </c>
      <c r="D2637">
        <v>11500</v>
      </c>
      <c r="F2637">
        <v>11500</v>
      </c>
      <c r="G2637" t="s">
        <v>8219</v>
      </c>
      <c r="H2637" t="s">
        <v>8229</v>
      </c>
      <c r="I2637" t="str">
        <f>VLOOKUP(H2637,ISO!$A$2:$D$249,4,0)</f>
        <v>Canada</v>
      </c>
      <c r="J2637" t="s">
        <v>8251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</v>
      </c>
      <c r="R2637" s="8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58" hidden="1">
      <c r="A2638">
        <v>2636</v>
      </c>
      <c r="B2638" s="3" t="s">
        <v>2636</v>
      </c>
      <c r="C2638" s="3" t="s">
        <v>6746</v>
      </c>
      <c r="D2638">
        <v>1000</v>
      </c>
      <c r="F2638">
        <v>1873</v>
      </c>
      <c r="G2638" t="s">
        <v>8219</v>
      </c>
      <c r="H2638" t="s">
        <v>8224</v>
      </c>
      <c r="I2638" t="str">
        <f>VLOOKUP(H2638,ISO!$A$2:$D$249,4,0)</f>
        <v>United States of America (the)</v>
      </c>
      <c r="J2638" t="s">
        <v>8246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1.873</v>
      </c>
      <c r="R2638" s="8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9" hidden="1">
      <c r="A2639">
        <v>2637</v>
      </c>
      <c r="B2639" s="3" t="s">
        <v>2637</v>
      </c>
      <c r="C2639" s="3" t="s">
        <v>6747</v>
      </c>
      <c r="D2639">
        <v>500</v>
      </c>
      <c r="F2639">
        <v>831</v>
      </c>
      <c r="G2639" t="s">
        <v>8219</v>
      </c>
      <c r="H2639" t="s">
        <v>8224</v>
      </c>
      <c r="I2639" t="str">
        <f>VLOOKUP(H2639,ISO!$A$2:$D$249,4,0)</f>
        <v>United States of America (the)</v>
      </c>
      <c r="J2639" t="s">
        <v>8246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1.6619999999999999</v>
      </c>
      <c r="R2639" s="8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5" hidden="1">
      <c r="A2640">
        <v>2638</v>
      </c>
      <c r="B2640" s="3" t="s">
        <v>2638</v>
      </c>
      <c r="C2640" s="3" t="s">
        <v>6748</v>
      </c>
      <c r="D2640">
        <v>347</v>
      </c>
      <c r="F2640">
        <v>353</v>
      </c>
      <c r="G2640" t="s">
        <v>8219</v>
      </c>
      <c r="H2640" t="s">
        <v>8224</v>
      </c>
      <c r="I2640" t="str">
        <f>VLOOKUP(H2640,ISO!$A$2:$D$249,4,0)</f>
        <v>United States of America (the)</v>
      </c>
      <c r="J2640" t="s">
        <v>8246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1.0172910662824208</v>
      </c>
      <c r="R2640" s="8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5" hidden="1">
      <c r="A2641">
        <v>2639</v>
      </c>
      <c r="B2641" s="3" t="s">
        <v>2639</v>
      </c>
      <c r="C2641" s="3" t="s">
        <v>6749</v>
      </c>
      <c r="D2641">
        <v>300</v>
      </c>
      <c r="F2641">
        <v>492</v>
      </c>
      <c r="G2641" t="s">
        <v>8219</v>
      </c>
      <c r="H2641" t="s">
        <v>8225</v>
      </c>
      <c r="I2641" t="str">
        <f>VLOOKUP(H2641,ISO!$A$2:$D$249,4,0)</f>
        <v>United Kingdom of Great Britain and Northern Ireland (the)</v>
      </c>
      <c r="J2641" t="s">
        <v>8247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1.64</v>
      </c>
      <c r="R2641" s="8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8" hidden="1">
      <c r="A2642">
        <v>2640</v>
      </c>
      <c r="B2642" s="3" t="s">
        <v>2640</v>
      </c>
      <c r="C2642" s="3" t="s">
        <v>6750</v>
      </c>
      <c r="D2642">
        <v>3000</v>
      </c>
      <c r="F2642">
        <v>3170</v>
      </c>
      <c r="G2642" t="s">
        <v>8219</v>
      </c>
      <c r="H2642" t="s">
        <v>8224</v>
      </c>
      <c r="I2642" t="str">
        <f>VLOOKUP(H2642,ISO!$A$2:$D$249,4,0)</f>
        <v>United States of America (the)</v>
      </c>
      <c r="J2642" t="s">
        <v>8246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1.0566666666666666</v>
      </c>
      <c r="R2642" s="8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F2643">
        <v>15</v>
      </c>
      <c r="G2643" t="s">
        <v>8221</v>
      </c>
      <c r="H2643" t="s">
        <v>8224</v>
      </c>
      <c r="I2643" t="str">
        <f>VLOOKUP(H2643,ISO!$A$2:$D$249,4,0)</f>
        <v>United States of America (the)</v>
      </c>
      <c r="J2643" t="s">
        <v>8246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0.01</v>
      </c>
      <c r="R2643" s="8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F2644">
        <v>0</v>
      </c>
      <c r="G2644" t="s">
        <v>8221</v>
      </c>
      <c r="H2644" t="s">
        <v>8236</v>
      </c>
      <c r="I2644" t="str">
        <f>VLOOKUP(H2644,ISO!$A$2:$D$249,4,0)</f>
        <v>Germany</v>
      </c>
      <c r="J2644" t="s">
        <v>8249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s="8" t="e">
        <f t="shared" si="165"/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58" hidden="1">
      <c r="A2645">
        <v>2643</v>
      </c>
      <c r="B2645" s="3" t="s">
        <v>2643</v>
      </c>
      <c r="C2645" s="3" t="s">
        <v>6753</v>
      </c>
      <c r="D2645">
        <v>1000000</v>
      </c>
      <c r="F2645">
        <v>335597.31</v>
      </c>
      <c r="G2645" t="s">
        <v>8220</v>
      </c>
      <c r="H2645" t="s">
        <v>8224</v>
      </c>
      <c r="I2645" t="str">
        <f>VLOOKUP(H2645,ISO!$A$2:$D$249,4,0)</f>
        <v>United States of America (the)</v>
      </c>
      <c r="J2645" t="s">
        <v>8246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0.33559730999999998</v>
      </c>
      <c r="R2645" s="8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5" hidden="1">
      <c r="A2646">
        <v>2644</v>
      </c>
      <c r="B2646" s="3" t="s">
        <v>2644</v>
      </c>
      <c r="C2646" s="3" t="s">
        <v>6754</v>
      </c>
      <c r="D2646">
        <v>100000</v>
      </c>
      <c r="F2646">
        <v>2053</v>
      </c>
      <c r="G2646" t="s">
        <v>8220</v>
      </c>
      <c r="H2646" t="s">
        <v>8224</v>
      </c>
      <c r="I2646" t="str">
        <f>VLOOKUP(H2646,ISO!$A$2:$D$249,4,0)</f>
        <v>United States of America (the)</v>
      </c>
      <c r="J2646" t="s">
        <v>8246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2.053E-2</v>
      </c>
      <c r="R2646" s="8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5" hidden="1">
      <c r="A2647">
        <v>2645</v>
      </c>
      <c r="B2647" s="3" t="s">
        <v>2645</v>
      </c>
      <c r="C2647" s="3" t="s">
        <v>6755</v>
      </c>
      <c r="D2647">
        <v>20000</v>
      </c>
      <c r="F2647">
        <v>2100</v>
      </c>
      <c r="G2647" t="s">
        <v>8220</v>
      </c>
      <c r="H2647" t="s">
        <v>8226</v>
      </c>
      <c r="I2647" t="str">
        <f>VLOOKUP(H2647,ISO!$A$2:$D$249,4,0)</f>
        <v>Australia</v>
      </c>
      <c r="J2647" t="s">
        <v>8248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0.105</v>
      </c>
      <c r="R2647" s="8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5" hidden="1">
      <c r="A2648">
        <v>2646</v>
      </c>
      <c r="B2648" s="3" t="s">
        <v>2646</v>
      </c>
      <c r="C2648" s="3" t="s">
        <v>6756</v>
      </c>
      <c r="D2648">
        <v>500000</v>
      </c>
      <c r="F2648">
        <v>42086.42</v>
      </c>
      <c r="G2648" t="s">
        <v>8220</v>
      </c>
      <c r="H2648" t="s">
        <v>8224</v>
      </c>
      <c r="I2648" t="str">
        <f>VLOOKUP(H2648,ISO!$A$2:$D$249,4,0)</f>
        <v>United States of America (the)</v>
      </c>
      <c r="J2648" t="s">
        <v>8246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8.4172839999999999E-2</v>
      </c>
      <c r="R2648" s="8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5" hidden="1">
      <c r="A2649">
        <v>2647</v>
      </c>
      <c r="B2649" s="3" t="s">
        <v>2647</v>
      </c>
      <c r="C2649" s="3" t="s">
        <v>6757</v>
      </c>
      <c r="D2649">
        <v>2500</v>
      </c>
      <c r="F2649">
        <v>36</v>
      </c>
      <c r="G2649" t="s">
        <v>8220</v>
      </c>
      <c r="H2649" t="s">
        <v>8229</v>
      </c>
      <c r="I2649" t="str">
        <f>VLOOKUP(H2649,ISO!$A$2:$D$249,4,0)</f>
        <v>Canada</v>
      </c>
      <c r="J2649" t="s">
        <v>8251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1.44E-2</v>
      </c>
      <c r="R2649" s="8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58" hidden="1">
      <c r="A2650">
        <v>2648</v>
      </c>
      <c r="B2650" s="3" t="s">
        <v>2648</v>
      </c>
      <c r="C2650" s="3" t="s">
        <v>6758</v>
      </c>
      <c r="D2650">
        <v>12000</v>
      </c>
      <c r="F2650">
        <v>106</v>
      </c>
      <c r="G2650" t="s">
        <v>8220</v>
      </c>
      <c r="H2650" t="s">
        <v>8224</v>
      </c>
      <c r="I2650" t="str">
        <f>VLOOKUP(H2650,ISO!$A$2:$D$249,4,0)</f>
        <v>United States of America (the)</v>
      </c>
      <c r="J2650" t="s">
        <v>8246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8.8333333333333337E-3</v>
      </c>
      <c r="R2650" s="8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9" hidden="1">
      <c r="A2651">
        <v>2649</v>
      </c>
      <c r="B2651" s="3" t="s">
        <v>2649</v>
      </c>
      <c r="C2651" s="3" t="s">
        <v>6759</v>
      </c>
      <c r="D2651">
        <v>125000</v>
      </c>
      <c r="F2651">
        <v>124</v>
      </c>
      <c r="G2651" t="s">
        <v>8220</v>
      </c>
      <c r="H2651" t="s">
        <v>8224</v>
      </c>
      <c r="I2651" t="str">
        <f>VLOOKUP(H2651,ISO!$A$2:$D$249,4,0)</f>
        <v>United States of America (the)</v>
      </c>
      <c r="J2651" t="s">
        <v>8246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9.9200000000000004E-4</v>
      </c>
      <c r="R2651" s="8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58" hidden="1">
      <c r="A2652">
        <v>2650</v>
      </c>
      <c r="B2652" s="3" t="s">
        <v>2650</v>
      </c>
      <c r="C2652" s="3" t="s">
        <v>6760</v>
      </c>
      <c r="D2652">
        <v>60000</v>
      </c>
      <c r="F2652">
        <v>358</v>
      </c>
      <c r="G2652" t="s">
        <v>8220</v>
      </c>
      <c r="H2652" t="s">
        <v>8224</v>
      </c>
      <c r="I2652" t="str">
        <f>VLOOKUP(H2652,ISO!$A$2:$D$249,4,0)</f>
        <v>United States of America (the)</v>
      </c>
      <c r="J2652" t="s">
        <v>8246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5.966666666666667E-3</v>
      </c>
      <c r="R2652" s="8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5" hidden="1">
      <c r="A2653">
        <v>2651</v>
      </c>
      <c r="B2653" s="3" t="s">
        <v>2651</v>
      </c>
      <c r="C2653" s="3" t="s">
        <v>6761</v>
      </c>
      <c r="D2653">
        <v>280000</v>
      </c>
      <c r="F2653">
        <v>5233</v>
      </c>
      <c r="G2653" t="s">
        <v>8220</v>
      </c>
      <c r="H2653" t="s">
        <v>8224</v>
      </c>
      <c r="I2653" t="str">
        <f>VLOOKUP(H2653,ISO!$A$2:$D$249,4,0)</f>
        <v>United States of America (the)</v>
      </c>
      <c r="J2653" t="s">
        <v>8246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1.8689285714285714E-2</v>
      </c>
      <c r="R2653" s="8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5" hidden="1">
      <c r="A2654">
        <v>2652</v>
      </c>
      <c r="B2654" s="3" t="s">
        <v>2652</v>
      </c>
      <c r="C2654" s="3" t="s">
        <v>6762</v>
      </c>
      <c r="D2654">
        <v>100000</v>
      </c>
      <c r="F2654">
        <v>885</v>
      </c>
      <c r="G2654" t="s">
        <v>8220</v>
      </c>
      <c r="H2654" t="s">
        <v>8226</v>
      </c>
      <c r="I2654" t="str">
        <f>VLOOKUP(H2654,ISO!$A$2:$D$249,4,0)</f>
        <v>Australia</v>
      </c>
      <c r="J2654" t="s">
        <v>8248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8.8500000000000002E-3</v>
      </c>
      <c r="R2654" s="8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5" hidden="1">
      <c r="A2655">
        <v>2653</v>
      </c>
      <c r="B2655" s="3" t="s">
        <v>2653</v>
      </c>
      <c r="C2655" s="3" t="s">
        <v>6763</v>
      </c>
      <c r="D2655">
        <v>51000</v>
      </c>
      <c r="F2655">
        <v>5876</v>
      </c>
      <c r="G2655" t="s">
        <v>8220</v>
      </c>
      <c r="H2655" t="s">
        <v>8224</v>
      </c>
      <c r="I2655" t="str">
        <f>VLOOKUP(H2655,ISO!$A$2:$D$249,4,0)</f>
        <v>United States of America (the)</v>
      </c>
      <c r="J2655" t="s">
        <v>8246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0.1152156862745098</v>
      </c>
      <c r="R2655" s="8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5" hidden="1">
      <c r="A2656">
        <v>2654</v>
      </c>
      <c r="B2656" s="3" t="s">
        <v>2654</v>
      </c>
      <c r="C2656" s="3" t="s">
        <v>6764</v>
      </c>
      <c r="D2656">
        <v>100000</v>
      </c>
      <c r="F2656">
        <v>51</v>
      </c>
      <c r="G2656" t="s">
        <v>8220</v>
      </c>
      <c r="H2656" t="s">
        <v>8224</v>
      </c>
      <c r="I2656" t="str">
        <f>VLOOKUP(H2656,ISO!$A$2:$D$249,4,0)</f>
        <v>United States of America (the)</v>
      </c>
      <c r="J2656" t="s">
        <v>8246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5.1000000000000004E-4</v>
      </c>
      <c r="R2656" s="8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F2657">
        <v>3155</v>
      </c>
      <c r="G2657" t="s">
        <v>8220</v>
      </c>
      <c r="H2657" t="s">
        <v>8224</v>
      </c>
      <c r="I2657" t="str">
        <f>VLOOKUP(H2657,ISO!$A$2:$D$249,4,0)</f>
        <v>United States of America (the)</v>
      </c>
      <c r="J2657" t="s">
        <v>8246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0.21033333333333334</v>
      </c>
      <c r="R2657" s="8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9" hidden="1">
      <c r="A2658">
        <v>2656</v>
      </c>
      <c r="B2658" s="3" t="s">
        <v>2656</v>
      </c>
      <c r="C2658" s="3" t="s">
        <v>6766</v>
      </c>
      <c r="D2658">
        <v>150000</v>
      </c>
      <c r="F2658">
        <v>17155</v>
      </c>
      <c r="G2658" t="s">
        <v>8220</v>
      </c>
      <c r="H2658" t="s">
        <v>8224</v>
      </c>
      <c r="I2658" t="str">
        <f>VLOOKUP(H2658,ISO!$A$2:$D$249,4,0)</f>
        <v>United States of America (the)</v>
      </c>
      <c r="J2658" t="s">
        <v>8246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0.11436666666666667</v>
      </c>
      <c r="R2658" s="8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5" hidden="1">
      <c r="A2659">
        <v>2657</v>
      </c>
      <c r="B2659" s="3" t="s">
        <v>2657</v>
      </c>
      <c r="C2659" s="3" t="s">
        <v>6767</v>
      </c>
      <c r="D2659">
        <v>30000</v>
      </c>
      <c r="F2659">
        <v>5621.38</v>
      </c>
      <c r="G2659" t="s">
        <v>8220</v>
      </c>
      <c r="H2659" t="s">
        <v>8224</v>
      </c>
      <c r="I2659" t="str">
        <f>VLOOKUP(H2659,ISO!$A$2:$D$249,4,0)</f>
        <v>United States of America (the)</v>
      </c>
      <c r="J2659" t="s">
        <v>8246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0.18737933333333334</v>
      </c>
      <c r="R2659" s="8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5" hidden="1">
      <c r="A2660">
        <v>2658</v>
      </c>
      <c r="B2660" s="3" t="s">
        <v>2658</v>
      </c>
      <c r="C2660" s="3" t="s">
        <v>6768</v>
      </c>
      <c r="D2660">
        <v>98000</v>
      </c>
      <c r="F2660">
        <v>91</v>
      </c>
      <c r="G2660" t="s">
        <v>8220</v>
      </c>
      <c r="H2660" t="s">
        <v>8224</v>
      </c>
      <c r="I2660" t="str">
        <f>VLOOKUP(H2660,ISO!$A$2:$D$249,4,0)</f>
        <v>United States of America (the)</v>
      </c>
      <c r="J2660" t="s">
        <v>8246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9.2857142857142856E-4</v>
      </c>
      <c r="R2660" s="8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F2661">
        <v>1333</v>
      </c>
      <c r="G2661" t="s">
        <v>8220</v>
      </c>
      <c r="H2661" t="s">
        <v>8224</v>
      </c>
      <c r="I2661" t="str">
        <f>VLOOKUP(H2661,ISO!$A$2:$D$249,4,0)</f>
        <v>United States of America (the)</v>
      </c>
      <c r="J2661" t="s">
        <v>8246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2.720408163265306E-2</v>
      </c>
      <c r="R2661" s="8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58" hidden="1">
      <c r="A2662">
        <v>2660</v>
      </c>
      <c r="B2662" s="3" t="s">
        <v>2660</v>
      </c>
      <c r="C2662" s="3" t="s">
        <v>6770</v>
      </c>
      <c r="D2662">
        <v>20000</v>
      </c>
      <c r="F2662">
        <v>19</v>
      </c>
      <c r="G2662" t="s">
        <v>8220</v>
      </c>
      <c r="H2662" t="s">
        <v>8224</v>
      </c>
      <c r="I2662" t="str">
        <f>VLOOKUP(H2662,ISO!$A$2:$D$249,4,0)</f>
        <v>United States of America (the)</v>
      </c>
      <c r="J2662" t="s">
        <v>8246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9.5E-4</v>
      </c>
      <c r="R2662" s="8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5" hidden="1">
      <c r="A2663">
        <v>2661</v>
      </c>
      <c r="B2663" s="3" t="s">
        <v>2661</v>
      </c>
      <c r="C2663" s="3" t="s">
        <v>6771</v>
      </c>
      <c r="D2663">
        <v>5000</v>
      </c>
      <c r="F2663">
        <v>5145</v>
      </c>
      <c r="G2663" t="s">
        <v>8219</v>
      </c>
      <c r="H2663" t="s">
        <v>8224</v>
      </c>
      <c r="I2663" t="str">
        <f>VLOOKUP(H2663,ISO!$A$2:$D$249,4,0)</f>
        <v>United States of America (the)</v>
      </c>
      <c r="J2663" t="s">
        <v>8246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1.0289999999999999</v>
      </c>
      <c r="R2663" s="8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5" hidden="1">
      <c r="A2664">
        <v>2662</v>
      </c>
      <c r="B2664" s="3" t="s">
        <v>2662</v>
      </c>
      <c r="C2664" s="3" t="s">
        <v>6772</v>
      </c>
      <c r="D2664">
        <v>20000</v>
      </c>
      <c r="F2664">
        <v>21360</v>
      </c>
      <c r="G2664" t="s">
        <v>8219</v>
      </c>
      <c r="H2664" t="s">
        <v>8224</v>
      </c>
      <c r="I2664" t="str">
        <f>VLOOKUP(H2664,ISO!$A$2:$D$249,4,0)</f>
        <v>United States of America (the)</v>
      </c>
      <c r="J2664" t="s">
        <v>8246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1.0680000000000001</v>
      </c>
      <c r="R2664" s="8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43.5" hidden="1">
      <c r="A2665">
        <v>2663</v>
      </c>
      <c r="B2665" s="3" t="s">
        <v>2663</v>
      </c>
      <c r="C2665" s="3" t="s">
        <v>6773</v>
      </c>
      <c r="D2665">
        <v>20000</v>
      </c>
      <c r="F2665">
        <v>20919.25</v>
      </c>
      <c r="G2665" t="s">
        <v>8219</v>
      </c>
      <c r="H2665" t="s">
        <v>8229</v>
      </c>
      <c r="I2665" t="str">
        <f>VLOOKUP(H2665,ISO!$A$2:$D$249,4,0)</f>
        <v>Canada</v>
      </c>
      <c r="J2665" t="s">
        <v>8251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1.0459624999999999</v>
      </c>
      <c r="R2665" s="8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5" hidden="1">
      <c r="A2666">
        <v>2664</v>
      </c>
      <c r="B2666" s="3" t="s">
        <v>2664</v>
      </c>
      <c r="C2666" s="3" t="s">
        <v>6774</v>
      </c>
      <c r="D2666">
        <v>17500</v>
      </c>
      <c r="F2666">
        <v>18100</v>
      </c>
      <c r="G2666" t="s">
        <v>8219</v>
      </c>
      <c r="H2666" t="s">
        <v>8224</v>
      </c>
      <c r="I2666" t="str">
        <f>VLOOKUP(H2666,ISO!$A$2:$D$249,4,0)</f>
        <v>United States of America (the)</v>
      </c>
      <c r="J2666" t="s">
        <v>8246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1.0342857142857143</v>
      </c>
      <c r="R2666" s="8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58" hidden="1">
      <c r="A2667">
        <v>2665</v>
      </c>
      <c r="B2667" s="3" t="s">
        <v>2665</v>
      </c>
      <c r="C2667" s="3" t="s">
        <v>6775</v>
      </c>
      <c r="D2667">
        <v>3500</v>
      </c>
      <c r="F2667">
        <v>4310</v>
      </c>
      <c r="G2667" t="s">
        <v>8219</v>
      </c>
      <c r="H2667" t="s">
        <v>8224</v>
      </c>
      <c r="I2667" t="str">
        <f>VLOOKUP(H2667,ISO!$A$2:$D$249,4,0)</f>
        <v>United States of America (the)</v>
      </c>
      <c r="J2667" t="s">
        <v>8246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1.2314285714285715</v>
      </c>
      <c r="R2667" s="8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5" hidden="1">
      <c r="A2668">
        <v>2666</v>
      </c>
      <c r="B2668" s="3" t="s">
        <v>2666</v>
      </c>
      <c r="C2668" s="3" t="s">
        <v>6776</v>
      </c>
      <c r="D2668">
        <v>10000</v>
      </c>
      <c r="F2668">
        <v>15929.51</v>
      </c>
      <c r="G2668" t="s">
        <v>8219</v>
      </c>
      <c r="H2668" t="s">
        <v>8224</v>
      </c>
      <c r="I2668" t="str">
        <f>VLOOKUP(H2668,ISO!$A$2:$D$249,4,0)</f>
        <v>United States of America (the)</v>
      </c>
      <c r="J2668" t="s">
        <v>8246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1.592951</v>
      </c>
      <c r="R2668" s="8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58" hidden="1">
      <c r="A2669">
        <v>2667</v>
      </c>
      <c r="B2669" s="3" t="s">
        <v>2667</v>
      </c>
      <c r="C2669" s="3" t="s">
        <v>6777</v>
      </c>
      <c r="D2669">
        <v>1500</v>
      </c>
      <c r="F2669">
        <v>1660</v>
      </c>
      <c r="G2669" t="s">
        <v>8219</v>
      </c>
      <c r="H2669" t="s">
        <v>8224</v>
      </c>
      <c r="I2669" t="str">
        <f>VLOOKUP(H2669,ISO!$A$2:$D$249,4,0)</f>
        <v>United States of America (the)</v>
      </c>
      <c r="J2669" t="s">
        <v>8246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1.1066666666666667</v>
      </c>
      <c r="R2669" s="8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9" hidden="1">
      <c r="A2670">
        <v>2668</v>
      </c>
      <c r="B2670" s="3" t="s">
        <v>2668</v>
      </c>
      <c r="C2670" s="3" t="s">
        <v>6778</v>
      </c>
      <c r="D2670">
        <v>1000</v>
      </c>
      <c r="F2670">
        <v>1707</v>
      </c>
      <c r="G2670" t="s">
        <v>8219</v>
      </c>
      <c r="H2670" t="s">
        <v>8229</v>
      </c>
      <c r="I2670" t="str">
        <f>VLOOKUP(H2670,ISO!$A$2:$D$249,4,0)</f>
        <v>Canada</v>
      </c>
      <c r="J2670" t="s">
        <v>8251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1.7070000000000001</v>
      </c>
      <c r="R2670" s="8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5" hidden="1">
      <c r="A2671">
        <v>2669</v>
      </c>
      <c r="B2671" s="3" t="s">
        <v>2669</v>
      </c>
      <c r="C2671" s="3" t="s">
        <v>6779</v>
      </c>
      <c r="D2671">
        <v>800</v>
      </c>
      <c r="F2671">
        <v>1001</v>
      </c>
      <c r="G2671" t="s">
        <v>8219</v>
      </c>
      <c r="H2671" t="s">
        <v>8224</v>
      </c>
      <c r="I2671" t="str">
        <f>VLOOKUP(H2671,ISO!$A$2:$D$249,4,0)</f>
        <v>United States of America (the)</v>
      </c>
      <c r="J2671" t="s">
        <v>8246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1.25125</v>
      </c>
      <c r="R2671" s="8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F2672">
        <v>2495</v>
      </c>
      <c r="G2672" t="s">
        <v>8221</v>
      </c>
      <c r="H2672" t="s">
        <v>8226</v>
      </c>
      <c r="I2672" t="str">
        <f>VLOOKUP(H2672,ISO!$A$2:$D$249,4,0)</f>
        <v>Australia</v>
      </c>
      <c r="J2672" t="s">
        <v>8248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6.4158609339642042E-2</v>
      </c>
      <c r="R2672" s="8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F2673">
        <v>2836</v>
      </c>
      <c r="G2673" t="s">
        <v>8221</v>
      </c>
      <c r="H2673" t="s">
        <v>8224</v>
      </c>
      <c r="I2673" t="str">
        <f>VLOOKUP(H2673,ISO!$A$2:$D$249,4,0)</f>
        <v>United States of America (the)</v>
      </c>
      <c r="J2673" t="s">
        <v>8246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0.11344</v>
      </c>
      <c r="R2673" s="8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F2674">
        <v>3319</v>
      </c>
      <c r="G2674" t="s">
        <v>8221</v>
      </c>
      <c r="H2674" t="s">
        <v>8224</v>
      </c>
      <c r="I2674" t="str">
        <f>VLOOKUP(H2674,ISO!$A$2:$D$249,4,0)</f>
        <v>United States of America (the)</v>
      </c>
      <c r="J2674" t="s">
        <v>8246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0.33189999999999997</v>
      </c>
      <c r="R2674" s="8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F2675">
        <v>11032</v>
      </c>
      <c r="G2675" t="s">
        <v>8221</v>
      </c>
      <c r="H2675" t="s">
        <v>8224</v>
      </c>
      <c r="I2675" t="str">
        <f>VLOOKUP(H2675,ISO!$A$2:$D$249,4,0)</f>
        <v>United States of America (the)</v>
      </c>
      <c r="J2675" t="s">
        <v>8246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0.27579999999999999</v>
      </c>
      <c r="R2675" s="8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F2676">
        <v>21994</v>
      </c>
      <c r="G2676" t="s">
        <v>8221</v>
      </c>
      <c r="H2676" t="s">
        <v>8224</v>
      </c>
      <c r="I2676" t="str">
        <f>VLOOKUP(H2676,ISO!$A$2:$D$249,4,0)</f>
        <v>United States of America (the)</v>
      </c>
      <c r="J2676" t="s">
        <v>8246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0.62839999999999996</v>
      </c>
      <c r="R2676" s="8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F2677">
        <v>1897</v>
      </c>
      <c r="G2677" t="s">
        <v>8221</v>
      </c>
      <c r="H2677" t="s">
        <v>8224</v>
      </c>
      <c r="I2677" t="str">
        <f>VLOOKUP(H2677,ISO!$A$2:$D$249,4,0)</f>
        <v>United States of America (the)</v>
      </c>
      <c r="J2677" t="s">
        <v>8246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7.5880000000000003E-2</v>
      </c>
      <c r="R2677" s="8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F2678">
        <v>1058</v>
      </c>
      <c r="G2678" t="s">
        <v>8221</v>
      </c>
      <c r="H2678" t="s">
        <v>8229</v>
      </c>
      <c r="I2678" t="str">
        <f>VLOOKUP(H2678,ISO!$A$2:$D$249,4,0)</f>
        <v>Canada</v>
      </c>
      <c r="J2678" t="s">
        <v>8251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0.50380952380952382</v>
      </c>
      <c r="R2678" s="8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F2679">
        <v>3415</v>
      </c>
      <c r="G2679" t="s">
        <v>8221</v>
      </c>
      <c r="H2679" t="s">
        <v>8224</v>
      </c>
      <c r="I2679" t="str">
        <f>VLOOKUP(H2679,ISO!$A$2:$D$249,4,0)</f>
        <v>United States of America (the)</v>
      </c>
      <c r="J2679" t="s">
        <v>8246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0.17512820512820512</v>
      </c>
      <c r="R2679" s="8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F2680">
        <v>1100</v>
      </c>
      <c r="G2680" t="s">
        <v>8221</v>
      </c>
      <c r="H2680" t="s">
        <v>8227</v>
      </c>
      <c r="I2680" t="str">
        <f>VLOOKUP(H2680,ISO!$A$2:$D$249,4,0)</f>
        <v>Spain</v>
      </c>
      <c r="J2680" t="s">
        <v>8249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1.3750000000000001E-4</v>
      </c>
      <c r="R2680" s="8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F2681">
        <v>132</v>
      </c>
      <c r="G2681" t="s">
        <v>8221</v>
      </c>
      <c r="H2681" t="s">
        <v>8224</v>
      </c>
      <c r="I2681" t="str">
        <f>VLOOKUP(H2681,ISO!$A$2:$D$249,4,0)</f>
        <v>United States of America (the)</v>
      </c>
      <c r="J2681" t="s">
        <v>8246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3.3E-3</v>
      </c>
      <c r="R2681" s="8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F2682">
        <v>276</v>
      </c>
      <c r="G2682" t="s">
        <v>8221</v>
      </c>
      <c r="H2682" t="s">
        <v>8227</v>
      </c>
      <c r="I2682" t="str">
        <f>VLOOKUP(H2682,ISO!$A$2:$D$249,4,0)</f>
        <v>Spain</v>
      </c>
      <c r="J2682" t="s">
        <v>8249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8.6250000000000007E-3</v>
      </c>
      <c r="R2682" s="8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F2683">
        <v>55</v>
      </c>
      <c r="G2683" t="s">
        <v>8221</v>
      </c>
      <c r="H2683" t="s">
        <v>8224</v>
      </c>
      <c r="I2683" t="str">
        <f>VLOOKUP(H2683,ISO!$A$2:$D$249,4,0)</f>
        <v>United States of America (the)</v>
      </c>
      <c r="J2683" t="s">
        <v>8246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6.875E-3</v>
      </c>
      <c r="R2683" s="8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F2684">
        <v>1698</v>
      </c>
      <c r="G2684" t="s">
        <v>8221</v>
      </c>
      <c r="H2684" t="s">
        <v>8224</v>
      </c>
      <c r="I2684" t="str">
        <f>VLOOKUP(H2684,ISO!$A$2:$D$249,4,0)</f>
        <v>United States of America (the)</v>
      </c>
      <c r="J2684" t="s">
        <v>8246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0.28299999999999997</v>
      </c>
      <c r="R2684" s="8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F2685">
        <v>36</v>
      </c>
      <c r="G2685" t="s">
        <v>8221</v>
      </c>
      <c r="H2685" t="s">
        <v>8224</v>
      </c>
      <c r="I2685" t="str">
        <f>VLOOKUP(H2685,ISO!$A$2:$D$249,4,0)</f>
        <v>United States of America (the)</v>
      </c>
      <c r="J2685" t="s">
        <v>8246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2.3999999999999998E-3</v>
      </c>
      <c r="R2685" s="8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F2686">
        <v>800</v>
      </c>
      <c r="G2686" t="s">
        <v>8221</v>
      </c>
      <c r="H2686" t="s">
        <v>8224</v>
      </c>
      <c r="I2686" t="str">
        <f>VLOOKUP(H2686,ISO!$A$2:$D$249,4,0)</f>
        <v>United States of America (the)</v>
      </c>
      <c r="J2686" t="s">
        <v>8246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1.1428571428571429E-2</v>
      </c>
      <c r="R2686" s="8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F2687">
        <v>10</v>
      </c>
      <c r="G2687" t="s">
        <v>8221</v>
      </c>
      <c r="H2687" t="s">
        <v>8224</v>
      </c>
      <c r="I2687" t="str">
        <f>VLOOKUP(H2687,ISO!$A$2:$D$249,4,0)</f>
        <v>United States of America (the)</v>
      </c>
      <c r="J2687" t="s">
        <v>8246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2.0000000000000001E-4</v>
      </c>
      <c r="R2687" s="8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F2688">
        <v>0</v>
      </c>
      <c r="G2688" t="s">
        <v>8221</v>
      </c>
      <c r="H2688" t="s">
        <v>8224</v>
      </c>
      <c r="I2688" t="str">
        <f>VLOOKUP(H2688,ISO!$A$2:$D$249,4,0)</f>
        <v>United States of America (the)</v>
      </c>
      <c r="J2688" t="s">
        <v>8246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s="8" t="e">
        <f t="shared" si="165"/>
        <v>#DIV/0!</v>
      </c>
      <c r="S2688" t="str">
        <f t="shared" si="166"/>
        <v>food</v>
      </c>
      <c r="T2688" t="str">
        <f t="shared" si="167"/>
        <v>food trucks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F2689">
        <v>0</v>
      </c>
      <c r="G2689" t="s">
        <v>8221</v>
      </c>
      <c r="H2689" t="s">
        <v>8224</v>
      </c>
      <c r="I2689" t="str">
        <f>VLOOKUP(H2689,ISO!$A$2:$D$249,4,0)</f>
        <v>United States of America (the)</v>
      </c>
      <c r="J2689" t="s">
        <v>8246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s="8" t="e">
        <f t="shared" si="165"/>
        <v>#DIV/0!</v>
      </c>
      <c r="S2689" t="str">
        <f t="shared" si="166"/>
        <v>food</v>
      </c>
      <c r="T2689" t="str">
        <f t="shared" si="167"/>
        <v>food trucks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F2690">
        <v>74</v>
      </c>
      <c r="G2690" t="s">
        <v>8221</v>
      </c>
      <c r="H2690" t="s">
        <v>8224</v>
      </c>
      <c r="I2690" t="str">
        <f>VLOOKUP(H2690,ISO!$A$2:$D$249,4,0)</f>
        <v>United States of America (the)</v>
      </c>
      <c r="J2690" t="s">
        <v>8246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64"/>
        <v>1.48E-3</v>
      </c>
      <c r="R2690" s="8">
        <f t="shared" si="165"/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F2691">
        <v>1</v>
      </c>
      <c r="G2691" t="s">
        <v>8221</v>
      </c>
      <c r="H2691" t="s">
        <v>8224</v>
      </c>
      <c r="I2691" t="str">
        <f>VLOOKUP(H2691,ISO!$A$2:$D$249,4,0)</f>
        <v>United States of America (the)</v>
      </c>
      <c r="J2691" t="s">
        <v>8246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68">F2691/D2691</f>
        <v>2.8571428571428571E-5</v>
      </c>
      <c r="R2691" s="8">
        <f t="shared" ref="R2691:R2754" si="169">F2691/N2691</f>
        <v>1</v>
      </c>
      <c r="S2691" t="str">
        <f t="shared" ref="S2691:S2754" si="170">LEFT(P2691,(FIND("/",P2691,1)-1))</f>
        <v>food</v>
      </c>
      <c r="T2691" t="str">
        <f t="shared" ref="T2691:T2754" si="171">MID(P2691,FIND("/",P2691)+1,256)</f>
        <v>food trucks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F2692">
        <v>8586</v>
      </c>
      <c r="G2692" t="s">
        <v>8221</v>
      </c>
      <c r="H2692" t="s">
        <v>8224</v>
      </c>
      <c r="I2692" t="str">
        <f>VLOOKUP(H2692,ISO!$A$2:$D$249,4,0)</f>
        <v>United States of America (the)</v>
      </c>
      <c r="J2692" t="s">
        <v>8246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0.107325</v>
      </c>
      <c r="R2692" s="8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F2693">
        <v>35</v>
      </c>
      <c r="G2693" t="s">
        <v>8221</v>
      </c>
      <c r="H2693" t="s">
        <v>8229</v>
      </c>
      <c r="I2693" t="str">
        <f>VLOOKUP(H2693,ISO!$A$2:$D$249,4,0)</f>
        <v>Canada</v>
      </c>
      <c r="J2693" t="s">
        <v>8251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5.3846153846153844E-4</v>
      </c>
      <c r="R2693" s="8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F2694">
        <v>25</v>
      </c>
      <c r="G2694" t="s">
        <v>8221</v>
      </c>
      <c r="H2694" t="s">
        <v>8224</v>
      </c>
      <c r="I2694" t="str">
        <f>VLOOKUP(H2694,ISO!$A$2:$D$249,4,0)</f>
        <v>United States of America (the)</v>
      </c>
      <c r="J2694" t="s">
        <v>8246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7.1428571428571426E-3</v>
      </c>
      <c r="R2694" s="8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F2695">
        <v>40</v>
      </c>
      <c r="G2695" t="s">
        <v>8221</v>
      </c>
      <c r="H2695" t="s">
        <v>8224</v>
      </c>
      <c r="I2695" t="str">
        <f>VLOOKUP(H2695,ISO!$A$2:$D$249,4,0)</f>
        <v>United States of America (the)</v>
      </c>
      <c r="J2695" t="s">
        <v>8246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8.0000000000000002E-3</v>
      </c>
      <c r="R2695" s="8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F2696">
        <v>1</v>
      </c>
      <c r="G2696" t="s">
        <v>8221</v>
      </c>
      <c r="H2696" t="s">
        <v>8224</v>
      </c>
      <c r="I2696" t="str">
        <f>VLOOKUP(H2696,ISO!$A$2:$D$249,4,0)</f>
        <v>United States of America (the)</v>
      </c>
      <c r="J2696" t="s">
        <v>8246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3.3333333333333335E-5</v>
      </c>
      <c r="R2696" s="8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F2697">
        <v>71</v>
      </c>
      <c r="G2697" t="s">
        <v>8221</v>
      </c>
      <c r="H2697" t="s">
        <v>8224</v>
      </c>
      <c r="I2697" t="str">
        <f>VLOOKUP(H2697,ISO!$A$2:$D$249,4,0)</f>
        <v>United States of America (the)</v>
      </c>
      <c r="J2697" t="s">
        <v>8246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4.7333333333333333E-3</v>
      </c>
      <c r="R2697" s="8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F2698">
        <v>3390</v>
      </c>
      <c r="G2698" t="s">
        <v>8221</v>
      </c>
      <c r="H2698" t="s">
        <v>8224</v>
      </c>
      <c r="I2698" t="str">
        <f>VLOOKUP(H2698,ISO!$A$2:$D$249,4,0)</f>
        <v>United States of America (the)</v>
      </c>
      <c r="J2698" t="s">
        <v>8246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5.6500000000000002E-2</v>
      </c>
      <c r="R2698" s="8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F2699">
        <v>6061</v>
      </c>
      <c r="G2699" t="s">
        <v>8221</v>
      </c>
      <c r="H2699" t="s">
        <v>8224</v>
      </c>
      <c r="I2699" t="str">
        <f>VLOOKUP(H2699,ISO!$A$2:$D$249,4,0)</f>
        <v>United States of America (the)</v>
      </c>
      <c r="J2699" t="s">
        <v>8246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0.26352173913043481</v>
      </c>
      <c r="R2699" s="8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F2700">
        <v>26.01</v>
      </c>
      <c r="G2700" t="s">
        <v>8221</v>
      </c>
      <c r="H2700" t="s">
        <v>8224</v>
      </c>
      <c r="I2700" t="str">
        <f>VLOOKUP(H2700,ISO!$A$2:$D$249,4,0)</f>
        <v>United States of America (the)</v>
      </c>
      <c r="J2700" t="s">
        <v>8246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3.2512500000000002E-3</v>
      </c>
      <c r="R2700" s="8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F2701">
        <v>0</v>
      </c>
      <c r="G2701" t="s">
        <v>8221</v>
      </c>
      <c r="H2701" t="s">
        <v>8229</v>
      </c>
      <c r="I2701" t="str">
        <f>VLOOKUP(H2701,ISO!$A$2:$D$249,4,0)</f>
        <v>Canada</v>
      </c>
      <c r="J2701" t="s">
        <v>8251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s="8" t="e">
        <f t="shared" si="169"/>
        <v>#DIV/0!</v>
      </c>
      <c r="S2701" t="str">
        <f t="shared" si="170"/>
        <v>food</v>
      </c>
      <c r="T2701" t="str">
        <f t="shared" si="171"/>
        <v>food trucks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F2702">
        <v>70</v>
      </c>
      <c r="G2702" t="s">
        <v>8221</v>
      </c>
      <c r="H2702" t="s">
        <v>8224</v>
      </c>
      <c r="I2702" t="str">
        <f>VLOOKUP(H2702,ISO!$A$2:$D$249,4,0)</f>
        <v>United States of America (the)</v>
      </c>
      <c r="J2702" t="s">
        <v>8246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7.0007000700070005E-3</v>
      </c>
      <c r="R2702" s="8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43.5" hidden="1">
      <c r="A2703">
        <v>2701</v>
      </c>
      <c r="B2703" s="3" t="s">
        <v>2701</v>
      </c>
      <c r="C2703" s="3" t="s">
        <v>6811</v>
      </c>
      <c r="D2703">
        <v>3400</v>
      </c>
      <c r="F2703">
        <v>1570</v>
      </c>
      <c r="G2703" t="s">
        <v>8222</v>
      </c>
      <c r="H2703" t="s">
        <v>8241</v>
      </c>
      <c r="I2703" t="str">
        <f>VLOOKUP(H2703,ISO!$A$2:$D$249,4,0)</f>
        <v>Ireland</v>
      </c>
      <c r="J2703" t="s">
        <v>8249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0.46176470588235297</v>
      </c>
      <c r="R2703" s="8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5" hidden="1">
      <c r="A2704">
        <v>2702</v>
      </c>
      <c r="B2704" s="3" t="s">
        <v>2702</v>
      </c>
      <c r="C2704" s="3" t="s">
        <v>6812</v>
      </c>
      <c r="D2704">
        <v>10000</v>
      </c>
      <c r="F2704">
        <v>3441</v>
      </c>
      <c r="G2704" t="s">
        <v>8222</v>
      </c>
      <c r="H2704" t="s">
        <v>8224</v>
      </c>
      <c r="I2704" t="str">
        <f>VLOOKUP(H2704,ISO!$A$2:$D$249,4,0)</f>
        <v>United States of America (the)</v>
      </c>
      <c r="J2704" t="s">
        <v>8246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0.34410000000000002</v>
      </c>
      <c r="R2704" s="8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9" hidden="1">
      <c r="A2705">
        <v>2703</v>
      </c>
      <c r="B2705" s="3" t="s">
        <v>2703</v>
      </c>
      <c r="C2705" s="3" t="s">
        <v>6813</v>
      </c>
      <c r="D2705">
        <v>40000</v>
      </c>
      <c r="F2705">
        <v>41500</v>
      </c>
      <c r="G2705" t="s">
        <v>8222</v>
      </c>
      <c r="H2705" t="s">
        <v>8238</v>
      </c>
      <c r="I2705" t="str">
        <f>VLOOKUP(H2705,ISO!$A$2:$D$249,4,0)</f>
        <v>Mexico</v>
      </c>
      <c r="J2705" t="s">
        <v>8256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1.0375000000000001</v>
      </c>
      <c r="R2705" s="8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5" hidden="1">
      <c r="A2706">
        <v>2704</v>
      </c>
      <c r="B2706" s="3" t="s">
        <v>2704</v>
      </c>
      <c r="C2706" s="3" t="s">
        <v>6814</v>
      </c>
      <c r="D2706">
        <v>19000</v>
      </c>
      <c r="F2706">
        <v>1145</v>
      </c>
      <c r="G2706" t="s">
        <v>8222</v>
      </c>
      <c r="H2706" t="s">
        <v>8224</v>
      </c>
      <c r="I2706" t="str">
        <f>VLOOKUP(H2706,ISO!$A$2:$D$249,4,0)</f>
        <v>United States of America (the)</v>
      </c>
      <c r="J2706" t="s">
        <v>8246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6.0263157894736845E-2</v>
      </c>
      <c r="R2706" s="8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9" hidden="1">
      <c r="A2707">
        <v>2705</v>
      </c>
      <c r="B2707" s="3" t="s">
        <v>2705</v>
      </c>
      <c r="C2707" s="3" t="s">
        <v>6815</v>
      </c>
      <c r="D2707">
        <v>16500</v>
      </c>
      <c r="F2707">
        <v>1739</v>
      </c>
      <c r="G2707" t="s">
        <v>8222</v>
      </c>
      <c r="H2707" t="s">
        <v>8224</v>
      </c>
      <c r="I2707" t="str">
        <f>VLOOKUP(H2707,ISO!$A$2:$D$249,4,0)</f>
        <v>United States of America (the)</v>
      </c>
      <c r="J2707" t="s">
        <v>8246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0.10539393939393939</v>
      </c>
      <c r="R2707" s="8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3.5" hidden="1">
      <c r="A2708">
        <v>2706</v>
      </c>
      <c r="B2708" s="3" t="s">
        <v>2706</v>
      </c>
      <c r="C2708" s="3" t="s">
        <v>6816</v>
      </c>
      <c r="D2708">
        <v>35000</v>
      </c>
      <c r="F2708">
        <v>39304</v>
      </c>
      <c r="G2708" t="s">
        <v>8219</v>
      </c>
      <c r="H2708" t="s">
        <v>8224</v>
      </c>
      <c r="I2708" t="str">
        <f>VLOOKUP(H2708,ISO!$A$2:$D$249,4,0)</f>
        <v>United States of America (the)</v>
      </c>
      <c r="J2708" t="s">
        <v>8246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1.1229714285714285</v>
      </c>
      <c r="R2708" s="8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5" hidden="1">
      <c r="A2709">
        <v>2707</v>
      </c>
      <c r="B2709" s="3" t="s">
        <v>2707</v>
      </c>
      <c r="C2709" s="3" t="s">
        <v>6817</v>
      </c>
      <c r="D2709">
        <v>8000</v>
      </c>
      <c r="F2709">
        <v>28067.57</v>
      </c>
      <c r="G2709" t="s">
        <v>8219</v>
      </c>
      <c r="H2709" t="s">
        <v>8224</v>
      </c>
      <c r="I2709" t="str">
        <f>VLOOKUP(H2709,ISO!$A$2:$D$249,4,0)</f>
        <v>United States of America (the)</v>
      </c>
      <c r="J2709" t="s">
        <v>8246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3.50844625</v>
      </c>
      <c r="R2709" s="8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5" hidden="1">
      <c r="A2710">
        <v>2708</v>
      </c>
      <c r="B2710" s="3" t="s">
        <v>2708</v>
      </c>
      <c r="C2710" s="3" t="s">
        <v>6818</v>
      </c>
      <c r="D2710">
        <v>20000</v>
      </c>
      <c r="F2710">
        <v>46643.07</v>
      </c>
      <c r="G2710" t="s">
        <v>8219</v>
      </c>
      <c r="H2710" t="s">
        <v>8225</v>
      </c>
      <c r="I2710" t="str">
        <f>VLOOKUP(H2710,ISO!$A$2:$D$249,4,0)</f>
        <v>United Kingdom of Great Britain and Northern Ireland (the)</v>
      </c>
      <c r="J2710" t="s">
        <v>8247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2.3321535</v>
      </c>
      <c r="R2710" s="8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5" hidden="1">
      <c r="A2711">
        <v>2709</v>
      </c>
      <c r="B2711" s="3" t="s">
        <v>2709</v>
      </c>
      <c r="C2711" s="3" t="s">
        <v>6819</v>
      </c>
      <c r="D2711">
        <v>50000</v>
      </c>
      <c r="F2711">
        <v>50803</v>
      </c>
      <c r="G2711" t="s">
        <v>8219</v>
      </c>
      <c r="H2711" t="s">
        <v>8224</v>
      </c>
      <c r="I2711" t="str">
        <f>VLOOKUP(H2711,ISO!$A$2:$D$249,4,0)</f>
        <v>United States of America (the)</v>
      </c>
      <c r="J2711" t="s">
        <v>8246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1.01606</v>
      </c>
      <c r="R2711" s="8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9" hidden="1">
      <c r="A2712">
        <v>2710</v>
      </c>
      <c r="B2712" s="3" t="s">
        <v>2710</v>
      </c>
      <c r="C2712" s="3" t="s">
        <v>6820</v>
      </c>
      <c r="D2712">
        <v>60000</v>
      </c>
      <c r="F2712">
        <v>92340.21</v>
      </c>
      <c r="G2712" t="s">
        <v>8219</v>
      </c>
      <c r="H2712" t="s">
        <v>8224</v>
      </c>
      <c r="I2712" t="str">
        <f>VLOOKUP(H2712,ISO!$A$2:$D$249,4,0)</f>
        <v>United States of America (the)</v>
      </c>
      <c r="J2712" t="s">
        <v>8246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1.5390035000000002</v>
      </c>
      <c r="R2712" s="8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5" hidden="1">
      <c r="A2713">
        <v>2711</v>
      </c>
      <c r="B2713" s="3" t="s">
        <v>2711</v>
      </c>
      <c r="C2713" s="3" t="s">
        <v>6821</v>
      </c>
      <c r="D2713">
        <v>3910</v>
      </c>
      <c r="F2713">
        <v>3938</v>
      </c>
      <c r="G2713" t="s">
        <v>8219</v>
      </c>
      <c r="H2713" t="s">
        <v>8225</v>
      </c>
      <c r="I2713" t="str">
        <f>VLOOKUP(H2713,ISO!$A$2:$D$249,4,0)</f>
        <v>United Kingdom of Great Britain and Northern Ireland (the)</v>
      </c>
      <c r="J2713" t="s">
        <v>8247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1.007161125319693</v>
      </c>
      <c r="R2713" s="8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5" hidden="1">
      <c r="A2714">
        <v>2712</v>
      </c>
      <c r="B2714" s="3" t="s">
        <v>2712</v>
      </c>
      <c r="C2714" s="3" t="s">
        <v>6822</v>
      </c>
      <c r="D2714">
        <v>5500</v>
      </c>
      <c r="F2714">
        <v>7226</v>
      </c>
      <c r="G2714" t="s">
        <v>8219</v>
      </c>
      <c r="H2714" t="s">
        <v>8224</v>
      </c>
      <c r="I2714" t="str">
        <f>VLOOKUP(H2714,ISO!$A$2:$D$249,4,0)</f>
        <v>United States of America (the)</v>
      </c>
      <c r="J2714" t="s">
        <v>8246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1.3138181818181818</v>
      </c>
      <c r="R2714" s="8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58" hidden="1">
      <c r="A2715">
        <v>2713</v>
      </c>
      <c r="B2715" s="3" t="s">
        <v>2713</v>
      </c>
      <c r="C2715" s="3" t="s">
        <v>6823</v>
      </c>
      <c r="D2715">
        <v>150000</v>
      </c>
      <c r="F2715">
        <v>153362</v>
      </c>
      <c r="G2715" t="s">
        <v>8219</v>
      </c>
      <c r="H2715" t="s">
        <v>8224</v>
      </c>
      <c r="I2715" t="str">
        <f>VLOOKUP(H2715,ISO!$A$2:$D$249,4,0)</f>
        <v>United States of America (the)</v>
      </c>
      <c r="J2715" t="s">
        <v>8246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1.0224133333333334</v>
      </c>
      <c r="R2715" s="8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9" hidden="1">
      <c r="A2716">
        <v>2714</v>
      </c>
      <c r="B2716" s="3" t="s">
        <v>2714</v>
      </c>
      <c r="C2716" s="3" t="s">
        <v>6824</v>
      </c>
      <c r="D2716">
        <v>25000</v>
      </c>
      <c r="F2716">
        <v>29089</v>
      </c>
      <c r="G2716" t="s">
        <v>8219</v>
      </c>
      <c r="H2716" t="s">
        <v>8224</v>
      </c>
      <c r="I2716" t="str">
        <f>VLOOKUP(H2716,ISO!$A$2:$D$249,4,0)</f>
        <v>United States of America (the)</v>
      </c>
      <c r="J2716" t="s">
        <v>8246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1.1635599999999999</v>
      </c>
      <c r="R2716" s="8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5" hidden="1">
      <c r="A2717">
        <v>2715</v>
      </c>
      <c r="B2717" s="3" t="s">
        <v>2715</v>
      </c>
      <c r="C2717" s="3" t="s">
        <v>6825</v>
      </c>
      <c r="D2717">
        <v>12000</v>
      </c>
      <c r="F2717">
        <v>31754.69</v>
      </c>
      <c r="G2717" t="s">
        <v>8219</v>
      </c>
      <c r="H2717" t="s">
        <v>8224</v>
      </c>
      <c r="I2717" t="str">
        <f>VLOOKUP(H2717,ISO!$A$2:$D$249,4,0)</f>
        <v>United States of America (the)</v>
      </c>
      <c r="J2717" t="s">
        <v>8246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2.6462241666666664</v>
      </c>
      <c r="R2717" s="8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2.5" hidden="1">
      <c r="A2718">
        <v>2716</v>
      </c>
      <c r="B2718" s="3" t="s">
        <v>2716</v>
      </c>
      <c r="C2718" s="3" t="s">
        <v>6826</v>
      </c>
      <c r="D2718">
        <v>10000</v>
      </c>
      <c r="F2718">
        <v>11998.01</v>
      </c>
      <c r="G2718" t="s">
        <v>8219</v>
      </c>
      <c r="H2718" t="s">
        <v>8236</v>
      </c>
      <c r="I2718" t="str">
        <f>VLOOKUP(H2718,ISO!$A$2:$D$249,4,0)</f>
        <v>Germany</v>
      </c>
      <c r="J2718" t="s">
        <v>8249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1.1998010000000001</v>
      </c>
      <c r="R2718" s="8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5" hidden="1">
      <c r="A2719">
        <v>2717</v>
      </c>
      <c r="B2719" s="3" t="s">
        <v>2717</v>
      </c>
      <c r="C2719" s="3" t="s">
        <v>6827</v>
      </c>
      <c r="D2719">
        <v>25000</v>
      </c>
      <c r="F2719">
        <v>30026</v>
      </c>
      <c r="G2719" t="s">
        <v>8219</v>
      </c>
      <c r="H2719" t="s">
        <v>8224</v>
      </c>
      <c r="I2719" t="str">
        <f>VLOOKUP(H2719,ISO!$A$2:$D$249,4,0)</f>
        <v>United States of America (the)</v>
      </c>
      <c r="J2719" t="s">
        <v>8246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1.2010400000000001</v>
      </c>
      <c r="R2719" s="8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5" hidden="1">
      <c r="A2720">
        <v>2718</v>
      </c>
      <c r="B2720" s="3" t="s">
        <v>2718</v>
      </c>
      <c r="C2720" s="3" t="s">
        <v>6828</v>
      </c>
      <c r="D2720">
        <v>18000</v>
      </c>
      <c r="F2720">
        <v>18645</v>
      </c>
      <c r="G2720" t="s">
        <v>8219</v>
      </c>
      <c r="H2720" t="s">
        <v>8224</v>
      </c>
      <c r="I2720" t="str">
        <f>VLOOKUP(H2720,ISO!$A$2:$D$249,4,0)</f>
        <v>United States of America (the)</v>
      </c>
      <c r="J2720" t="s">
        <v>8246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1.0358333333333334</v>
      </c>
      <c r="R2720" s="8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58" hidden="1">
      <c r="A2721">
        <v>2719</v>
      </c>
      <c r="B2721" s="3" t="s">
        <v>2719</v>
      </c>
      <c r="C2721" s="3" t="s">
        <v>6829</v>
      </c>
      <c r="D2721">
        <v>6000</v>
      </c>
      <c r="F2721">
        <v>6530</v>
      </c>
      <c r="G2721" t="s">
        <v>8219</v>
      </c>
      <c r="H2721" t="s">
        <v>8224</v>
      </c>
      <c r="I2721" t="str">
        <f>VLOOKUP(H2721,ISO!$A$2:$D$249,4,0)</f>
        <v>United States of America (the)</v>
      </c>
      <c r="J2721" t="s">
        <v>8246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1.0883333333333334</v>
      </c>
      <c r="R2721" s="8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5" hidden="1">
      <c r="A2722">
        <v>2720</v>
      </c>
      <c r="B2722" s="3" t="s">
        <v>2720</v>
      </c>
      <c r="C2722" s="3" t="s">
        <v>6830</v>
      </c>
      <c r="D2722">
        <v>25000</v>
      </c>
      <c r="F2722">
        <v>29531</v>
      </c>
      <c r="G2722" t="s">
        <v>8219</v>
      </c>
      <c r="H2722" t="s">
        <v>8224</v>
      </c>
      <c r="I2722" t="str">
        <f>VLOOKUP(H2722,ISO!$A$2:$D$249,4,0)</f>
        <v>United States of America (the)</v>
      </c>
      <c r="J2722" t="s">
        <v>8246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1.1812400000000001</v>
      </c>
      <c r="R2722" s="8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5" hidden="1">
      <c r="A2723">
        <v>2721</v>
      </c>
      <c r="B2723" s="3" t="s">
        <v>2721</v>
      </c>
      <c r="C2723" s="3" t="s">
        <v>6831</v>
      </c>
      <c r="D2723">
        <v>750</v>
      </c>
      <c r="F2723">
        <v>10965</v>
      </c>
      <c r="G2723" t="s">
        <v>8219</v>
      </c>
      <c r="H2723" t="s">
        <v>8225</v>
      </c>
      <c r="I2723" t="str">
        <f>VLOOKUP(H2723,ISO!$A$2:$D$249,4,0)</f>
        <v>United Kingdom of Great Britain and Northern Ireland (the)</v>
      </c>
      <c r="J2723" t="s">
        <v>8247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14.62</v>
      </c>
      <c r="R2723" s="8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5" hidden="1">
      <c r="A2724">
        <v>2722</v>
      </c>
      <c r="B2724" s="3" t="s">
        <v>2722</v>
      </c>
      <c r="C2724" s="3" t="s">
        <v>6832</v>
      </c>
      <c r="D2724">
        <v>5000</v>
      </c>
      <c r="F2724">
        <v>12627</v>
      </c>
      <c r="G2724" t="s">
        <v>8219</v>
      </c>
      <c r="H2724" t="s">
        <v>8224</v>
      </c>
      <c r="I2724" t="str">
        <f>VLOOKUP(H2724,ISO!$A$2:$D$249,4,0)</f>
        <v>United States of America (the)</v>
      </c>
      <c r="J2724" t="s">
        <v>8246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2.5253999999999999</v>
      </c>
      <c r="R2724" s="8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58" hidden="1">
      <c r="A2725">
        <v>2723</v>
      </c>
      <c r="B2725" s="3" t="s">
        <v>2723</v>
      </c>
      <c r="C2725" s="3" t="s">
        <v>6833</v>
      </c>
      <c r="D2725">
        <v>12000</v>
      </c>
      <c r="F2725">
        <v>16806</v>
      </c>
      <c r="G2725" t="s">
        <v>8219</v>
      </c>
      <c r="H2725" t="s">
        <v>8224</v>
      </c>
      <c r="I2725" t="str">
        <f>VLOOKUP(H2725,ISO!$A$2:$D$249,4,0)</f>
        <v>United States of America (the)</v>
      </c>
      <c r="J2725" t="s">
        <v>8246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1.4005000000000001</v>
      </c>
      <c r="R2725" s="8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5" hidden="1">
      <c r="A2726">
        <v>2724</v>
      </c>
      <c r="B2726" s="3" t="s">
        <v>2724</v>
      </c>
      <c r="C2726" s="3" t="s">
        <v>6834</v>
      </c>
      <c r="D2726">
        <v>2468</v>
      </c>
      <c r="F2726">
        <v>7326.88</v>
      </c>
      <c r="G2726" t="s">
        <v>8219</v>
      </c>
      <c r="H2726" t="s">
        <v>8225</v>
      </c>
      <c r="I2726" t="str">
        <f>VLOOKUP(H2726,ISO!$A$2:$D$249,4,0)</f>
        <v>United Kingdom of Great Britain and Northern Ireland (the)</v>
      </c>
      <c r="J2726" t="s">
        <v>8247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2.9687520259319289</v>
      </c>
      <c r="R2726" s="8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3.5" hidden="1">
      <c r="A2727">
        <v>2725</v>
      </c>
      <c r="B2727" s="3" t="s">
        <v>2725</v>
      </c>
      <c r="C2727" s="3" t="s">
        <v>6835</v>
      </c>
      <c r="D2727">
        <v>40000</v>
      </c>
      <c r="F2727">
        <v>57817</v>
      </c>
      <c r="G2727" t="s">
        <v>8219</v>
      </c>
      <c r="H2727" t="s">
        <v>8229</v>
      </c>
      <c r="I2727" t="str">
        <f>VLOOKUP(H2727,ISO!$A$2:$D$249,4,0)</f>
        <v>Canada</v>
      </c>
      <c r="J2727" t="s">
        <v>8251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1.445425</v>
      </c>
      <c r="R2727" s="8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F2728">
        <v>105745</v>
      </c>
      <c r="G2728" t="s">
        <v>8219</v>
      </c>
      <c r="H2728" t="s">
        <v>8224</v>
      </c>
      <c r="I2728" t="str">
        <f>VLOOKUP(H2728,ISO!$A$2:$D$249,4,0)</f>
        <v>United States of America (the)</v>
      </c>
      <c r="J2728" t="s">
        <v>8246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1.05745</v>
      </c>
      <c r="R2728" s="8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5" hidden="1">
      <c r="A2729">
        <v>2727</v>
      </c>
      <c r="B2729" s="3" t="s">
        <v>2727</v>
      </c>
      <c r="C2729" s="3" t="s">
        <v>6837</v>
      </c>
      <c r="D2729">
        <v>10000</v>
      </c>
      <c r="F2729">
        <v>49321</v>
      </c>
      <c r="G2729" t="s">
        <v>8219</v>
      </c>
      <c r="H2729" t="s">
        <v>8224</v>
      </c>
      <c r="I2729" t="str">
        <f>VLOOKUP(H2729,ISO!$A$2:$D$249,4,0)</f>
        <v>United States of America (the)</v>
      </c>
      <c r="J2729" t="s">
        <v>8246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4.9321000000000002</v>
      </c>
      <c r="R2729" s="8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9" hidden="1">
      <c r="A2730">
        <v>2728</v>
      </c>
      <c r="B2730" s="3" t="s">
        <v>2728</v>
      </c>
      <c r="C2730" s="3" t="s">
        <v>6838</v>
      </c>
      <c r="D2730">
        <v>15000</v>
      </c>
      <c r="F2730">
        <v>30274</v>
      </c>
      <c r="G2730" t="s">
        <v>8219</v>
      </c>
      <c r="H2730" t="s">
        <v>8224</v>
      </c>
      <c r="I2730" t="str">
        <f>VLOOKUP(H2730,ISO!$A$2:$D$249,4,0)</f>
        <v>United States of America (the)</v>
      </c>
      <c r="J2730" t="s">
        <v>8246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2.0182666666666669</v>
      </c>
      <c r="R2730" s="8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9" hidden="1">
      <c r="A2731">
        <v>2729</v>
      </c>
      <c r="B2731" s="3" t="s">
        <v>2729</v>
      </c>
      <c r="C2731" s="3" t="s">
        <v>6839</v>
      </c>
      <c r="D2731">
        <v>7500</v>
      </c>
      <c r="F2731">
        <v>7833</v>
      </c>
      <c r="G2731" t="s">
        <v>8219</v>
      </c>
      <c r="H2731" t="s">
        <v>8224</v>
      </c>
      <c r="I2731" t="str">
        <f>VLOOKUP(H2731,ISO!$A$2:$D$249,4,0)</f>
        <v>United States of America (the)</v>
      </c>
      <c r="J2731" t="s">
        <v>8246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1.0444</v>
      </c>
      <c r="R2731" s="8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3.5" hidden="1">
      <c r="A2732">
        <v>2730</v>
      </c>
      <c r="B2732" s="3" t="s">
        <v>2730</v>
      </c>
      <c r="C2732" s="3" t="s">
        <v>6840</v>
      </c>
      <c r="D2732">
        <v>27000</v>
      </c>
      <c r="F2732">
        <v>45979.01</v>
      </c>
      <c r="G2732" t="s">
        <v>8219</v>
      </c>
      <c r="H2732" t="s">
        <v>8224</v>
      </c>
      <c r="I2732" t="str">
        <f>VLOOKUP(H2732,ISO!$A$2:$D$249,4,0)</f>
        <v>United States of America (the)</v>
      </c>
      <c r="J2732" t="s">
        <v>8246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1.7029262962962963</v>
      </c>
      <c r="R2732" s="8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58" hidden="1">
      <c r="A2733">
        <v>2731</v>
      </c>
      <c r="B2733" s="3" t="s">
        <v>2731</v>
      </c>
      <c r="C2733" s="3" t="s">
        <v>6841</v>
      </c>
      <c r="D2733">
        <v>30000</v>
      </c>
      <c r="F2733">
        <v>31291</v>
      </c>
      <c r="G2733" t="s">
        <v>8219</v>
      </c>
      <c r="H2733" t="s">
        <v>8224</v>
      </c>
      <c r="I2733" t="str">
        <f>VLOOKUP(H2733,ISO!$A$2:$D$249,4,0)</f>
        <v>United States of America (the)</v>
      </c>
      <c r="J2733" t="s">
        <v>8246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1.0430333333333333</v>
      </c>
      <c r="R2733" s="8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5" hidden="1">
      <c r="A2734">
        <v>2732</v>
      </c>
      <c r="B2734" s="3" t="s">
        <v>2732</v>
      </c>
      <c r="C2734" s="3" t="s">
        <v>6842</v>
      </c>
      <c r="D2734">
        <v>12000</v>
      </c>
      <c r="F2734">
        <v>14190</v>
      </c>
      <c r="G2734" t="s">
        <v>8219</v>
      </c>
      <c r="H2734" t="s">
        <v>8224</v>
      </c>
      <c r="I2734" t="str">
        <f>VLOOKUP(H2734,ISO!$A$2:$D$249,4,0)</f>
        <v>United States of America (the)</v>
      </c>
      <c r="J2734" t="s">
        <v>8246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1.1825000000000001</v>
      </c>
      <c r="R2734" s="8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58" hidden="1">
      <c r="A2735">
        <v>2733</v>
      </c>
      <c r="B2735" s="3" t="s">
        <v>2733</v>
      </c>
      <c r="C2735" s="3" t="s">
        <v>6843</v>
      </c>
      <c r="D2735">
        <v>50000</v>
      </c>
      <c r="F2735">
        <v>53769</v>
      </c>
      <c r="G2735" t="s">
        <v>8219</v>
      </c>
      <c r="H2735" t="s">
        <v>8224</v>
      </c>
      <c r="I2735" t="str">
        <f>VLOOKUP(H2735,ISO!$A$2:$D$249,4,0)</f>
        <v>United States of America (the)</v>
      </c>
      <c r="J2735" t="s">
        <v>8246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1.07538</v>
      </c>
      <c r="R2735" s="8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58" hidden="1">
      <c r="A2736">
        <v>2734</v>
      </c>
      <c r="B2736" s="3" t="s">
        <v>2734</v>
      </c>
      <c r="C2736" s="3" t="s">
        <v>6844</v>
      </c>
      <c r="D2736">
        <v>1</v>
      </c>
      <c r="F2736">
        <v>22603</v>
      </c>
      <c r="G2736" t="s">
        <v>8219</v>
      </c>
      <c r="H2736" t="s">
        <v>8224</v>
      </c>
      <c r="I2736" t="str">
        <f>VLOOKUP(H2736,ISO!$A$2:$D$249,4,0)</f>
        <v>United States of America (the)</v>
      </c>
      <c r="J2736" t="s">
        <v>8246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</v>
      </c>
      <c r="R2736" s="8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5" hidden="1">
      <c r="A2737">
        <v>2735</v>
      </c>
      <c r="B2737" s="3" t="s">
        <v>2735</v>
      </c>
      <c r="C2737" s="3" t="s">
        <v>6845</v>
      </c>
      <c r="D2737">
        <v>750</v>
      </c>
      <c r="F2737">
        <v>7336.01</v>
      </c>
      <c r="G2737" t="s">
        <v>8219</v>
      </c>
      <c r="H2737" t="s">
        <v>8225</v>
      </c>
      <c r="I2737" t="str">
        <f>VLOOKUP(H2737,ISO!$A$2:$D$249,4,0)</f>
        <v>United Kingdom of Great Britain and Northern Ireland (the)</v>
      </c>
      <c r="J2737" t="s">
        <v>8247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9.7813466666666677</v>
      </c>
      <c r="R2737" s="8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72.5" hidden="1">
      <c r="A2738">
        <v>2736</v>
      </c>
      <c r="B2738" s="3" t="s">
        <v>2736</v>
      </c>
      <c r="C2738" s="3" t="s">
        <v>6846</v>
      </c>
      <c r="D2738">
        <v>8000</v>
      </c>
      <c r="F2738">
        <v>9832</v>
      </c>
      <c r="G2738" t="s">
        <v>8219</v>
      </c>
      <c r="H2738" t="s">
        <v>8229</v>
      </c>
      <c r="I2738" t="str">
        <f>VLOOKUP(H2738,ISO!$A$2:$D$249,4,0)</f>
        <v>Canada</v>
      </c>
      <c r="J2738" t="s">
        <v>8251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1.2290000000000001</v>
      </c>
      <c r="R2738" s="8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5" hidden="1">
      <c r="A2739">
        <v>2737</v>
      </c>
      <c r="B2739" s="3" t="s">
        <v>2737</v>
      </c>
      <c r="C2739" s="3" t="s">
        <v>6847</v>
      </c>
      <c r="D2739">
        <v>30000</v>
      </c>
      <c r="F2739">
        <v>73818.240000000005</v>
      </c>
      <c r="G2739" t="s">
        <v>8219</v>
      </c>
      <c r="H2739" t="s">
        <v>8224</v>
      </c>
      <c r="I2739" t="str">
        <f>VLOOKUP(H2739,ISO!$A$2:$D$249,4,0)</f>
        <v>United States of America (the)</v>
      </c>
      <c r="J2739" t="s">
        <v>8246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2.4606080000000001</v>
      </c>
      <c r="R2739" s="8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5" hidden="1">
      <c r="A2740">
        <v>2738</v>
      </c>
      <c r="B2740" s="3" t="s">
        <v>2738</v>
      </c>
      <c r="C2740" s="3" t="s">
        <v>6848</v>
      </c>
      <c r="D2740">
        <v>5000</v>
      </c>
      <c r="F2740">
        <v>7397</v>
      </c>
      <c r="G2740" t="s">
        <v>8219</v>
      </c>
      <c r="H2740" t="s">
        <v>8224</v>
      </c>
      <c r="I2740" t="str">
        <f>VLOOKUP(H2740,ISO!$A$2:$D$249,4,0)</f>
        <v>United States of America (the)</v>
      </c>
      <c r="J2740" t="s">
        <v>8246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1.4794</v>
      </c>
      <c r="R2740" s="8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5" hidden="1">
      <c r="A2741">
        <v>2739</v>
      </c>
      <c r="B2741" s="3" t="s">
        <v>2739</v>
      </c>
      <c r="C2741" s="3" t="s">
        <v>6849</v>
      </c>
      <c r="D2741">
        <v>1100</v>
      </c>
      <c r="F2741">
        <v>4225</v>
      </c>
      <c r="G2741" t="s">
        <v>8219</v>
      </c>
      <c r="H2741" t="s">
        <v>8225</v>
      </c>
      <c r="I2741" t="str">
        <f>VLOOKUP(H2741,ISO!$A$2:$D$249,4,0)</f>
        <v>United Kingdom of Great Britain and Northern Ireland (the)</v>
      </c>
      <c r="J2741" t="s">
        <v>8247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3.8409090909090908</v>
      </c>
      <c r="R2741" s="8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3.5" hidden="1">
      <c r="A2742">
        <v>2740</v>
      </c>
      <c r="B2742" s="3" t="s">
        <v>2740</v>
      </c>
      <c r="C2742" s="3" t="s">
        <v>6850</v>
      </c>
      <c r="D2742">
        <v>300</v>
      </c>
      <c r="F2742">
        <v>310</v>
      </c>
      <c r="G2742" t="s">
        <v>8219</v>
      </c>
      <c r="H2742" t="s">
        <v>8224</v>
      </c>
      <c r="I2742" t="str">
        <f>VLOOKUP(H2742,ISO!$A$2:$D$249,4,0)</f>
        <v>United States of America (the)</v>
      </c>
      <c r="J2742" t="s">
        <v>8246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1.0333333333333334</v>
      </c>
      <c r="R2742" s="8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F2743">
        <v>35</v>
      </c>
      <c r="G2743" t="s">
        <v>8221</v>
      </c>
      <c r="H2743" t="s">
        <v>8224</v>
      </c>
      <c r="I2743" t="str">
        <f>VLOOKUP(H2743,ISO!$A$2:$D$249,4,0)</f>
        <v>United States of America (the)</v>
      </c>
      <c r="J2743" t="s">
        <v>8246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4.3750000000000004E-3</v>
      </c>
      <c r="R2743" s="8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F2744">
        <v>731</v>
      </c>
      <c r="G2744" t="s">
        <v>8221</v>
      </c>
      <c r="H2744" t="s">
        <v>8224</v>
      </c>
      <c r="I2744" t="str">
        <f>VLOOKUP(H2744,ISO!$A$2:$D$249,4,0)</f>
        <v>United States of America (the)</v>
      </c>
      <c r="J2744" t="s">
        <v>8246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0.29239999999999999</v>
      </c>
      <c r="R2744" s="8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F2745">
        <v>0</v>
      </c>
      <c r="G2745" t="s">
        <v>8221</v>
      </c>
      <c r="H2745" t="s">
        <v>8224</v>
      </c>
      <c r="I2745" t="str">
        <f>VLOOKUP(H2745,ISO!$A$2:$D$249,4,0)</f>
        <v>United States of America (the)</v>
      </c>
      <c r="J2745" t="s">
        <v>8246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s="8" t="e">
        <f t="shared" si="169"/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F2746">
        <v>835</v>
      </c>
      <c r="G2746" t="s">
        <v>8221</v>
      </c>
      <c r="H2746" t="s">
        <v>8224</v>
      </c>
      <c r="I2746" t="str">
        <f>VLOOKUP(H2746,ISO!$A$2:$D$249,4,0)</f>
        <v>United States of America (the)</v>
      </c>
      <c r="J2746" t="s">
        <v>8246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5.2187499999999998E-2</v>
      </c>
      <c r="R2746" s="8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F2747">
        <v>1751</v>
      </c>
      <c r="G2747" t="s">
        <v>8221</v>
      </c>
      <c r="H2747" t="s">
        <v>8224</v>
      </c>
      <c r="I2747" t="str">
        <f>VLOOKUP(H2747,ISO!$A$2:$D$249,4,0)</f>
        <v>United States of America (the)</v>
      </c>
      <c r="J2747" t="s">
        <v>8246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0.21887499999999999</v>
      </c>
      <c r="R2747" s="8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F2748">
        <v>801</v>
      </c>
      <c r="G2748" t="s">
        <v>8221</v>
      </c>
      <c r="H2748" t="s">
        <v>8224</v>
      </c>
      <c r="I2748" t="str">
        <f>VLOOKUP(H2748,ISO!$A$2:$D$249,4,0)</f>
        <v>United States of America (the)</v>
      </c>
      <c r="J2748" t="s">
        <v>8246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0.26700000000000002</v>
      </c>
      <c r="R2748" s="8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F2749">
        <v>140</v>
      </c>
      <c r="G2749" t="s">
        <v>8221</v>
      </c>
      <c r="H2749" t="s">
        <v>8224</v>
      </c>
      <c r="I2749" t="str">
        <f>VLOOKUP(H2749,ISO!$A$2:$D$249,4,0)</f>
        <v>United States of America (the)</v>
      </c>
      <c r="J2749" t="s">
        <v>8246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0.28000000000000003</v>
      </c>
      <c r="R2749" s="8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F2750">
        <v>53</v>
      </c>
      <c r="G2750" t="s">
        <v>8221</v>
      </c>
      <c r="H2750" t="s">
        <v>8224</v>
      </c>
      <c r="I2750" t="str">
        <f>VLOOKUP(H2750,ISO!$A$2:$D$249,4,0)</f>
        <v>United States of America (the)</v>
      </c>
      <c r="J2750" t="s">
        <v>8246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1.06E-2</v>
      </c>
      <c r="R2750" s="8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F2751">
        <v>110</v>
      </c>
      <c r="G2751" t="s">
        <v>8221</v>
      </c>
      <c r="H2751" t="s">
        <v>8224</v>
      </c>
      <c r="I2751" t="str">
        <f>VLOOKUP(H2751,ISO!$A$2:$D$249,4,0)</f>
        <v>United States of America (the)</v>
      </c>
      <c r="J2751" t="s">
        <v>8246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1.0999999999999999E-2</v>
      </c>
      <c r="R2751" s="8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F2752">
        <v>0</v>
      </c>
      <c r="G2752" t="s">
        <v>8221</v>
      </c>
      <c r="H2752" t="s">
        <v>8224</v>
      </c>
      <c r="I2752" t="str">
        <f>VLOOKUP(H2752,ISO!$A$2:$D$249,4,0)</f>
        <v>United States of America (the)</v>
      </c>
      <c r="J2752" t="s">
        <v>8246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s="8" t="e">
        <f t="shared" si="169"/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F2753">
        <v>0</v>
      </c>
      <c r="G2753" t="s">
        <v>8221</v>
      </c>
      <c r="H2753" t="s">
        <v>8224</v>
      </c>
      <c r="I2753" t="str">
        <f>VLOOKUP(H2753,ISO!$A$2:$D$249,4,0)</f>
        <v>United States of America (the)</v>
      </c>
      <c r="J2753" t="s">
        <v>8246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s="8" t="e">
        <f t="shared" si="169"/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F2754">
        <v>550</v>
      </c>
      <c r="G2754" t="s">
        <v>8221</v>
      </c>
      <c r="H2754" t="s">
        <v>8224</v>
      </c>
      <c r="I2754" t="str">
        <f>VLOOKUP(H2754,ISO!$A$2:$D$249,4,0)</f>
        <v>United States of America (the)</v>
      </c>
      <c r="J2754" t="s">
        <v>8246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68"/>
        <v>0.11458333333333333</v>
      </c>
      <c r="R2754" s="8">
        <f t="shared" si="169"/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F2755">
        <v>380</v>
      </c>
      <c r="G2755" t="s">
        <v>8221</v>
      </c>
      <c r="H2755" t="s">
        <v>8224</v>
      </c>
      <c r="I2755" t="str">
        <f>VLOOKUP(H2755,ISO!$A$2:$D$249,4,0)</f>
        <v>United States of America (the)</v>
      </c>
      <c r="J2755" t="s">
        <v>8246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72">F2755/D2755</f>
        <v>0.19</v>
      </c>
      <c r="R2755" s="8">
        <f t="shared" ref="R2755:R2818" si="173">F2755/N2755</f>
        <v>47.5</v>
      </c>
      <c r="S2755" t="str">
        <f t="shared" ref="S2755:S2818" si="174">LEFT(P2755,(FIND("/",P2755,1)-1))</f>
        <v>publishing</v>
      </c>
      <c r="T2755" t="str">
        <f t="shared" ref="T2755:T2818" si="175">MID(P2755,FIND("/",P2755)+1,256)</f>
        <v>children's books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F2756">
        <v>0</v>
      </c>
      <c r="G2756" t="s">
        <v>8221</v>
      </c>
      <c r="H2756" t="s">
        <v>8224</v>
      </c>
      <c r="I2756" t="str">
        <f>VLOOKUP(H2756,ISO!$A$2:$D$249,4,0)</f>
        <v>United States of America (the)</v>
      </c>
      <c r="J2756" t="s">
        <v>8246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s="8" t="e">
        <f t="shared" si="173"/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F2757">
        <v>260</v>
      </c>
      <c r="G2757" t="s">
        <v>8221</v>
      </c>
      <c r="H2757" t="s">
        <v>8241</v>
      </c>
      <c r="I2757" t="str">
        <f>VLOOKUP(H2757,ISO!$A$2:$D$249,4,0)</f>
        <v>Ireland</v>
      </c>
      <c r="J2757" t="s">
        <v>8249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0.52</v>
      </c>
      <c r="R2757" s="8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F2758">
        <v>1048</v>
      </c>
      <c r="G2758" t="s">
        <v>8221</v>
      </c>
      <c r="H2758" t="s">
        <v>8224</v>
      </c>
      <c r="I2758" t="str">
        <f>VLOOKUP(H2758,ISO!$A$2:$D$249,4,0)</f>
        <v>United States of America (the)</v>
      </c>
      <c r="J2758" t="s">
        <v>8246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0.1048</v>
      </c>
      <c r="R2758" s="8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F2759">
        <v>10</v>
      </c>
      <c r="G2759" t="s">
        <v>8221</v>
      </c>
      <c r="H2759" t="s">
        <v>8224</v>
      </c>
      <c r="I2759" t="str">
        <f>VLOOKUP(H2759,ISO!$A$2:$D$249,4,0)</f>
        <v>United States of America (the)</v>
      </c>
      <c r="J2759" t="s">
        <v>8246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6.6666666666666671E-3</v>
      </c>
      <c r="R2759" s="8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F2760">
        <v>234</v>
      </c>
      <c r="G2760" t="s">
        <v>8221</v>
      </c>
      <c r="H2760" t="s">
        <v>8226</v>
      </c>
      <c r="I2760" t="str">
        <f>VLOOKUP(H2760,ISO!$A$2:$D$249,4,0)</f>
        <v>Australia</v>
      </c>
      <c r="J2760" t="s">
        <v>8248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0.11700000000000001</v>
      </c>
      <c r="R2760" s="8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F2761">
        <v>105</v>
      </c>
      <c r="G2761" t="s">
        <v>8221</v>
      </c>
      <c r="H2761" t="s">
        <v>8226</v>
      </c>
      <c r="I2761" t="str">
        <f>VLOOKUP(H2761,ISO!$A$2:$D$249,4,0)</f>
        <v>Australia</v>
      </c>
      <c r="J2761" t="s">
        <v>8248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0.105</v>
      </c>
      <c r="R2761" s="8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F2762">
        <v>0</v>
      </c>
      <c r="G2762" t="s">
        <v>8221</v>
      </c>
      <c r="H2762" t="s">
        <v>8225</v>
      </c>
      <c r="I2762" t="str">
        <f>VLOOKUP(H2762,ISO!$A$2:$D$249,4,0)</f>
        <v>United Kingdom of Great Britain and Northern Ireland (the)</v>
      </c>
      <c r="J2762" t="s">
        <v>8247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s="8" t="e">
        <f t="shared" si="173"/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F2763">
        <v>36</v>
      </c>
      <c r="G2763" t="s">
        <v>8221</v>
      </c>
      <c r="H2763" t="s">
        <v>8224</v>
      </c>
      <c r="I2763" t="str">
        <f>VLOOKUP(H2763,ISO!$A$2:$D$249,4,0)</f>
        <v>United States of America (the)</v>
      </c>
      <c r="J2763" t="s">
        <v>8246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7.1999999999999998E-3</v>
      </c>
      <c r="R2763" s="8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F2764">
        <v>25</v>
      </c>
      <c r="G2764" t="s">
        <v>8221</v>
      </c>
      <c r="H2764" t="s">
        <v>8224</v>
      </c>
      <c r="I2764" t="str">
        <f>VLOOKUP(H2764,ISO!$A$2:$D$249,4,0)</f>
        <v>United States of America (the)</v>
      </c>
      <c r="J2764" t="s">
        <v>8246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7.6923076923076927E-3</v>
      </c>
      <c r="R2764" s="8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F2765">
        <v>90</v>
      </c>
      <c r="G2765" t="s">
        <v>8221</v>
      </c>
      <c r="H2765" t="s">
        <v>8224</v>
      </c>
      <c r="I2765" t="str">
        <f>VLOOKUP(H2765,ISO!$A$2:$D$249,4,0)</f>
        <v>United States of America (the)</v>
      </c>
      <c r="J2765" t="s">
        <v>8246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2.2842639593908631E-3</v>
      </c>
      <c r="R2765" s="8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F2766">
        <v>45</v>
      </c>
      <c r="G2766" t="s">
        <v>8221</v>
      </c>
      <c r="H2766" t="s">
        <v>8224</v>
      </c>
      <c r="I2766" t="str">
        <f>VLOOKUP(H2766,ISO!$A$2:$D$249,4,0)</f>
        <v>United States of America (the)</v>
      </c>
      <c r="J2766" t="s">
        <v>8246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1.125E-2</v>
      </c>
      <c r="R2766" s="8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F2767">
        <v>0</v>
      </c>
      <c r="G2767" t="s">
        <v>8221</v>
      </c>
      <c r="H2767" t="s">
        <v>8224</v>
      </c>
      <c r="I2767" t="str">
        <f>VLOOKUP(H2767,ISO!$A$2:$D$249,4,0)</f>
        <v>United States of America (the)</v>
      </c>
      <c r="J2767" t="s">
        <v>8246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s="8" t="e">
        <f t="shared" si="173"/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F2768">
        <v>100</v>
      </c>
      <c r="G2768" t="s">
        <v>8221</v>
      </c>
      <c r="H2768" t="s">
        <v>8224</v>
      </c>
      <c r="I2768" t="str">
        <f>VLOOKUP(H2768,ISO!$A$2:$D$249,4,0)</f>
        <v>United States of America (the)</v>
      </c>
      <c r="J2768" t="s">
        <v>8246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0.02</v>
      </c>
      <c r="R2768" s="8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F2769">
        <v>34</v>
      </c>
      <c r="G2769" t="s">
        <v>8221</v>
      </c>
      <c r="H2769" t="s">
        <v>8229</v>
      </c>
      <c r="I2769" t="str">
        <f>VLOOKUP(H2769,ISO!$A$2:$D$249,4,0)</f>
        <v>Canada</v>
      </c>
      <c r="J2769" t="s">
        <v>8251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8.5000000000000006E-3</v>
      </c>
      <c r="R2769" s="8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F2770">
        <v>1002</v>
      </c>
      <c r="G2770" t="s">
        <v>8221</v>
      </c>
      <c r="H2770" t="s">
        <v>8224</v>
      </c>
      <c r="I2770" t="str">
        <f>VLOOKUP(H2770,ISO!$A$2:$D$249,4,0)</f>
        <v>United States of America (the)</v>
      </c>
      <c r="J2770" t="s">
        <v>8246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0.14314285714285716</v>
      </c>
      <c r="R2770" s="8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F2771">
        <v>2</v>
      </c>
      <c r="G2771" t="s">
        <v>8221</v>
      </c>
      <c r="H2771" t="s">
        <v>8225</v>
      </c>
      <c r="I2771" t="str">
        <f>VLOOKUP(H2771,ISO!$A$2:$D$249,4,0)</f>
        <v>United Kingdom of Great Britain and Northern Ireland (the)</v>
      </c>
      <c r="J2771" t="s">
        <v>8247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2.5000000000000001E-3</v>
      </c>
      <c r="R2771" s="8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F2772">
        <v>2082.25</v>
      </c>
      <c r="G2772" t="s">
        <v>8221</v>
      </c>
      <c r="H2772" t="s">
        <v>8224</v>
      </c>
      <c r="I2772" t="str">
        <f>VLOOKUP(H2772,ISO!$A$2:$D$249,4,0)</f>
        <v>United States of America (the)</v>
      </c>
      <c r="J2772" t="s">
        <v>8246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0.1041125</v>
      </c>
      <c r="R2772" s="8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F2773">
        <v>0</v>
      </c>
      <c r="G2773" t="s">
        <v>8221</v>
      </c>
      <c r="H2773" t="s">
        <v>8224</v>
      </c>
      <c r="I2773" t="str">
        <f>VLOOKUP(H2773,ISO!$A$2:$D$249,4,0)</f>
        <v>United States of America (the)</v>
      </c>
      <c r="J2773" t="s">
        <v>8246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s="8" t="e">
        <f t="shared" si="173"/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F2774">
        <v>0</v>
      </c>
      <c r="G2774" t="s">
        <v>8221</v>
      </c>
      <c r="H2774" t="s">
        <v>8224</v>
      </c>
      <c r="I2774" t="str">
        <f>VLOOKUP(H2774,ISO!$A$2:$D$249,4,0)</f>
        <v>United States of America (the)</v>
      </c>
      <c r="J2774" t="s">
        <v>8246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s="8" t="e">
        <f t="shared" si="173"/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F2775">
        <v>1</v>
      </c>
      <c r="G2775" t="s">
        <v>8221</v>
      </c>
      <c r="H2775" t="s">
        <v>8229</v>
      </c>
      <c r="I2775" t="str">
        <f>VLOOKUP(H2775,ISO!$A$2:$D$249,4,0)</f>
        <v>Canada</v>
      </c>
      <c r="J2775" t="s">
        <v>8251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1.8867924528301887E-3</v>
      </c>
      <c r="R2775" s="8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F2776">
        <v>570</v>
      </c>
      <c r="G2776" t="s">
        <v>8221</v>
      </c>
      <c r="H2776" t="s">
        <v>8224</v>
      </c>
      <c r="I2776" t="str">
        <f>VLOOKUP(H2776,ISO!$A$2:$D$249,4,0)</f>
        <v>United States of America (the)</v>
      </c>
      <c r="J2776" t="s">
        <v>8246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0.14249999999999999</v>
      </c>
      <c r="R2776" s="8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F2777">
        <v>150</v>
      </c>
      <c r="G2777" t="s">
        <v>8221</v>
      </c>
      <c r="H2777" t="s">
        <v>8224</v>
      </c>
      <c r="I2777" t="str">
        <f>VLOOKUP(H2777,ISO!$A$2:$D$249,4,0)</f>
        <v>United States of America (the)</v>
      </c>
      <c r="J2777" t="s">
        <v>8246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0.03</v>
      </c>
      <c r="R2777" s="8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F2778">
        <v>1655</v>
      </c>
      <c r="G2778" t="s">
        <v>8221</v>
      </c>
      <c r="H2778" t="s">
        <v>8224</v>
      </c>
      <c r="I2778" t="str">
        <f>VLOOKUP(H2778,ISO!$A$2:$D$249,4,0)</f>
        <v>United States of America (the)</v>
      </c>
      <c r="J2778" t="s">
        <v>8246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7.8809523809523815E-2</v>
      </c>
      <c r="R2778" s="8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F2779">
        <v>10</v>
      </c>
      <c r="G2779" t="s">
        <v>8221</v>
      </c>
      <c r="H2779" t="s">
        <v>8224</v>
      </c>
      <c r="I2779" t="str">
        <f>VLOOKUP(H2779,ISO!$A$2:$D$249,4,0)</f>
        <v>United States of America (the)</v>
      </c>
      <c r="J2779" t="s">
        <v>8246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3.3333333333333335E-3</v>
      </c>
      <c r="R2779" s="8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F2780">
        <v>1405</v>
      </c>
      <c r="G2780" t="s">
        <v>8221</v>
      </c>
      <c r="H2780" t="s">
        <v>8224</v>
      </c>
      <c r="I2780" t="str">
        <f>VLOOKUP(H2780,ISO!$A$2:$D$249,4,0)</f>
        <v>United States of America (the)</v>
      </c>
      <c r="J2780" t="s">
        <v>8246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0.25545454545454543</v>
      </c>
      <c r="R2780" s="8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F2781">
        <v>53</v>
      </c>
      <c r="G2781" t="s">
        <v>8221</v>
      </c>
      <c r="H2781" t="s">
        <v>8224</v>
      </c>
      <c r="I2781" t="str">
        <f>VLOOKUP(H2781,ISO!$A$2:$D$249,4,0)</f>
        <v>United States of America (the)</v>
      </c>
      <c r="J2781" t="s">
        <v>8246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2.12E-2</v>
      </c>
      <c r="R2781" s="8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F2782">
        <v>0</v>
      </c>
      <c r="G2782" t="s">
        <v>8221</v>
      </c>
      <c r="H2782" t="s">
        <v>8237</v>
      </c>
      <c r="I2782" t="str">
        <f>VLOOKUP(H2782,ISO!$A$2:$D$249,4,0)</f>
        <v>Italy</v>
      </c>
      <c r="J2782" t="s">
        <v>8249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s="8" t="e">
        <f t="shared" si="173"/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43.5" hidden="1">
      <c r="A2783">
        <v>2781</v>
      </c>
      <c r="B2783" s="3" t="s">
        <v>2781</v>
      </c>
      <c r="C2783" s="3" t="s">
        <v>6891</v>
      </c>
      <c r="D2783">
        <v>1250</v>
      </c>
      <c r="F2783">
        <v>1316</v>
      </c>
      <c r="G2783" t="s">
        <v>8219</v>
      </c>
      <c r="H2783" t="s">
        <v>8224</v>
      </c>
      <c r="I2783" t="str">
        <f>VLOOKUP(H2783,ISO!$A$2:$D$249,4,0)</f>
        <v>United States of America (the)</v>
      </c>
      <c r="J2783" t="s">
        <v>8246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1.0528</v>
      </c>
      <c r="R2783" s="8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29" hidden="1">
      <c r="A2784">
        <v>2782</v>
      </c>
      <c r="B2784" s="3" t="s">
        <v>2782</v>
      </c>
      <c r="C2784" s="3" t="s">
        <v>6892</v>
      </c>
      <c r="D2784">
        <v>1000</v>
      </c>
      <c r="F2784">
        <v>1200</v>
      </c>
      <c r="G2784" t="s">
        <v>8219</v>
      </c>
      <c r="H2784" t="s">
        <v>8224</v>
      </c>
      <c r="I2784" t="str">
        <f>VLOOKUP(H2784,ISO!$A$2:$D$249,4,0)</f>
        <v>United States of America (the)</v>
      </c>
      <c r="J2784" t="s">
        <v>8246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1.2</v>
      </c>
      <c r="R2784" s="8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5" hidden="1">
      <c r="A2785">
        <v>2783</v>
      </c>
      <c r="B2785" s="3" t="s">
        <v>2783</v>
      </c>
      <c r="C2785" s="3" t="s">
        <v>6893</v>
      </c>
      <c r="D2785">
        <v>1000</v>
      </c>
      <c r="F2785">
        <v>1145</v>
      </c>
      <c r="G2785" t="s">
        <v>8219</v>
      </c>
      <c r="H2785" t="s">
        <v>8225</v>
      </c>
      <c r="I2785" t="str">
        <f>VLOOKUP(H2785,ISO!$A$2:$D$249,4,0)</f>
        <v>United Kingdom of Great Britain and Northern Ireland (the)</v>
      </c>
      <c r="J2785" t="s">
        <v>8247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1.145</v>
      </c>
      <c r="R2785" s="8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5" hidden="1">
      <c r="A2786">
        <v>2784</v>
      </c>
      <c r="B2786" s="3" t="s">
        <v>2784</v>
      </c>
      <c r="C2786" s="3" t="s">
        <v>6894</v>
      </c>
      <c r="D2786">
        <v>6000</v>
      </c>
      <c r="F2786">
        <v>7140</v>
      </c>
      <c r="G2786" t="s">
        <v>8219</v>
      </c>
      <c r="H2786" t="s">
        <v>8224</v>
      </c>
      <c r="I2786" t="str">
        <f>VLOOKUP(H2786,ISO!$A$2:$D$249,4,0)</f>
        <v>United States of America (the)</v>
      </c>
      <c r="J2786" t="s">
        <v>8246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1.19</v>
      </c>
      <c r="R2786" s="8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5" hidden="1">
      <c r="A2787">
        <v>2785</v>
      </c>
      <c r="B2787" s="3" t="s">
        <v>2785</v>
      </c>
      <c r="C2787" s="3" t="s">
        <v>6895</v>
      </c>
      <c r="D2787">
        <v>5000</v>
      </c>
      <c r="F2787">
        <v>5234</v>
      </c>
      <c r="G2787" t="s">
        <v>8219</v>
      </c>
      <c r="H2787" t="s">
        <v>8224</v>
      </c>
      <c r="I2787" t="str">
        <f>VLOOKUP(H2787,ISO!$A$2:$D$249,4,0)</f>
        <v>United States of America (the)</v>
      </c>
      <c r="J2787" t="s">
        <v>8246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1.0468</v>
      </c>
      <c r="R2787" s="8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9" hidden="1">
      <c r="A2788">
        <v>2786</v>
      </c>
      <c r="B2788" s="3" t="s">
        <v>2786</v>
      </c>
      <c r="C2788" s="3" t="s">
        <v>6896</v>
      </c>
      <c r="D2788">
        <v>2500</v>
      </c>
      <c r="F2788">
        <v>2946</v>
      </c>
      <c r="G2788" t="s">
        <v>8219</v>
      </c>
      <c r="H2788" t="s">
        <v>8225</v>
      </c>
      <c r="I2788" t="str">
        <f>VLOOKUP(H2788,ISO!$A$2:$D$249,4,0)</f>
        <v>United Kingdom of Great Britain and Northern Ireland (the)</v>
      </c>
      <c r="J2788" t="s">
        <v>8247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1.1783999999999999</v>
      </c>
      <c r="R2788" s="8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5" hidden="1">
      <c r="A2789">
        <v>2787</v>
      </c>
      <c r="B2789" s="3" t="s">
        <v>2787</v>
      </c>
      <c r="C2789" s="3" t="s">
        <v>6897</v>
      </c>
      <c r="D2789">
        <v>1000</v>
      </c>
      <c r="F2789">
        <v>1197</v>
      </c>
      <c r="G2789" t="s">
        <v>8219</v>
      </c>
      <c r="H2789" t="s">
        <v>8224</v>
      </c>
      <c r="I2789" t="str">
        <f>VLOOKUP(H2789,ISO!$A$2:$D$249,4,0)</f>
        <v>United States of America (the)</v>
      </c>
      <c r="J2789" t="s">
        <v>8246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1.1970000000000001</v>
      </c>
      <c r="R2789" s="8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43.5" hidden="1">
      <c r="A2790">
        <v>2788</v>
      </c>
      <c r="B2790" s="3" t="s">
        <v>2788</v>
      </c>
      <c r="C2790" s="3" t="s">
        <v>6898</v>
      </c>
      <c r="D2790">
        <v>2000</v>
      </c>
      <c r="F2790">
        <v>2050</v>
      </c>
      <c r="G2790" t="s">
        <v>8219</v>
      </c>
      <c r="H2790" t="s">
        <v>8224</v>
      </c>
      <c r="I2790" t="str">
        <f>VLOOKUP(H2790,ISO!$A$2:$D$249,4,0)</f>
        <v>United States of America (the)</v>
      </c>
      <c r="J2790" t="s">
        <v>8246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1.0249999999999999</v>
      </c>
      <c r="R2790" s="8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29" hidden="1">
      <c r="A2791">
        <v>2789</v>
      </c>
      <c r="B2791" s="3" t="s">
        <v>2789</v>
      </c>
      <c r="C2791" s="3" t="s">
        <v>6899</v>
      </c>
      <c r="D2791">
        <v>3000</v>
      </c>
      <c r="F2791">
        <v>3035</v>
      </c>
      <c r="G2791" t="s">
        <v>8219</v>
      </c>
      <c r="H2791" t="s">
        <v>8224</v>
      </c>
      <c r="I2791" t="str">
        <f>VLOOKUP(H2791,ISO!$A$2:$D$249,4,0)</f>
        <v>United States of America (the)</v>
      </c>
      <c r="J2791" t="s">
        <v>8246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1.0116666666666667</v>
      </c>
      <c r="R2791" s="8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5" hidden="1">
      <c r="A2792">
        <v>2790</v>
      </c>
      <c r="B2792" s="3" t="s">
        <v>2790</v>
      </c>
      <c r="C2792" s="3" t="s">
        <v>6900</v>
      </c>
      <c r="D2792">
        <v>3000</v>
      </c>
      <c r="F2792">
        <v>3160</v>
      </c>
      <c r="G2792" t="s">
        <v>8219</v>
      </c>
      <c r="H2792" t="s">
        <v>8224</v>
      </c>
      <c r="I2792" t="str">
        <f>VLOOKUP(H2792,ISO!$A$2:$D$249,4,0)</f>
        <v>United States of America (the)</v>
      </c>
      <c r="J2792" t="s">
        <v>8246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1.0533333333333332</v>
      </c>
      <c r="R2792" s="8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58" hidden="1">
      <c r="A2793">
        <v>2791</v>
      </c>
      <c r="B2793" s="3" t="s">
        <v>2791</v>
      </c>
      <c r="C2793" s="3" t="s">
        <v>6901</v>
      </c>
      <c r="D2793">
        <v>2000</v>
      </c>
      <c r="F2793">
        <v>2050</v>
      </c>
      <c r="G2793" t="s">
        <v>8219</v>
      </c>
      <c r="H2793" t="s">
        <v>8224</v>
      </c>
      <c r="I2793" t="str">
        <f>VLOOKUP(H2793,ISO!$A$2:$D$249,4,0)</f>
        <v>United States of America (the)</v>
      </c>
      <c r="J2793" t="s">
        <v>8246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1.0249999999999999</v>
      </c>
      <c r="R2793" s="8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5" hidden="1">
      <c r="A2794">
        <v>2792</v>
      </c>
      <c r="B2794" s="3" t="s">
        <v>2792</v>
      </c>
      <c r="C2794" s="3" t="s">
        <v>6902</v>
      </c>
      <c r="D2794">
        <v>2000</v>
      </c>
      <c r="F2794">
        <v>2152</v>
      </c>
      <c r="G2794" t="s">
        <v>8219</v>
      </c>
      <c r="H2794" t="s">
        <v>8224</v>
      </c>
      <c r="I2794" t="str">
        <f>VLOOKUP(H2794,ISO!$A$2:$D$249,4,0)</f>
        <v>United States of America (the)</v>
      </c>
      <c r="J2794" t="s">
        <v>8246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1.0760000000000001</v>
      </c>
      <c r="R2794" s="8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8" hidden="1">
      <c r="A2795">
        <v>2793</v>
      </c>
      <c r="B2795" s="3" t="s">
        <v>2793</v>
      </c>
      <c r="C2795" s="3" t="s">
        <v>6903</v>
      </c>
      <c r="D2795">
        <v>10000</v>
      </c>
      <c r="F2795">
        <v>11056.75</v>
      </c>
      <c r="G2795" t="s">
        <v>8219</v>
      </c>
      <c r="H2795" t="s">
        <v>8226</v>
      </c>
      <c r="I2795" t="str">
        <f>VLOOKUP(H2795,ISO!$A$2:$D$249,4,0)</f>
        <v>Australia</v>
      </c>
      <c r="J2795" t="s">
        <v>8248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1.105675</v>
      </c>
      <c r="R2795" s="8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8" hidden="1">
      <c r="A2796">
        <v>2794</v>
      </c>
      <c r="B2796" s="3" t="s">
        <v>2794</v>
      </c>
      <c r="C2796" s="3" t="s">
        <v>6904</v>
      </c>
      <c r="D2796">
        <v>50</v>
      </c>
      <c r="F2796">
        <v>75</v>
      </c>
      <c r="G2796" t="s">
        <v>8219</v>
      </c>
      <c r="H2796" t="s">
        <v>8225</v>
      </c>
      <c r="I2796" t="str">
        <f>VLOOKUP(H2796,ISO!$A$2:$D$249,4,0)</f>
        <v>United Kingdom of Great Britain and Northern Ireland (the)</v>
      </c>
      <c r="J2796" t="s">
        <v>8247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1.5</v>
      </c>
      <c r="R2796" s="8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3.5" hidden="1">
      <c r="A2797">
        <v>2795</v>
      </c>
      <c r="B2797" s="3" t="s">
        <v>2795</v>
      </c>
      <c r="C2797" s="3" t="s">
        <v>6905</v>
      </c>
      <c r="D2797">
        <v>700</v>
      </c>
      <c r="F2797">
        <v>730</v>
      </c>
      <c r="G2797" t="s">
        <v>8219</v>
      </c>
      <c r="H2797" t="s">
        <v>8224</v>
      </c>
      <c r="I2797" t="str">
        <f>VLOOKUP(H2797,ISO!$A$2:$D$249,4,0)</f>
        <v>United States of America (the)</v>
      </c>
      <c r="J2797" t="s">
        <v>8246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1.0428571428571429</v>
      </c>
      <c r="R2797" s="8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3.5" hidden="1">
      <c r="A2798">
        <v>2796</v>
      </c>
      <c r="B2798" s="3" t="s">
        <v>2796</v>
      </c>
      <c r="C2798" s="3" t="s">
        <v>6906</v>
      </c>
      <c r="D2798">
        <v>800</v>
      </c>
      <c r="F2798">
        <v>924</v>
      </c>
      <c r="G2798" t="s">
        <v>8219</v>
      </c>
      <c r="H2798" t="s">
        <v>8225</v>
      </c>
      <c r="I2798" t="str">
        <f>VLOOKUP(H2798,ISO!$A$2:$D$249,4,0)</f>
        <v>United Kingdom of Great Britain and Northern Ireland (the)</v>
      </c>
      <c r="J2798" t="s">
        <v>8247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1.155</v>
      </c>
      <c r="R2798" s="8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3.5" hidden="1">
      <c r="A2799">
        <v>2797</v>
      </c>
      <c r="B2799" s="3" t="s">
        <v>2797</v>
      </c>
      <c r="C2799" s="3" t="s">
        <v>6907</v>
      </c>
      <c r="D2799">
        <v>8000</v>
      </c>
      <c r="F2799">
        <v>8211.61</v>
      </c>
      <c r="G2799" t="s">
        <v>8219</v>
      </c>
      <c r="H2799" t="s">
        <v>8225</v>
      </c>
      <c r="I2799" t="str">
        <f>VLOOKUP(H2799,ISO!$A$2:$D$249,4,0)</f>
        <v>United Kingdom of Great Britain and Northern Ireland (the)</v>
      </c>
      <c r="J2799" t="s">
        <v>8247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1.02645125</v>
      </c>
      <c r="R2799" s="8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58" hidden="1">
      <c r="A2800">
        <v>2798</v>
      </c>
      <c r="B2800" s="3" t="s">
        <v>2798</v>
      </c>
      <c r="C2800" s="3" t="s">
        <v>6908</v>
      </c>
      <c r="D2800">
        <v>5000</v>
      </c>
      <c r="F2800">
        <v>5070</v>
      </c>
      <c r="G2800" t="s">
        <v>8219</v>
      </c>
      <c r="H2800" t="s">
        <v>8225</v>
      </c>
      <c r="I2800" t="str">
        <f>VLOOKUP(H2800,ISO!$A$2:$D$249,4,0)</f>
        <v>United Kingdom of Great Britain and Northern Ireland (the)</v>
      </c>
      <c r="J2800" t="s">
        <v>8247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1.014</v>
      </c>
      <c r="R2800" s="8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58" hidden="1">
      <c r="A2801">
        <v>2799</v>
      </c>
      <c r="B2801" s="3" t="s">
        <v>2799</v>
      </c>
      <c r="C2801" s="3" t="s">
        <v>6909</v>
      </c>
      <c r="D2801">
        <v>5000</v>
      </c>
      <c r="F2801">
        <v>5831.74</v>
      </c>
      <c r="G2801" t="s">
        <v>8219</v>
      </c>
      <c r="H2801" t="s">
        <v>8225</v>
      </c>
      <c r="I2801" t="str">
        <f>VLOOKUP(H2801,ISO!$A$2:$D$249,4,0)</f>
        <v>United Kingdom of Great Britain and Northern Ireland (the)</v>
      </c>
      <c r="J2801" t="s">
        <v>8247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1.1663479999999999</v>
      </c>
      <c r="R2801" s="8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5" hidden="1">
      <c r="A2802">
        <v>2800</v>
      </c>
      <c r="B2802" s="3" t="s">
        <v>2800</v>
      </c>
      <c r="C2802" s="3" t="s">
        <v>6910</v>
      </c>
      <c r="D2802">
        <v>1000</v>
      </c>
      <c r="F2802">
        <v>1330</v>
      </c>
      <c r="G2802" t="s">
        <v>8219</v>
      </c>
      <c r="H2802" t="s">
        <v>8225</v>
      </c>
      <c r="I2802" t="str">
        <f>VLOOKUP(H2802,ISO!$A$2:$D$249,4,0)</f>
        <v>United Kingdom of Great Britain and Northern Ireland (the)</v>
      </c>
      <c r="J2802" t="s">
        <v>8247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1.33</v>
      </c>
      <c r="R2802" s="8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5" hidden="1">
      <c r="A2803">
        <v>2801</v>
      </c>
      <c r="B2803" s="3" t="s">
        <v>2801</v>
      </c>
      <c r="C2803" s="3" t="s">
        <v>6911</v>
      </c>
      <c r="D2803">
        <v>500</v>
      </c>
      <c r="F2803">
        <v>666</v>
      </c>
      <c r="G2803" t="s">
        <v>8219</v>
      </c>
      <c r="H2803" t="s">
        <v>8226</v>
      </c>
      <c r="I2803" t="str">
        <f>VLOOKUP(H2803,ISO!$A$2:$D$249,4,0)</f>
        <v>Australia</v>
      </c>
      <c r="J2803" t="s">
        <v>8248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1.3320000000000001</v>
      </c>
      <c r="R2803" s="8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58" hidden="1">
      <c r="A2804">
        <v>2802</v>
      </c>
      <c r="B2804" s="3" t="s">
        <v>2802</v>
      </c>
      <c r="C2804" s="3" t="s">
        <v>6912</v>
      </c>
      <c r="D2804">
        <v>3000</v>
      </c>
      <c r="F2804">
        <v>3055</v>
      </c>
      <c r="G2804" t="s">
        <v>8219</v>
      </c>
      <c r="H2804" t="s">
        <v>8225</v>
      </c>
      <c r="I2804" t="str">
        <f>VLOOKUP(H2804,ISO!$A$2:$D$249,4,0)</f>
        <v>United Kingdom of Great Britain and Northern Ireland (the)</v>
      </c>
      <c r="J2804" t="s">
        <v>8247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1.0183333333333333</v>
      </c>
      <c r="R2804" s="8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5" hidden="1">
      <c r="A2805">
        <v>2803</v>
      </c>
      <c r="B2805" s="3" t="s">
        <v>2803</v>
      </c>
      <c r="C2805" s="3" t="s">
        <v>6913</v>
      </c>
      <c r="D2805">
        <v>10000</v>
      </c>
      <c r="F2805">
        <v>12795</v>
      </c>
      <c r="G2805" t="s">
        <v>8219</v>
      </c>
      <c r="H2805" t="s">
        <v>8224</v>
      </c>
      <c r="I2805" t="str">
        <f>VLOOKUP(H2805,ISO!$A$2:$D$249,4,0)</f>
        <v>United States of America (the)</v>
      </c>
      <c r="J2805" t="s">
        <v>8246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1.2795000000000001</v>
      </c>
      <c r="R2805" s="8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5" hidden="1">
      <c r="A2806">
        <v>2804</v>
      </c>
      <c r="B2806" s="3" t="s">
        <v>2804</v>
      </c>
      <c r="C2806" s="3" t="s">
        <v>6914</v>
      </c>
      <c r="D2806">
        <v>1000</v>
      </c>
      <c r="F2806">
        <v>1150</v>
      </c>
      <c r="G2806" t="s">
        <v>8219</v>
      </c>
      <c r="H2806" t="s">
        <v>8225</v>
      </c>
      <c r="I2806" t="str">
        <f>VLOOKUP(H2806,ISO!$A$2:$D$249,4,0)</f>
        <v>United Kingdom of Great Britain and Northern Ireland (the)</v>
      </c>
      <c r="J2806" t="s">
        <v>8247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1.1499999999999999</v>
      </c>
      <c r="R2806" s="8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58" hidden="1">
      <c r="A2807">
        <v>2805</v>
      </c>
      <c r="B2807" s="3" t="s">
        <v>2805</v>
      </c>
      <c r="C2807" s="3" t="s">
        <v>6915</v>
      </c>
      <c r="D2807">
        <v>400</v>
      </c>
      <c r="F2807">
        <v>440</v>
      </c>
      <c r="G2807" t="s">
        <v>8219</v>
      </c>
      <c r="H2807" t="s">
        <v>8225</v>
      </c>
      <c r="I2807" t="str">
        <f>VLOOKUP(H2807,ISO!$A$2:$D$249,4,0)</f>
        <v>United Kingdom of Great Britain and Northern Ireland (the)</v>
      </c>
      <c r="J2807" t="s">
        <v>8247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1.1000000000000001</v>
      </c>
      <c r="R2807" s="8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5" hidden="1">
      <c r="A2808">
        <v>2806</v>
      </c>
      <c r="B2808" s="3" t="s">
        <v>2806</v>
      </c>
      <c r="C2808" s="3" t="s">
        <v>6916</v>
      </c>
      <c r="D2808">
        <v>3000</v>
      </c>
      <c r="F2808">
        <v>3363</v>
      </c>
      <c r="G2808" t="s">
        <v>8219</v>
      </c>
      <c r="H2808" t="s">
        <v>8225</v>
      </c>
      <c r="I2808" t="str">
        <f>VLOOKUP(H2808,ISO!$A$2:$D$249,4,0)</f>
        <v>United Kingdom of Great Britain and Northern Ireland (the)</v>
      </c>
      <c r="J2808" t="s">
        <v>8247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1.121</v>
      </c>
      <c r="R2808" s="8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F2809">
        <v>6300</v>
      </c>
      <c r="G2809" t="s">
        <v>8219</v>
      </c>
      <c r="H2809" t="s">
        <v>8224</v>
      </c>
      <c r="I2809" t="str">
        <f>VLOOKUP(H2809,ISO!$A$2:$D$249,4,0)</f>
        <v>United States of America (the)</v>
      </c>
      <c r="J2809" t="s">
        <v>8246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1.26</v>
      </c>
      <c r="R2809" s="8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58" hidden="1">
      <c r="A2810">
        <v>2808</v>
      </c>
      <c r="B2810" s="3" t="s">
        <v>2808</v>
      </c>
      <c r="C2810" s="3" t="s">
        <v>6918</v>
      </c>
      <c r="D2810">
        <v>4500</v>
      </c>
      <c r="F2810">
        <v>4511</v>
      </c>
      <c r="G2810" t="s">
        <v>8219</v>
      </c>
      <c r="H2810" t="s">
        <v>8224</v>
      </c>
      <c r="I2810" t="str">
        <f>VLOOKUP(H2810,ISO!$A$2:$D$249,4,0)</f>
        <v>United States of America (the)</v>
      </c>
      <c r="J2810" t="s">
        <v>8246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1.0024444444444445</v>
      </c>
      <c r="R2810" s="8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5" hidden="1">
      <c r="A2811">
        <v>2809</v>
      </c>
      <c r="B2811" s="3" t="s">
        <v>2809</v>
      </c>
      <c r="C2811" s="3" t="s">
        <v>6919</v>
      </c>
      <c r="D2811">
        <v>2500</v>
      </c>
      <c r="F2811">
        <v>2560</v>
      </c>
      <c r="G2811" t="s">
        <v>8219</v>
      </c>
      <c r="H2811" t="s">
        <v>8224</v>
      </c>
      <c r="I2811" t="str">
        <f>VLOOKUP(H2811,ISO!$A$2:$D$249,4,0)</f>
        <v>United States of America (the)</v>
      </c>
      <c r="J2811" t="s">
        <v>8246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1.024</v>
      </c>
      <c r="R2811" s="8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5" hidden="1">
      <c r="A2812">
        <v>2810</v>
      </c>
      <c r="B2812" s="3" t="s">
        <v>2810</v>
      </c>
      <c r="C2812" s="3" t="s">
        <v>6920</v>
      </c>
      <c r="D2812">
        <v>2500</v>
      </c>
      <c r="F2812">
        <v>2705</v>
      </c>
      <c r="G2812" t="s">
        <v>8219</v>
      </c>
      <c r="H2812" t="s">
        <v>8224</v>
      </c>
      <c r="I2812" t="str">
        <f>VLOOKUP(H2812,ISO!$A$2:$D$249,4,0)</f>
        <v>United States of America (the)</v>
      </c>
      <c r="J2812" t="s">
        <v>8246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1.0820000000000001</v>
      </c>
      <c r="R2812" s="8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5" hidden="1">
      <c r="A2813">
        <v>2811</v>
      </c>
      <c r="B2813" s="3" t="s">
        <v>2811</v>
      </c>
      <c r="C2813" s="3" t="s">
        <v>6921</v>
      </c>
      <c r="D2813">
        <v>10000</v>
      </c>
      <c r="F2813">
        <v>10027</v>
      </c>
      <c r="G2813" t="s">
        <v>8219</v>
      </c>
      <c r="H2813" t="s">
        <v>8225</v>
      </c>
      <c r="I2813" t="str">
        <f>VLOOKUP(H2813,ISO!$A$2:$D$249,4,0)</f>
        <v>United Kingdom of Great Britain and Northern Ireland (the)</v>
      </c>
      <c r="J2813" t="s">
        <v>8247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1.0026999999999999</v>
      </c>
      <c r="R2813" s="8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5" hidden="1">
      <c r="A2814">
        <v>2812</v>
      </c>
      <c r="B2814" s="3" t="s">
        <v>2812</v>
      </c>
      <c r="C2814" s="3" t="s">
        <v>6922</v>
      </c>
      <c r="D2814">
        <v>5000</v>
      </c>
      <c r="F2814">
        <v>5665</v>
      </c>
      <c r="G2814" t="s">
        <v>8219</v>
      </c>
      <c r="H2814" t="s">
        <v>8229</v>
      </c>
      <c r="I2814" t="str">
        <f>VLOOKUP(H2814,ISO!$A$2:$D$249,4,0)</f>
        <v>Canada</v>
      </c>
      <c r="J2814" t="s">
        <v>8251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1.133</v>
      </c>
      <c r="R2814" s="8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5" hidden="1">
      <c r="A2815">
        <v>2813</v>
      </c>
      <c r="B2815" s="3" t="s">
        <v>2813</v>
      </c>
      <c r="C2815" s="3" t="s">
        <v>6923</v>
      </c>
      <c r="D2815">
        <v>2800</v>
      </c>
      <c r="F2815">
        <v>3572.12</v>
      </c>
      <c r="G2815" t="s">
        <v>8219</v>
      </c>
      <c r="H2815" t="s">
        <v>8224</v>
      </c>
      <c r="I2815" t="str">
        <f>VLOOKUP(H2815,ISO!$A$2:$D$249,4,0)</f>
        <v>United States of America (the)</v>
      </c>
      <c r="J2815" t="s">
        <v>8246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1.2757571428571428</v>
      </c>
      <c r="R2815" s="8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5" hidden="1">
      <c r="A2816">
        <v>2814</v>
      </c>
      <c r="B2816" s="3" t="s">
        <v>2814</v>
      </c>
      <c r="C2816" s="3" t="s">
        <v>6924</v>
      </c>
      <c r="D2816">
        <v>1500</v>
      </c>
      <c r="F2816">
        <v>1616</v>
      </c>
      <c r="G2816" t="s">
        <v>8219</v>
      </c>
      <c r="H2816" t="s">
        <v>8225</v>
      </c>
      <c r="I2816" t="str">
        <f>VLOOKUP(H2816,ISO!$A$2:$D$249,4,0)</f>
        <v>United Kingdom of Great Britain and Northern Ireland (the)</v>
      </c>
      <c r="J2816" t="s">
        <v>8247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1.0773333333333333</v>
      </c>
      <c r="R2816" s="8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3.5" hidden="1">
      <c r="A2817">
        <v>2815</v>
      </c>
      <c r="B2817" s="3" t="s">
        <v>2815</v>
      </c>
      <c r="C2817" s="3" t="s">
        <v>6925</v>
      </c>
      <c r="D2817">
        <v>250</v>
      </c>
      <c r="F2817">
        <v>605</v>
      </c>
      <c r="G2817" t="s">
        <v>8219</v>
      </c>
      <c r="H2817" t="s">
        <v>8229</v>
      </c>
      <c r="I2817" t="str">
        <f>VLOOKUP(H2817,ISO!$A$2:$D$249,4,0)</f>
        <v>Canada</v>
      </c>
      <c r="J2817" t="s">
        <v>8251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2.42</v>
      </c>
      <c r="R2817" s="8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5" hidden="1">
      <c r="A2818">
        <v>2816</v>
      </c>
      <c r="B2818" s="3" t="s">
        <v>2816</v>
      </c>
      <c r="C2818" s="3" t="s">
        <v>6926</v>
      </c>
      <c r="D2818">
        <v>3000</v>
      </c>
      <c r="F2818">
        <v>4247</v>
      </c>
      <c r="G2818" t="s">
        <v>8219</v>
      </c>
      <c r="H2818" t="s">
        <v>8225</v>
      </c>
      <c r="I2818" t="str">
        <f>VLOOKUP(H2818,ISO!$A$2:$D$249,4,0)</f>
        <v>United Kingdom of Great Britain and Northern Ireland (the)</v>
      </c>
      <c r="J2818" t="s">
        <v>8247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72"/>
        <v>1.4156666666666666</v>
      </c>
      <c r="R2818" s="8">
        <f t="shared" si="173"/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58" hidden="1">
      <c r="A2819">
        <v>2817</v>
      </c>
      <c r="B2819" s="3" t="s">
        <v>2817</v>
      </c>
      <c r="C2819" s="3" t="s">
        <v>6927</v>
      </c>
      <c r="D2819">
        <v>600</v>
      </c>
      <c r="F2819">
        <v>780</v>
      </c>
      <c r="G2819" t="s">
        <v>8219</v>
      </c>
      <c r="H2819" t="s">
        <v>8225</v>
      </c>
      <c r="I2819" t="str">
        <f>VLOOKUP(H2819,ISO!$A$2:$D$249,4,0)</f>
        <v>United Kingdom of Great Britain and Northern Ireland (the)</v>
      </c>
      <c r="J2819" t="s">
        <v>8247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76">F2819/D2819</f>
        <v>1.3</v>
      </c>
      <c r="R2819" s="8">
        <f t="shared" ref="R2819:R2882" si="177">F2819/N2819</f>
        <v>23.636363636363637</v>
      </c>
      <c r="S2819" t="str">
        <f t="shared" ref="S2819:S2882" si="178">LEFT(P2819,(FIND("/",P2819,1)-1))</f>
        <v>theater</v>
      </c>
      <c r="T2819" t="str">
        <f t="shared" ref="T2819:T2882" si="179">MID(P2819,FIND("/",P2819)+1,256)</f>
        <v>plays</v>
      </c>
    </row>
    <row r="2820" spans="1:20" ht="43.5" hidden="1">
      <c r="A2820">
        <v>2818</v>
      </c>
      <c r="B2820" s="3" t="s">
        <v>2818</v>
      </c>
      <c r="C2820" s="3" t="s">
        <v>6928</v>
      </c>
      <c r="D2820">
        <v>10000</v>
      </c>
      <c r="F2820">
        <v>10603</v>
      </c>
      <c r="G2820" t="s">
        <v>8219</v>
      </c>
      <c r="H2820" t="s">
        <v>8224</v>
      </c>
      <c r="I2820" t="str">
        <f>VLOOKUP(H2820,ISO!$A$2:$D$249,4,0)</f>
        <v>United States of America (the)</v>
      </c>
      <c r="J2820" t="s">
        <v>8246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1.0603</v>
      </c>
      <c r="R2820" s="8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5" hidden="1">
      <c r="A2821">
        <v>2819</v>
      </c>
      <c r="B2821" s="3" t="s">
        <v>2819</v>
      </c>
      <c r="C2821" s="3" t="s">
        <v>6929</v>
      </c>
      <c r="D2821">
        <v>5000</v>
      </c>
      <c r="F2821">
        <v>5240</v>
      </c>
      <c r="G2821" t="s">
        <v>8219</v>
      </c>
      <c r="H2821" t="s">
        <v>8225</v>
      </c>
      <c r="I2821" t="str">
        <f>VLOOKUP(H2821,ISO!$A$2:$D$249,4,0)</f>
        <v>United Kingdom of Great Britain and Northern Ireland (the)</v>
      </c>
      <c r="J2821" t="s">
        <v>8247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1.048</v>
      </c>
      <c r="R2821" s="8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5" hidden="1">
      <c r="A2822">
        <v>2820</v>
      </c>
      <c r="B2822" s="3" t="s">
        <v>2820</v>
      </c>
      <c r="C2822" s="3" t="s">
        <v>6930</v>
      </c>
      <c r="D2822">
        <v>200</v>
      </c>
      <c r="F2822">
        <v>272</v>
      </c>
      <c r="G2822" t="s">
        <v>8219</v>
      </c>
      <c r="H2822" t="s">
        <v>8225</v>
      </c>
      <c r="I2822" t="str">
        <f>VLOOKUP(H2822,ISO!$A$2:$D$249,4,0)</f>
        <v>United Kingdom of Great Britain and Northern Ireland (the)</v>
      </c>
      <c r="J2822" t="s">
        <v>8247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1.36</v>
      </c>
      <c r="R2822" s="8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58" hidden="1">
      <c r="A2823">
        <v>2821</v>
      </c>
      <c r="B2823" s="3" t="s">
        <v>2821</v>
      </c>
      <c r="C2823" s="3" t="s">
        <v>6931</v>
      </c>
      <c r="D2823">
        <v>1000</v>
      </c>
      <c r="F2823">
        <v>1000</v>
      </c>
      <c r="G2823" t="s">
        <v>8219</v>
      </c>
      <c r="H2823" t="s">
        <v>8225</v>
      </c>
      <c r="I2823" t="str">
        <f>VLOOKUP(H2823,ISO!$A$2:$D$249,4,0)</f>
        <v>United Kingdom of Great Britain and Northern Ireland (the)</v>
      </c>
      <c r="J2823" t="s">
        <v>8247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</v>
      </c>
      <c r="R2823" s="8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58" hidden="1">
      <c r="A2824">
        <v>2822</v>
      </c>
      <c r="B2824" s="3" t="s">
        <v>2822</v>
      </c>
      <c r="C2824" s="3" t="s">
        <v>6932</v>
      </c>
      <c r="D2824">
        <v>6000</v>
      </c>
      <c r="F2824">
        <v>6000</v>
      </c>
      <c r="G2824" t="s">
        <v>8219</v>
      </c>
      <c r="H2824" t="s">
        <v>8224</v>
      </c>
      <c r="I2824" t="str">
        <f>VLOOKUP(H2824,ISO!$A$2:$D$249,4,0)</f>
        <v>United States of America (the)</v>
      </c>
      <c r="J2824" t="s">
        <v>8246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</v>
      </c>
      <c r="R2824" s="8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58" hidden="1">
      <c r="A2825">
        <v>2823</v>
      </c>
      <c r="B2825" s="3" t="s">
        <v>2823</v>
      </c>
      <c r="C2825" s="3" t="s">
        <v>6933</v>
      </c>
      <c r="D2825">
        <v>100</v>
      </c>
      <c r="F2825">
        <v>124</v>
      </c>
      <c r="G2825" t="s">
        <v>8219</v>
      </c>
      <c r="H2825" t="s">
        <v>8225</v>
      </c>
      <c r="I2825" t="str">
        <f>VLOOKUP(H2825,ISO!$A$2:$D$249,4,0)</f>
        <v>United Kingdom of Great Britain and Northern Ireland (the)</v>
      </c>
      <c r="J2825" t="s">
        <v>8247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1.24</v>
      </c>
      <c r="R2825" s="8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3.5" hidden="1">
      <c r="A2826">
        <v>2824</v>
      </c>
      <c r="B2826" s="3" t="s">
        <v>2824</v>
      </c>
      <c r="C2826" s="3" t="s">
        <v>6934</v>
      </c>
      <c r="D2826">
        <v>650</v>
      </c>
      <c r="F2826">
        <v>760</v>
      </c>
      <c r="G2826" t="s">
        <v>8219</v>
      </c>
      <c r="H2826" t="s">
        <v>8224</v>
      </c>
      <c r="I2826" t="str">
        <f>VLOOKUP(H2826,ISO!$A$2:$D$249,4,0)</f>
        <v>United States of America (the)</v>
      </c>
      <c r="J2826" t="s">
        <v>8246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1.1692307692307693</v>
      </c>
      <c r="R2826" s="8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58" hidden="1">
      <c r="A2827">
        <v>2825</v>
      </c>
      <c r="B2827" s="3" t="s">
        <v>2825</v>
      </c>
      <c r="C2827" s="3" t="s">
        <v>6935</v>
      </c>
      <c r="D2827">
        <v>3000</v>
      </c>
      <c r="F2827">
        <v>3100</v>
      </c>
      <c r="G2827" t="s">
        <v>8219</v>
      </c>
      <c r="H2827" t="s">
        <v>8225</v>
      </c>
      <c r="I2827" t="str">
        <f>VLOOKUP(H2827,ISO!$A$2:$D$249,4,0)</f>
        <v>United Kingdom of Great Britain and Northern Ireland (the)</v>
      </c>
      <c r="J2827" t="s">
        <v>8247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1.0333333333333334</v>
      </c>
      <c r="R2827" s="8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58" hidden="1">
      <c r="A2828">
        <v>2826</v>
      </c>
      <c r="B2828" s="3" t="s">
        <v>2826</v>
      </c>
      <c r="C2828" s="3" t="s">
        <v>6936</v>
      </c>
      <c r="D2828">
        <v>2000</v>
      </c>
      <c r="F2828">
        <v>2155</v>
      </c>
      <c r="G2828" t="s">
        <v>8219</v>
      </c>
      <c r="H2828" t="s">
        <v>8224</v>
      </c>
      <c r="I2828" t="str">
        <f>VLOOKUP(H2828,ISO!$A$2:$D$249,4,0)</f>
        <v>United States of America (the)</v>
      </c>
      <c r="J2828" t="s">
        <v>8246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1.0774999999999999</v>
      </c>
      <c r="R2828" s="8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58" hidden="1">
      <c r="A2829">
        <v>2827</v>
      </c>
      <c r="B2829" s="3" t="s">
        <v>2827</v>
      </c>
      <c r="C2829" s="3" t="s">
        <v>6937</v>
      </c>
      <c r="D2829">
        <v>2000</v>
      </c>
      <c r="F2829">
        <v>2405</v>
      </c>
      <c r="G2829" t="s">
        <v>8219</v>
      </c>
      <c r="H2829" t="s">
        <v>8224</v>
      </c>
      <c r="I2829" t="str">
        <f>VLOOKUP(H2829,ISO!$A$2:$D$249,4,0)</f>
        <v>United States of America (the)</v>
      </c>
      <c r="J2829" t="s">
        <v>8246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1.2024999999999999</v>
      </c>
      <c r="R2829" s="8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5" hidden="1">
      <c r="A2830">
        <v>2828</v>
      </c>
      <c r="B2830" s="3" t="s">
        <v>2828</v>
      </c>
      <c r="C2830" s="3" t="s">
        <v>6938</v>
      </c>
      <c r="D2830">
        <v>9500</v>
      </c>
      <c r="F2830">
        <v>9536</v>
      </c>
      <c r="G2830" t="s">
        <v>8219</v>
      </c>
      <c r="H2830" t="s">
        <v>8225</v>
      </c>
      <c r="I2830" t="str">
        <f>VLOOKUP(H2830,ISO!$A$2:$D$249,4,0)</f>
        <v>United Kingdom of Great Britain and Northern Ireland (the)</v>
      </c>
      <c r="J2830" t="s">
        <v>8247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1.0037894736842106</v>
      </c>
      <c r="R2830" s="8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5" hidden="1">
      <c r="A2831">
        <v>2829</v>
      </c>
      <c r="B2831" s="3" t="s">
        <v>2829</v>
      </c>
      <c r="C2831" s="3" t="s">
        <v>6939</v>
      </c>
      <c r="D2831">
        <v>2500</v>
      </c>
      <c r="F2831">
        <v>2663</v>
      </c>
      <c r="G2831" t="s">
        <v>8219</v>
      </c>
      <c r="H2831" t="s">
        <v>8225</v>
      </c>
      <c r="I2831" t="str">
        <f>VLOOKUP(H2831,ISO!$A$2:$D$249,4,0)</f>
        <v>United Kingdom of Great Britain and Northern Ireland (the)</v>
      </c>
      <c r="J2831" t="s">
        <v>8247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1.0651999999999999</v>
      </c>
      <c r="R2831" s="8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9" hidden="1">
      <c r="A2832">
        <v>2830</v>
      </c>
      <c r="B2832" s="3" t="s">
        <v>2830</v>
      </c>
      <c r="C2832" s="3" t="s">
        <v>6940</v>
      </c>
      <c r="D2832">
        <v>3000</v>
      </c>
      <c r="F2832">
        <v>3000</v>
      </c>
      <c r="G2832" t="s">
        <v>8219</v>
      </c>
      <c r="H2832" t="s">
        <v>8224</v>
      </c>
      <c r="I2832" t="str">
        <f>VLOOKUP(H2832,ISO!$A$2:$D$249,4,0)</f>
        <v>United States of America (the)</v>
      </c>
      <c r="J2832" t="s">
        <v>8246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</v>
      </c>
      <c r="R2832" s="8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3.5" hidden="1">
      <c r="A2833">
        <v>2831</v>
      </c>
      <c r="B2833" s="3" t="s">
        <v>2831</v>
      </c>
      <c r="C2833" s="3" t="s">
        <v>6941</v>
      </c>
      <c r="D2833">
        <v>3000</v>
      </c>
      <c r="F2833">
        <v>3320</v>
      </c>
      <c r="G2833" t="s">
        <v>8219</v>
      </c>
      <c r="H2833" t="s">
        <v>8224</v>
      </c>
      <c r="I2833" t="str">
        <f>VLOOKUP(H2833,ISO!$A$2:$D$249,4,0)</f>
        <v>United States of America (the)</v>
      </c>
      <c r="J2833" t="s">
        <v>8246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1.1066666666666667</v>
      </c>
      <c r="R2833" s="8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58" hidden="1">
      <c r="A2834">
        <v>2832</v>
      </c>
      <c r="B2834" s="3" t="s">
        <v>2832</v>
      </c>
      <c r="C2834" s="3" t="s">
        <v>6942</v>
      </c>
      <c r="D2834">
        <v>2500</v>
      </c>
      <c r="F2834">
        <v>2867.99</v>
      </c>
      <c r="G2834" t="s">
        <v>8219</v>
      </c>
      <c r="H2834" t="s">
        <v>8225</v>
      </c>
      <c r="I2834" t="str">
        <f>VLOOKUP(H2834,ISO!$A$2:$D$249,4,0)</f>
        <v>United Kingdom of Great Britain and Northern Ireland (the)</v>
      </c>
      <c r="J2834" t="s">
        <v>8247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1.1471959999999999</v>
      </c>
      <c r="R2834" s="8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F2835">
        <v>2923</v>
      </c>
      <c r="G2835" t="s">
        <v>8219</v>
      </c>
      <c r="H2835" t="s">
        <v>8224</v>
      </c>
      <c r="I2835" t="str">
        <f>VLOOKUP(H2835,ISO!$A$2:$D$249,4,0)</f>
        <v>United States of America (the)</v>
      </c>
      <c r="J2835" t="s">
        <v>8246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1.0825925925925926</v>
      </c>
      <c r="R2835" s="8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5" hidden="1">
      <c r="A2836">
        <v>2834</v>
      </c>
      <c r="B2836" s="3" t="s">
        <v>2834</v>
      </c>
      <c r="C2836" s="3" t="s">
        <v>6944</v>
      </c>
      <c r="D2836">
        <v>800</v>
      </c>
      <c r="F2836">
        <v>1360</v>
      </c>
      <c r="G2836" t="s">
        <v>8219</v>
      </c>
      <c r="H2836" t="s">
        <v>8225</v>
      </c>
      <c r="I2836" t="str">
        <f>VLOOKUP(H2836,ISO!$A$2:$D$249,4,0)</f>
        <v>United Kingdom of Great Britain and Northern Ireland (the)</v>
      </c>
      <c r="J2836" t="s">
        <v>8247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1.7</v>
      </c>
      <c r="R2836" s="8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5" hidden="1">
      <c r="A2837">
        <v>2835</v>
      </c>
      <c r="B2837" s="3" t="s">
        <v>2835</v>
      </c>
      <c r="C2837" s="3" t="s">
        <v>6945</v>
      </c>
      <c r="D2837">
        <v>1000</v>
      </c>
      <c r="F2837">
        <v>1870.99</v>
      </c>
      <c r="G2837" t="s">
        <v>8219</v>
      </c>
      <c r="H2837" t="s">
        <v>8225</v>
      </c>
      <c r="I2837" t="str">
        <f>VLOOKUP(H2837,ISO!$A$2:$D$249,4,0)</f>
        <v>United Kingdom of Great Britain and Northern Ireland (the)</v>
      </c>
      <c r="J2837" t="s">
        <v>8247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1.8709899999999999</v>
      </c>
      <c r="R2837" s="8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58" hidden="1">
      <c r="A2838">
        <v>2836</v>
      </c>
      <c r="B2838" s="3" t="s">
        <v>2836</v>
      </c>
      <c r="C2838" s="3" t="s">
        <v>6946</v>
      </c>
      <c r="D2838">
        <v>450</v>
      </c>
      <c r="F2838">
        <v>485</v>
      </c>
      <c r="G2838" t="s">
        <v>8219</v>
      </c>
      <c r="H2838" t="s">
        <v>8224</v>
      </c>
      <c r="I2838" t="str">
        <f>VLOOKUP(H2838,ISO!$A$2:$D$249,4,0)</f>
        <v>United States of America (the)</v>
      </c>
      <c r="J2838" t="s">
        <v>8246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1.0777777777777777</v>
      </c>
      <c r="R2838" s="8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8" hidden="1">
      <c r="A2839">
        <v>2837</v>
      </c>
      <c r="B2839" s="3" t="s">
        <v>2837</v>
      </c>
      <c r="C2839" s="3" t="s">
        <v>6947</v>
      </c>
      <c r="D2839">
        <v>850</v>
      </c>
      <c r="F2839">
        <v>850</v>
      </c>
      <c r="G2839" t="s">
        <v>8219</v>
      </c>
      <c r="H2839" t="s">
        <v>8229</v>
      </c>
      <c r="I2839" t="str">
        <f>VLOOKUP(H2839,ISO!$A$2:$D$249,4,0)</f>
        <v>Canada</v>
      </c>
      <c r="J2839" t="s">
        <v>8251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</v>
      </c>
      <c r="R2839" s="8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5" hidden="1">
      <c r="A2840">
        <v>2838</v>
      </c>
      <c r="B2840" s="3" t="s">
        <v>2838</v>
      </c>
      <c r="C2840" s="3" t="s">
        <v>6948</v>
      </c>
      <c r="D2840">
        <v>2000</v>
      </c>
      <c r="F2840">
        <v>2405</v>
      </c>
      <c r="G2840" t="s">
        <v>8219</v>
      </c>
      <c r="H2840" t="s">
        <v>8224</v>
      </c>
      <c r="I2840" t="str">
        <f>VLOOKUP(H2840,ISO!$A$2:$D$249,4,0)</f>
        <v>United States of America (the)</v>
      </c>
      <c r="J2840" t="s">
        <v>8246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1.2024999999999999</v>
      </c>
      <c r="R2840" s="8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5" hidden="1">
      <c r="A2841">
        <v>2839</v>
      </c>
      <c r="B2841" s="3" t="s">
        <v>2839</v>
      </c>
      <c r="C2841" s="3" t="s">
        <v>6949</v>
      </c>
      <c r="D2841">
        <v>3500</v>
      </c>
      <c r="F2841">
        <v>3900</v>
      </c>
      <c r="G2841" t="s">
        <v>8219</v>
      </c>
      <c r="H2841" t="s">
        <v>8224</v>
      </c>
      <c r="I2841" t="str">
        <f>VLOOKUP(H2841,ISO!$A$2:$D$249,4,0)</f>
        <v>United States of America (the)</v>
      </c>
      <c r="J2841" t="s">
        <v>8246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1.1142857142857143</v>
      </c>
      <c r="R2841" s="8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8" hidden="1">
      <c r="A2842">
        <v>2840</v>
      </c>
      <c r="B2842" s="3" t="s">
        <v>2840</v>
      </c>
      <c r="C2842" s="3" t="s">
        <v>6950</v>
      </c>
      <c r="D2842">
        <v>2500</v>
      </c>
      <c r="F2842">
        <v>2600</v>
      </c>
      <c r="G2842" t="s">
        <v>8219</v>
      </c>
      <c r="H2842" t="s">
        <v>8225</v>
      </c>
      <c r="I2842" t="str">
        <f>VLOOKUP(H2842,ISO!$A$2:$D$249,4,0)</f>
        <v>United Kingdom of Great Britain and Northern Ireland (the)</v>
      </c>
      <c r="J2842" t="s">
        <v>8247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1.04</v>
      </c>
      <c r="R2842" s="8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F2843">
        <v>10</v>
      </c>
      <c r="G2843" t="s">
        <v>8221</v>
      </c>
      <c r="H2843" t="s">
        <v>8225</v>
      </c>
      <c r="I2843" t="str">
        <f>VLOOKUP(H2843,ISO!$A$2:$D$249,4,0)</f>
        <v>United Kingdom of Great Britain and Northern Ireland (the)</v>
      </c>
      <c r="J2843" t="s">
        <v>8247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0.01</v>
      </c>
      <c r="R2843" s="8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F2844">
        <v>0</v>
      </c>
      <c r="G2844" t="s">
        <v>8221</v>
      </c>
      <c r="H2844" t="s">
        <v>8225</v>
      </c>
      <c r="I2844" t="str">
        <f>VLOOKUP(H2844,ISO!$A$2:$D$249,4,0)</f>
        <v>United Kingdom of Great Britain and Northern Ireland (the)</v>
      </c>
      <c r="J2844" t="s">
        <v>8247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s="8" t="e">
        <f t="shared" si="177"/>
        <v>#DIV/0!</v>
      </c>
      <c r="S2844" t="str">
        <f t="shared" si="178"/>
        <v>theater</v>
      </c>
      <c r="T2844" t="str">
        <f t="shared" si="179"/>
        <v>plays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F2845">
        <v>0</v>
      </c>
      <c r="G2845" t="s">
        <v>8221</v>
      </c>
      <c r="H2845" t="s">
        <v>8224</v>
      </c>
      <c r="I2845" t="str">
        <f>VLOOKUP(H2845,ISO!$A$2:$D$249,4,0)</f>
        <v>United States of America (the)</v>
      </c>
      <c r="J2845" t="s">
        <v>8246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s="8" t="e">
        <f t="shared" si="177"/>
        <v>#DIV/0!</v>
      </c>
      <c r="S2845" t="str">
        <f t="shared" si="178"/>
        <v>theater</v>
      </c>
      <c r="T2845" t="str">
        <f t="shared" si="179"/>
        <v>plays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F2846">
        <v>30</v>
      </c>
      <c r="G2846" t="s">
        <v>8221</v>
      </c>
      <c r="H2846" t="s">
        <v>8239</v>
      </c>
      <c r="I2846" t="str">
        <f>VLOOKUP(H2846,ISO!$A$2:$D$249,4,0)</f>
        <v>Austria</v>
      </c>
      <c r="J2846" t="s">
        <v>8249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5.4545454545454543E-2</v>
      </c>
      <c r="R2846" s="8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F2847">
        <v>2366</v>
      </c>
      <c r="G2847" t="s">
        <v>8221</v>
      </c>
      <c r="H2847" t="s">
        <v>8224</v>
      </c>
      <c r="I2847" t="str">
        <f>VLOOKUP(H2847,ISO!$A$2:$D$249,4,0)</f>
        <v>United States of America (the)</v>
      </c>
      <c r="J2847" t="s">
        <v>8246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0.31546666666666667</v>
      </c>
      <c r="R2847" s="8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F2848">
        <v>0</v>
      </c>
      <c r="G2848" t="s">
        <v>8221</v>
      </c>
      <c r="H2848" t="s">
        <v>8224</v>
      </c>
      <c r="I2848" t="str">
        <f>VLOOKUP(H2848,ISO!$A$2:$D$249,4,0)</f>
        <v>United States of America (the)</v>
      </c>
      <c r="J2848" t="s">
        <v>8246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s="8" t="e">
        <f t="shared" si="177"/>
        <v>#DIV/0!</v>
      </c>
      <c r="S2848" t="str">
        <f t="shared" si="178"/>
        <v>theater</v>
      </c>
      <c r="T2848" t="str">
        <f t="shared" si="179"/>
        <v>plays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F2849">
        <v>0</v>
      </c>
      <c r="G2849" t="s">
        <v>8221</v>
      </c>
      <c r="H2849" t="s">
        <v>8224</v>
      </c>
      <c r="I2849" t="str">
        <f>VLOOKUP(H2849,ISO!$A$2:$D$249,4,0)</f>
        <v>United States of America (the)</v>
      </c>
      <c r="J2849" t="s">
        <v>8246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s="8" t="e">
        <f t="shared" si="177"/>
        <v>#DIV/0!</v>
      </c>
      <c r="S2849" t="str">
        <f t="shared" si="178"/>
        <v>theater</v>
      </c>
      <c r="T2849" t="str">
        <f t="shared" si="179"/>
        <v>plays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F2850">
        <v>70</v>
      </c>
      <c r="G2850" t="s">
        <v>8221</v>
      </c>
      <c r="H2850" t="s">
        <v>8224</v>
      </c>
      <c r="I2850" t="str">
        <f>VLOOKUP(H2850,ISO!$A$2:$D$249,4,0)</f>
        <v>United States of America (the)</v>
      </c>
      <c r="J2850" t="s">
        <v>8246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2E-3</v>
      </c>
      <c r="R2850" s="8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F2851">
        <v>5</v>
      </c>
      <c r="G2851" t="s">
        <v>8221</v>
      </c>
      <c r="H2851" t="s">
        <v>8225</v>
      </c>
      <c r="I2851" t="str">
        <f>VLOOKUP(H2851,ISO!$A$2:$D$249,4,0)</f>
        <v>United Kingdom of Great Britain and Northern Ireland (the)</v>
      </c>
      <c r="J2851" t="s">
        <v>8247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0.01</v>
      </c>
      <c r="R2851" s="8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F2852">
        <v>311</v>
      </c>
      <c r="G2852" t="s">
        <v>8221</v>
      </c>
      <c r="H2852" t="s">
        <v>8224</v>
      </c>
      <c r="I2852" t="str">
        <f>VLOOKUP(H2852,ISO!$A$2:$D$249,4,0)</f>
        <v>United States of America (the)</v>
      </c>
      <c r="J2852" t="s">
        <v>8246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3.8875E-2</v>
      </c>
      <c r="R2852" s="8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F2853">
        <v>0</v>
      </c>
      <c r="G2853" t="s">
        <v>8221</v>
      </c>
      <c r="H2853" t="s">
        <v>8241</v>
      </c>
      <c r="I2853" t="str">
        <f>VLOOKUP(H2853,ISO!$A$2:$D$249,4,0)</f>
        <v>Ireland</v>
      </c>
      <c r="J2853" t="s">
        <v>8249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s="8" t="e">
        <f t="shared" si="177"/>
        <v>#DIV/0!</v>
      </c>
      <c r="S2853" t="str">
        <f t="shared" si="178"/>
        <v>theater</v>
      </c>
      <c r="T2853" t="str">
        <f t="shared" si="179"/>
        <v>plays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F2854">
        <v>95</v>
      </c>
      <c r="G2854" t="s">
        <v>8221</v>
      </c>
      <c r="H2854" t="s">
        <v>8224</v>
      </c>
      <c r="I2854" t="str">
        <f>VLOOKUP(H2854,ISO!$A$2:$D$249,4,0)</f>
        <v>United States of America (the)</v>
      </c>
      <c r="J2854" t="s">
        <v>8246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1.9E-2</v>
      </c>
      <c r="R2854" s="8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F2855">
        <v>0</v>
      </c>
      <c r="G2855" t="s">
        <v>8221</v>
      </c>
      <c r="H2855" t="s">
        <v>8229</v>
      </c>
      <c r="I2855" t="str">
        <f>VLOOKUP(H2855,ISO!$A$2:$D$249,4,0)</f>
        <v>Canada</v>
      </c>
      <c r="J2855" t="s">
        <v>8251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s="8" t="e">
        <f t="shared" si="177"/>
        <v>#DIV/0!</v>
      </c>
      <c r="S2855" t="str">
        <f t="shared" si="178"/>
        <v>theater</v>
      </c>
      <c r="T2855" t="str">
        <f t="shared" si="179"/>
        <v>plays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F2856">
        <v>417</v>
      </c>
      <c r="G2856" t="s">
        <v>8221</v>
      </c>
      <c r="H2856" t="s">
        <v>8225</v>
      </c>
      <c r="I2856" t="str">
        <f>VLOOKUP(H2856,ISO!$A$2:$D$249,4,0)</f>
        <v>United Kingdom of Great Britain and Northern Ireland (the)</v>
      </c>
      <c r="J2856" t="s">
        <v>8247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0.41699999999999998</v>
      </c>
      <c r="R2856" s="8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F2857">
        <v>300</v>
      </c>
      <c r="G2857" t="s">
        <v>8221</v>
      </c>
      <c r="H2857" t="s">
        <v>8224</v>
      </c>
      <c r="I2857" t="str">
        <f>VLOOKUP(H2857,ISO!$A$2:$D$249,4,0)</f>
        <v>United States of America (the)</v>
      </c>
      <c r="J2857" t="s">
        <v>8246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0.5</v>
      </c>
      <c r="R2857" s="8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F2858">
        <v>146</v>
      </c>
      <c r="G2858" t="s">
        <v>8221</v>
      </c>
      <c r="H2858" t="s">
        <v>8224</v>
      </c>
      <c r="I2858" t="str">
        <f>VLOOKUP(H2858,ISO!$A$2:$D$249,4,0)</f>
        <v>United States of America (the)</v>
      </c>
      <c r="J2858" t="s">
        <v>8246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4.8666666666666664E-2</v>
      </c>
      <c r="R2858" s="8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F2859">
        <v>7500</v>
      </c>
      <c r="G2859" t="s">
        <v>8221</v>
      </c>
      <c r="H2859" t="s">
        <v>8238</v>
      </c>
      <c r="I2859" t="str">
        <f>VLOOKUP(H2859,ISO!$A$2:$D$249,4,0)</f>
        <v>Mexico</v>
      </c>
      <c r="J2859" t="s">
        <v>8256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0.19736842105263158</v>
      </c>
      <c r="R2859" s="8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F2860">
        <v>0</v>
      </c>
      <c r="G2860" t="s">
        <v>8221</v>
      </c>
      <c r="H2860" t="s">
        <v>8233</v>
      </c>
      <c r="I2860" t="str">
        <f>VLOOKUP(H2860,ISO!$A$2:$D$249,4,0)</f>
        <v>Netherlands (the)</v>
      </c>
      <c r="J2860" t="s">
        <v>8249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s="8" t="e">
        <f t="shared" si="177"/>
        <v>#DIV/0!</v>
      </c>
      <c r="S2860" t="str">
        <f t="shared" si="178"/>
        <v>theater</v>
      </c>
      <c r="T2860" t="str">
        <f t="shared" si="179"/>
        <v>plays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F2861">
        <v>35</v>
      </c>
      <c r="G2861" t="s">
        <v>8221</v>
      </c>
      <c r="H2861" t="s">
        <v>8226</v>
      </c>
      <c r="I2861" t="str">
        <f>VLOOKUP(H2861,ISO!$A$2:$D$249,4,0)</f>
        <v>Australia</v>
      </c>
      <c r="J2861" t="s">
        <v>8248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1.7500000000000002E-2</v>
      </c>
      <c r="R2861" s="8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F2862">
        <v>266</v>
      </c>
      <c r="G2862" t="s">
        <v>8221</v>
      </c>
      <c r="H2862" t="s">
        <v>8224</v>
      </c>
      <c r="I2862" t="str">
        <f>VLOOKUP(H2862,ISO!$A$2:$D$249,4,0)</f>
        <v>United States of America (the)</v>
      </c>
      <c r="J2862" t="s">
        <v>8246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6.6500000000000004E-2</v>
      </c>
      <c r="R2862" s="8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F2863">
        <v>80</v>
      </c>
      <c r="G2863" t="s">
        <v>8221</v>
      </c>
      <c r="H2863" t="s">
        <v>8226</v>
      </c>
      <c r="I2863" t="str">
        <f>VLOOKUP(H2863,ISO!$A$2:$D$249,4,0)</f>
        <v>Australia</v>
      </c>
      <c r="J2863" t="s">
        <v>8248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0.32</v>
      </c>
      <c r="R2863" s="8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F2864">
        <v>55</v>
      </c>
      <c r="G2864" t="s">
        <v>8221</v>
      </c>
      <c r="H2864" t="s">
        <v>8224</v>
      </c>
      <c r="I2864" t="str">
        <f>VLOOKUP(H2864,ISO!$A$2:$D$249,4,0)</f>
        <v>United States of America (the)</v>
      </c>
      <c r="J2864" t="s">
        <v>8246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4.3307086614173228E-3</v>
      </c>
      <c r="R2864" s="8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F2865">
        <v>20</v>
      </c>
      <c r="G2865" t="s">
        <v>8221</v>
      </c>
      <c r="H2865" t="s">
        <v>8224</v>
      </c>
      <c r="I2865" t="str">
        <f>VLOOKUP(H2865,ISO!$A$2:$D$249,4,0)</f>
        <v>United States of America (the)</v>
      </c>
      <c r="J2865" t="s">
        <v>8246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4.0000000000000002E-4</v>
      </c>
      <c r="R2865" s="8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F2866">
        <v>40</v>
      </c>
      <c r="G2866" t="s">
        <v>8221</v>
      </c>
      <c r="H2866" t="s">
        <v>8225</v>
      </c>
      <c r="I2866" t="str">
        <f>VLOOKUP(H2866,ISO!$A$2:$D$249,4,0)</f>
        <v>United Kingdom of Great Britain and Northern Ireland (the)</v>
      </c>
      <c r="J2866" t="s">
        <v>8247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1.6E-2</v>
      </c>
      <c r="R2866" s="8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F2867">
        <v>0</v>
      </c>
      <c r="G2867" t="s">
        <v>8221</v>
      </c>
      <c r="H2867" t="s">
        <v>8224</v>
      </c>
      <c r="I2867" t="str">
        <f>VLOOKUP(H2867,ISO!$A$2:$D$249,4,0)</f>
        <v>United States of America (the)</v>
      </c>
      <c r="J2867" t="s">
        <v>8246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s="8" t="e">
        <f t="shared" si="177"/>
        <v>#DIV/0!</v>
      </c>
      <c r="S2867" t="str">
        <f t="shared" si="178"/>
        <v>theater</v>
      </c>
      <c r="T2867" t="str">
        <f t="shared" si="179"/>
        <v>plays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F2868">
        <v>45</v>
      </c>
      <c r="G2868" t="s">
        <v>8221</v>
      </c>
      <c r="H2868" t="s">
        <v>8224</v>
      </c>
      <c r="I2868" t="str">
        <f>VLOOKUP(H2868,ISO!$A$2:$D$249,4,0)</f>
        <v>United States of America (the)</v>
      </c>
      <c r="J2868" t="s">
        <v>8246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8.9999999999999993E-3</v>
      </c>
      <c r="R2868" s="8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F2869">
        <v>504</v>
      </c>
      <c r="G2869" t="s">
        <v>8221</v>
      </c>
      <c r="H2869" t="s">
        <v>8224</v>
      </c>
      <c r="I2869" t="str">
        <f>VLOOKUP(H2869,ISO!$A$2:$D$249,4,0)</f>
        <v>United States of America (the)</v>
      </c>
      <c r="J2869" t="s">
        <v>8246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0.2016</v>
      </c>
      <c r="R2869" s="8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F2870">
        <v>6301.76</v>
      </c>
      <c r="G2870" t="s">
        <v>8221</v>
      </c>
      <c r="H2870" t="s">
        <v>8224</v>
      </c>
      <c r="I2870" t="str">
        <f>VLOOKUP(H2870,ISO!$A$2:$D$249,4,0)</f>
        <v>United States of America (the)</v>
      </c>
      <c r="J2870" t="s">
        <v>8246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0.42011733333333334</v>
      </c>
      <c r="R2870" s="8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F2871">
        <v>177</v>
      </c>
      <c r="G2871" t="s">
        <v>8221</v>
      </c>
      <c r="H2871" t="s">
        <v>8224</v>
      </c>
      <c r="I2871" t="str">
        <f>VLOOKUP(H2871,ISO!$A$2:$D$249,4,0)</f>
        <v>United States of America (the)</v>
      </c>
      <c r="J2871" t="s">
        <v>8246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8.8500000000000002E-3</v>
      </c>
      <c r="R2871" s="8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F2872">
        <v>750</v>
      </c>
      <c r="G2872" t="s">
        <v>8221</v>
      </c>
      <c r="H2872" t="s">
        <v>8224</v>
      </c>
      <c r="I2872" t="str">
        <f>VLOOKUP(H2872,ISO!$A$2:$D$249,4,0)</f>
        <v>United States of America (the)</v>
      </c>
      <c r="J2872" t="s">
        <v>8246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0.15</v>
      </c>
      <c r="R2872" s="8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F2873">
        <v>467</v>
      </c>
      <c r="G2873" t="s">
        <v>8221</v>
      </c>
      <c r="H2873" t="s">
        <v>8224</v>
      </c>
      <c r="I2873" t="str">
        <f>VLOOKUP(H2873,ISO!$A$2:$D$249,4,0)</f>
        <v>United States of America (the)</v>
      </c>
      <c r="J2873" t="s">
        <v>8246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4.6699999999999998E-2</v>
      </c>
      <c r="R2873" s="8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F2874">
        <v>0</v>
      </c>
      <c r="G2874" t="s">
        <v>8221</v>
      </c>
      <c r="H2874" t="s">
        <v>8224</v>
      </c>
      <c r="I2874" t="str">
        <f>VLOOKUP(H2874,ISO!$A$2:$D$249,4,0)</f>
        <v>United States of America (the)</v>
      </c>
      <c r="J2874" t="s">
        <v>8246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s="8" t="e">
        <f t="shared" si="177"/>
        <v>#DIV/0!</v>
      </c>
      <c r="S2874" t="str">
        <f t="shared" si="178"/>
        <v>theater</v>
      </c>
      <c r="T2874" t="str">
        <f t="shared" si="179"/>
        <v>plays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F2875">
        <v>953</v>
      </c>
      <c r="G2875" t="s">
        <v>8221</v>
      </c>
      <c r="H2875" t="s">
        <v>8224</v>
      </c>
      <c r="I2875" t="str">
        <f>VLOOKUP(H2875,ISO!$A$2:$D$249,4,0)</f>
        <v>United States of America (the)</v>
      </c>
      <c r="J2875" t="s">
        <v>8246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0.38119999999999998</v>
      </c>
      <c r="R2875" s="8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F2876">
        <v>271</v>
      </c>
      <c r="G2876" t="s">
        <v>8221</v>
      </c>
      <c r="H2876" t="s">
        <v>8224</v>
      </c>
      <c r="I2876" t="str">
        <f>VLOOKUP(H2876,ISO!$A$2:$D$249,4,0)</f>
        <v>United States of America (the)</v>
      </c>
      <c r="J2876" t="s">
        <v>8246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5.4199999999999998E-2</v>
      </c>
      <c r="R2876" s="8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F2877">
        <v>7</v>
      </c>
      <c r="G2877" t="s">
        <v>8221</v>
      </c>
      <c r="H2877" t="s">
        <v>8224</v>
      </c>
      <c r="I2877" t="str">
        <f>VLOOKUP(H2877,ISO!$A$2:$D$249,4,0)</f>
        <v>United States of America (the)</v>
      </c>
      <c r="J2877" t="s">
        <v>8246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3.5E-4</v>
      </c>
      <c r="R2877" s="8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F2878">
        <v>0</v>
      </c>
      <c r="G2878" t="s">
        <v>8221</v>
      </c>
      <c r="H2878" t="s">
        <v>8224</v>
      </c>
      <c r="I2878" t="str">
        <f>VLOOKUP(H2878,ISO!$A$2:$D$249,4,0)</f>
        <v>United States of America (the)</v>
      </c>
      <c r="J2878" t="s">
        <v>8246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s="8" t="e">
        <f t="shared" si="177"/>
        <v>#DIV/0!</v>
      </c>
      <c r="S2878" t="str">
        <f t="shared" si="178"/>
        <v>theater</v>
      </c>
      <c r="T2878" t="str">
        <f t="shared" si="179"/>
        <v>plays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F2879">
        <v>650</v>
      </c>
      <c r="G2879" t="s">
        <v>8221</v>
      </c>
      <c r="H2879" t="s">
        <v>8224</v>
      </c>
      <c r="I2879" t="str">
        <f>VLOOKUP(H2879,ISO!$A$2:$D$249,4,0)</f>
        <v>United States of America (the)</v>
      </c>
      <c r="J2879" t="s">
        <v>8246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0.10833333333333334</v>
      </c>
      <c r="R2879" s="8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F2880">
        <v>63</v>
      </c>
      <c r="G2880" t="s">
        <v>8221</v>
      </c>
      <c r="H2880" t="s">
        <v>8225</v>
      </c>
      <c r="I2880" t="str">
        <f>VLOOKUP(H2880,ISO!$A$2:$D$249,4,0)</f>
        <v>United Kingdom of Great Britain and Northern Ireland (the)</v>
      </c>
      <c r="J2880" t="s">
        <v>8247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2.1000000000000001E-2</v>
      </c>
      <c r="R2880" s="8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F2881">
        <v>29</v>
      </c>
      <c r="G2881" t="s">
        <v>8221</v>
      </c>
      <c r="H2881" t="s">
        <v>8224</v>
      </c>
      <c r="I2881" t="str">
        <f>VLOOKUP(H2881,ISO!$A$2:$D$249,4,0)</f>
        <v>United States of America (the)</v>
      </c>
      <c r="J2881" t="s">
        <v>8246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2.5892857142857141E-3</v>
      </c>
      <c r="R2881" s="8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F2882">
        <v>2800</v>
      </c>
      <c r="G2882" t="s">
        <v>8221</v>
      </c>
      <c r="H2882" t="s">
        <v>8224</v>
      </c>
      <c r="I2882" t="str">
        <f>VLOOKUP(H2882,ISO!$A$2:$D$249,4,0)</f>
        <v>United States of America (the)</v>
      </c>
      <c r="J2882" t="s">
        <v>8246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76"/>
        <v>0.23333333333333334</v>
      </c>
      <c r="R2882" s="8">
        <f t="shared" si="177"/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F2883">
        <v>0</v>
      </c>
      <c r="G2883" t="s">
        <v>8221</v>
      </c>
      <c r="H2883" t="s">
        <v>8224</v>
      </c>
      <c r="I2883" t="str">
        <f>VLOOKUP(H2883,ISO!$A$2:$D$249,4,0)</f>
        <v>United States of America (the)</v>
      </c>
      <c r="J2883" t="s">
        <v>8246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80">F2883/D2883</f>
        <v>0</v>
      </c>
      <c r="R2883" s="8" t="e">
        <f t="shared" ref="R2883:R2946" si="181">F2883/N2883</f>
        <v>#DIV/0!</v>
      </c>
      <c r="S2883" t="str">
        <f t="shared" ref="S2883:S2946" si="182">LEFT(P2883,(FIND("/",P2883,1)-1))</f>
        <v>theater</v>
      </c>
      <c r="T2883" t="str">
        <f t="shared" ref="T2883:T2946" si="183">MID(P2883,FIND("/",P2883)+1,256)</f>
        <v>plays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F2884">
        <v>252</v>
      </c>
      <c r="G2884" t="s">
        <v>8221</v>
      </c>
      <c r="H2884" t="s">
        <v>8224</v>
      </c>
      <c r="I2884" t="str">
        <f>VLOOKUP(H2884,ISO!$A$2:$D$249,4,0)</f>
        <v>United States of America (the)</v>
      </c>
      <c r="J2884" t="s">
        <v>8246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0.33600000000000002</v>
      </c>
      <c r="R2884" s="8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F2885">
        <v>1908</v>
      </c>
      <c r="G2885" t="s">
        <v>8221</v>
      </c>
      <c r="H2885" t="s">
        <v>8224</v>
      </c>
      <c r="I2885" t="str">
        <f>VLOOKUP(H2885,ISO!$A$2:$D$249,4,0)</f>
        <v>United States of America (the)</v>
      </c>
      <c r="J2885" t="s">
        <v>8246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0.1908</v>
      </c>
      <c r="R2885" s="8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F2886">
        <v>185</v>
      </c>
      <c r="G2886" t="s">
        <v>8221</v>
      </c>
      <c r="H2886" t="s">
        <v>8224</v>
      </c>
      <c r="I2886" t="str">
        <f>VLOOKUP(H2886,ISO!$A$2:$D$249,4,0)</f>
        <v>United States of America (the)</v>
      </c>
      <c r="J2886" t="s">
        <v>8246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4.1111111111111114E-3</v>
      </c>
      <c r="R2886" s="8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F2887">
        <v>130</v>
      </c>
      <c r="G2887" t="s">
        <v>8221</v>
      </c>
      <c r="H2887" t="s">
        <v>8224</v>
      </c>
      <c r="I2887" t="str">
        <f>VLOOKUP(H2887,ISO!$A$2:$D$249,4,0)</f>
        <v>United States of America (the)</v>
      </c>
      <c r="J2887" t="s">
        <v>8246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0.32500000000000001</v>
      </c>
      <c r="R2887" s="8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F2888">
        <v>10</v>
      </c>
      <c r="G2888" t="s">
        <v>8221</v>
      </c>
      <c r="H2888" t="s">
        <v>8224</v>
      </c>
      <c r="I2888" t="str">
        <f>VLOOKUP(H2888,ISO!$A$2:$D$249,4,0)</f>
        <v>United States of America (the)</v>
      </c>
      <c r="J2888" t="s">
        <v>8246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0.05</v>
      </c>
      <c r="R2888" s="8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F2889">
        <v>5</v>
      </c>
      <c r="G2889" t="s">
        <v>8221</v>
      </c>
      <c r="H2889" t="s">
        <v>8224</v>
      </c>
      <c r="I2889" t="str">
        <f>VLOOKUP(H2889,ISO!$A$2:$D$249,4,0)</f>
        <v>United States of America (the)</v>
      </c>
      <c r="J2889" t="s">
        <v>8246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1.6666666666666668E-3</v>
      </c>
      <c r="R2889" s="8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F2890">
        <v>0</v>
      </c>
      <c r="G2890" t="s">
        <v>8221</v>
      </c>
      <c r="H2890" t="s">
        <v>8224</v>
      </c>
      <c r="I2890" t="str">
        <f>VLOOKUP(H2890,ISO!$A$2:$D$249,4,0)</f>
        <v>United States of America (the)</v>
      </c>
      <c r="J2890" t="s">
        <v>8246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s="8" t="e">
        <f t="shared" si="181"/>
        <v>#DIV/0!</v>
      </c>
      <c r="S2890" t="str">
        <f t="shared" si="182"/>
        <v>theater</v>
      </c>
      <c r="T2890" t="str">
        <f t="shared" si="183"/>
        <v>plays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F2891">
        <v>1142</v>
      </c>
      <c r="G2891" t="s">
        <v>8221</v>
      </c>
      <c r="H2891" t="s">
        <v>8224</v>
      </c>
      <c r="I2891" t="str">
        <f>VLOOKUP(H2891,ISO!$A$2:$D$249,4,0)</f>
        <v>United States of America (the)</v>
      </c>
      <c r="J2891" t="s">
        <v>8246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0.38066666666666665</v>
      </c>
      <c r="R2891" s="8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F2892">
        <v>21</v>
      </c>
      <c r="G2892" t="s">
        <v>8221</v>
      </c>
      <c r="H2892" t="s">
        <v>8224</v>
      </c>
      <c r="I2892" t="str">
        <f>VLOOKUP(H2892,ISO!$A$2:$D$249,4,0)</f>
        <v>United States of America (the)</v>
      </c>
      <c r="J2892" t="s">
        <v>8246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1.0500000000000001E-2</v>
      </c>
      <c r="R2892" s="8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F2893">
        <v>273</v>
      </c>
      <c r="G2893" t="s">
        <v>8221</v>
      </c>
      <c r="H2893" t="s">
        <v>8224</v>
      </c>
      <c r="I2893" t="str">
        <f>VLOOKUP(H2893,ISO!$A$2:$D$249,4,0)</f>
        <v>United States of America (the)</v>
      </c>
      <c r="J2893" t="s">
        <v>8246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2.7300000000000001E-2</v>
      </c>
      <c r="R2893" s="8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F2894">
        <v>500</v>
      </c>
      <c r="G2894" t="s">
        <v>8221</v>
      </c>
      <c r="H2894" t="s">
        <v>8224</v>
      </c>
      <c r="I2894" t="str">
        <f>VLOOKUP(H2894,ISO!$A$2:$D$249,4,0)</f>
        <v>United States of America (the)</v>
      </c>
      <c r="J2894" t="s">
        <v>8246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9.0909090909090912E-2</v>
      </c>
      <c r="R2894" s="8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F2895">
        <v>25</v>
      </c>
      <c r="G2895" t="s">
        <v>8221</v>
      </c>
      <c r="H2895" t="s">
        <v>8224</v>
      </c>
      <c r="I2895" t="str">
        <f>VLOOKUP(H2895,ISO!$A$2:$D$249,4,0)</f>
        <v>United States of America (the)</v>
      </c>
      <c r="J2895" t="s">
        <v>8246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5.0000000000000001E-3</v>
      </c>
      <c r="R2895" s="8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F2896">
        <v>0</v>
      </c>
      <c r="G2896" t="s">
        <v>8221</v>
      </c>
      <c r="H2896" t="s">
        <v>8224</v>
      </c>
      <c r="I2896" t="str">
        <f>VLOOKUP(H2896,ISO!$A$2:$D$249,4,0)</f>
        <v>United States of America (the)</v>
      </c>
      <c r="J2896" t="s">
        <v>8246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s="8" t="e">
        <f t="shared" si="181"/>
        <v>#DIV/0!</v>
      </c>
      <c r="S2896" t="str">
        <f t="shared" si="182"/>
        <v>theater</v>
      </c>
      <c r="T2896" t="str">
        <f t="shared" si="183"/>
        <v>plays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F2897">
        <v>23</v>
      </c>
      <c r="G2897" t="s">
        <v>8221</v>
      </c>
      <c r="H2897" t="s">
        <v>8224</v>
      </c>
      <c r="I2897" t="str">
        <f>VLOOKUP(H2897,ISO!$A$2:$D$249,4,0)</f>
        <v>United States of America (the)</v>
      </c>
      <c r="J2897" t="s">
        <v>8246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4.5999999999999999E-2</v>
      </c>
      <c r="R2897" s="8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F2898">
        <v>625</v>
      </c>
      <c r="G2898" t="s">
        <v>8221</v>
      </c>
      <c r="H2898" t="s">
        <v>8224</v>
      </c>
      <c r="I2898" t="str">
        <f>VLOOKUP(H2898,ISO!$A$2:$D$249,4,0)</f>
        <v>United States of America (the)</v>
      </c>
      <c r="J2898" t="s">
        <v>8246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0.20833333333333334</v>
      </c>
      <c r="R2898" s="8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F2899">
        <v>550</v>
      </c>
      <c r="G2899" t="s">
        <v>8221</v>
      </c>
      <c r="H2899" t="s">
        <v>8224</v>
      </c>
      <c r="I2899" t="str">
        <f>VLOOKUP(H2899,ISO!$A$2:$D$249,4,0)</f>
        <v>United States of America (the)</v>
      </c>
      <c r="J2899" t="s">
        <v>8246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4.583333333333333E-2</v>
      </c>
      <c r="R2899" s="8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F2900">
        <v>316</v>
      </c>
      <c r="G2900" t="s">
        <v>8221</v>
      </c>
      <c r="H2900" t="s">
        <v>8224</v>
      </c>
      <c r="I2900" t="str">
        <f>VLOOKUP(H2900,ISO!$A$2:$D$249,4,0)</f>
        <v>United States of America (the)</v>
      </c>
      <c r="J2900" t="s">
        <v>8246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4.2133333333333335E-2</v>
      </c>
      <c r="R2900" s="8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F2901">
        <v>0</v>
      </c>
      <c r="G2901" t="s">
        <v>8221</v>
      </c>
      <c r="H2901" t="s">
        <v>8224</v>
      </c>
      <c r="I2901" t="str">
        <f>VLOOKUP(H2901,ISO!$A$2:$D$249,4,0)</f>
        <v>United States of America (the)</v>
      </c>
      <c r="J2901" t="s">
        <v>8246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s="8" t="e">
        <f t="shared" si="181"/>
        <v>#DIV/0!</v>
      </c>
      <c r="S2901" t="str">
        <f t="shared" si="182"/>
        <v>theater</v>
      </c>
      <c r="T2901" t="str">
        <f t="shared" si="183"/>
        <v>plays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F2902">
        <v>3405</v>
      </c>
      <c r="G2902" t="s">
        <v>8221</v>
      </c>
      <c r="H2902" t="s">
        <v>8224</v>
      </c>
      <c r="I2902" t="str">
        <f>VLOOKUP(H2902,ISO!$A$2:$D$249,4,0)</f>
        <v>United States of America (the)</v>
      </c>
      <c r="J2902" t="s">
        <v>8246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0.61909090909090914</v>
      </c>
      <c r="R2902" s="8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F2903">
        <v>6</v>
      </c>
      <c r="G2903" t="s">
        <v>8221</v>
      </c>
      <c r="H2903" t="s">
        <v>8224</v>
      </c>
      <c r="I2903" t="str">
        <f>VLOOKUP(H2903,ISO!$A$2:$D$249,4,0)</f>
        <v>United States of America (the)</v>
      </c>
      <c r="J2903" t="s">
        <v>8246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8.0000000000000002E-3</v>
      </c>
      <c r="R2903" s="8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F2904">
        <v>25</v>
      </c>
      <c r="G2904" t="s">
        <v>8221</v>
      </c>
      <c r="H2904" t="s">
        <v>8224</v>
      </c>
      <c r="I2904" t="str">
        <f>VLOOKUP(H2904,ISO!$A$2:$D$249,4,0)</f>
        <v>United States of America (the)</v>
      </c>
      <c r="J2904" t="s">
        <v>8246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1.6666666666666666E-4</v>
      </c>
      <c r="R2904" s="8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F2905">
        <v>39</v>
      </c>
      <c r="G2905" t="s">
        <v>8221</v>
      </c>
      <c r="H2905" t="s">
        <v>8224</v>
      </c>
      <c r="I2905" t="str">
        <f>VLOOKUP(H2905,ISO!$A$2:$D$249,4,0)</f>
        <v>United States of America (the)</v>
      </c>
      <c r="J2905" t="s">
        <v>8246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7.7999999999999996E-3</v>
      </c>
      <c r="R2905" s="8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F2906">
        <v>75</v>
      </c>
      <c r="G2906" t="s">
        <v>8221</v>
      </c>
      <c r="H2906" t="s">
        <v>8225</v>
      </c>
      <c r="I2906" t="str">
        <f>VLOOKUP(H2906,ISO!$A$2:$D$249,4,0)</f>
        <v>United Kingdom of Great Britain and Northern Ireland (the)</v>
      </c>
      <c r="J2906" t="s">
        <v>8247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0.05</v>
      </c>
      <c r="R2906" s="8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F2907">
        <v>622</v>
      </c>
      <c r="G2907" t="s">
        <v>8221</v>
      </c>
      <c r="H2907" t="s">
        <v>8224</v>
      </c>
      <c r="I2907" t="str">
        <f>VLOOKUP(H2907,ISO!$A$2:$D$249,4,0)</f>
        <v>United States of America (the)</v>
      </c>
      <c r="J2907" t="s">
        <v>8246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0.17771428571428571</v>
      </c>
      <c r="R2907" s="8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F2908">
        <v>565</v>
      </c>
      <c r="G2908" t="s">
        <v>8221</v>
      </c>
      <c r="H2908" t="s">
        <v>8224</v>
      </c>
      <c r="I2908" t="str">
        <f>VLOOKUP(H2908,ISO!$A$2:$D$249,4,0)</f>
        <v>United States of America (the)</v>
      </c>
      <c r="J2908" t="s">
        <v>8246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9.4166666666666662E-2</v>
      </c>
      <c r="R2908" s="8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F2909">
        <v>2</v>
      </c>
      <c r="G2909" t="s">
        <v>8221</v>
      </c>
      <c r="H2909" t="s">
        <v>8224</v>
      </c>
      <c r="I2909" t="str">
        <f>VLOOKUP(H2909,ISO!$A$2:$D$249,4,0)</f>
        <v>United States of America (the)</v>
      </c>
      <c r="J2909" t="s">
        <v>8246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8.0000000000000004E-4</v>
      </c>
      <c r="R2909" s="8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F2910">
        <v>264</v>
      </c>
      <c r="G2910" t="s">
        <v>8221</v>
      </c>
      <c r="H2910" t="s">
        <v>8224</v>
      </c>
      <c r="I2910" t="str">
        <f>VLOOKUP(H2910,ISO!$A$2:$D$249,4,0)</f>
        <v>United States of America (the)</v>
      </c>
      <c r="J2910" t="s">
        <v>8246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2.75E-2</v>
      </c>
      <c r="R2910" s="8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F2911">
        <v>20</v>
      </c>
      <c r="G2911" t="s">
        <v>8221</v>
      </c>
      <c r="H2911" t="s">
        <v>8224</v>
      </c>
      <c r="I2911" t="str">
        <f>VLOOKUP(H2911,ISO!$A$2:$D$249,4,0)</f>
        <v>United States of America (the)</v>
      </c>
      <c r="J2911" t="s">
        <v>8246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1.1111111111111112E-4</v>
      </c>
      <c r="R2911" s="8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F2912">
        <v>1</v>
      </c>
      <c r="G2912" t="s">
        <v>8221</v>
      </c>
      <c r="H2912" t="s">
        <v>8225</v>
      </c>
      <c r="I2912" t="str">
        <f>VLOOKUP(H2912,ISO!$A$2:$D$249,4,0)</f>
        <v>United Kingdom of Great Britain and Northern Ireland (the)</v>
      </c>
      <c r="J2912" t="s">
        <v>8247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3.3333333333333335E-5</v>
      </c>
      <c r="R2912" s="8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F2913">
        <v>657</v>
      </c>
      <c r="G2913" t="s">
        <v>8221</v>
      </c>
      <c r="H2913" t="s">
        <v>8224</v>
      </c>
      <c r="I2913" t="str">
        <f>VLOOKUP(H2913,ISO!$A$2:$D$249,4,0)</f>
        <v>United States of America (the)</v>
      </c>
      <c r="J2913" t="s">
        <v>8246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0.36499999999999999</v>
      </c>
      <c r="R2913" s="8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F2914">
        <v>2030</v>
      </c>
      <c r="G2914" t="s">
        <v>8221</v>
      </c>
      <c r="H2914" t="s">
        <v>8224</v>
      </c>
      <c r="I2914" t="str">
        <f>VLOOKUP(H2914,ISO!$A$2:$D$249,4,0)</f>
        <v>United States of America (the)</v>
      </c>
      <c r="J2914" t="s">
        <v>8246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0.14058171745152354</v>
      </c>
      <c r="R2914" s="8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F2915">
        <v>2</v>
      </c>
      <c r="G2915" t="s">
        <v>8221</v>
      </c>
      <c r="H2915" t="s">
        <v>8224</v>
      </c>
      <c r="I2915" t="str">
        <f>VLOOKUP(H2915,ISO!$A$2:$D$249,4,0)</f>
        <v>United States of America (the)</v>
      </c>
      <c r="J2915" t="s">
        <v>8246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2.0000000000000001E-4</v>
      </c>
      <c r="R2915" s="8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F2916">
        <v>1</v>
      </c>
      <c r="G2916" t="s">
        <v>8221</v>
      </c>
      <c r="H2916" t="s">
        <v>8225</v>
      </c>
      <c r="I2916" t="str">
        <f>VLOOKUP(H2916,ISO!$A$2:$D$249,4,0)</f>
        <v>United Kingdom of Great Britain and Northern Ireland (the)</v>
      </c>
      <c r="J2916" t="s">
        <v>8247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4.0000000000000003E-5</v>
      </c>
      <c r="R2916" s="8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F2917">
        <v>611</v>
      </c>
      <c r="G2917" t="s">
        <v>8221</v>
      </c>
      <c r="H2917" t="s">
        <v>8225</v>
      </c>
      <c r="I2917" t="str">
        <f>VLOOKUP(H2917,ISO!$A$2:$D$249,4,0)</f>
        <v>United Kingdom of Great Britain and Northern Ireland (the)</v>
      </c>
      <c r="J2917" t="s">
        <v>8247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0.61099999999999999</v>
      </c>
      <c r="R2917" s="8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F2918">
        <v>145</v>
      </c>
      <c r="G2918" t="s">
        <v>8221</v>
      </c>
      <c r="H2918" t="s">
        <v>8225</v>
      </c>
      <c r="I2918" t="str">
        <f>VLOOKUP(H2918,ISO!$A$2:$D$249,4,0)</f>
        <v>United Kingdom of Great Britain and Northern Ireland (the)</v>
      </c>
      <c r="J2918" t="s">
        <v>8247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7.8378378378378383E-2</v>
      </c>
      <c r="R2918" s="8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F2919">
        <v>437</v>
      </c>
      <c r="G2919" t="s">
        <v>8221</v>
      </c>
      <c r="H2919" t="s">
        <v>8224</v>
      </c>
      <c r="I2919" t="str">
        <f>VLOOKUP(H2919,ISO!$A$2:$D$249,4,0)</f>
        <v>United States of America (the)</v>
      </c>
      <c r="J2919" t="s">
        <v>8246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0.2185</v>
      </c>
      <c r="R2919" s="8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F2920">
        <v>1362</v>
      </c>
      <c r="G2920" t="s">
        <v>8221</v>
      </c>
      <c r="H2920" t="s">
        <v>8224</v>
      </c>
      <c r="I2920" t="str">
        <f>VLOOKUP(H2920,ISO!$A$2:$D$249,4,0)</f>
        <v>United States of America (the)</v>
      </c>
      <c r="J2920" t="s">
        <v>8246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0.27239999999999998</v>
      </c>
      <c r="R2920" s="8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F2921">
        <v>51</v>
      </c>
      <c r="G2921" t="s">
        <v>8221</v>
      </c>
      <c r="H2921" t="s">
        <v>8224</v>
      </c>
      <c r="I2921" t="str">
        <f>VLOOKUP(H2921,ISO!$A$2:$D$249,4,0)</f>
        <v>United States of America (the)</v>
      </c>
      <c r="J2921" t="s">
        <v>8246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8.5000000000000006E-2</v>
      </c>
      <c r="R2921" s="8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F2922">
        <v>671</v>
      </c>
      <c r="G2922" t="s">
        <v>8221</v>
      </c>
      <c r="H2922" t="s">
        <v>8229</v>
      </c>
      <c r="I2922" t="str">
        <f>VLOOKUP(H2922,ISO!$A$2:$D$249,4,0)</f>
        <v>Canada</v>
      </c>
      <c r="J2922" t="s">
        <v>8251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0.26840000000000003</v>
      </c>
      <c r="R2922" s="8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43.5" hidden="1">
      <c r="A2923">
        <v>2921</v>
      </c>
      <c r="B2923" s="3" t="s">
        <v>2921</v>
      </c>
      <c r="C2923" s="3" t="s">
        <v>7031</v>
      </c>
      <c r="D2923">
        <v>100</v>
      </c>
      <c r="F2923">
        <v>129</v>
      </c>
      <c r="G2923" t="s">
        <v>8219</v>
      </c>
      <c r="H2923" t="s">
        <v>8224</v>
      </c>
      <c r="I2923" t="str">
        <f>VLOOKUP(H2923,ISO!$A$2:$D$249,4,0)</f>
        <v>United States of America (the)</v>
      </c>
      <c r="J2923" t="s">
        <v>8246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1.29</v>
      </c>
      <c r="R2923" s="8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58" hidden="1">
      <c r="A2924">
        <v>2922</v>
      </c>
      <c r="B2924" s="3" t="s">
        <v>2922</v>
      </c>
      <c r="C2924" s="3" t="s">
        <v>7032</v>
      </c>
      <c r="D2924">
        <v>500</v>
      </c>
      <c r="F2924">
        <v>500</v>
      </c>
      <c r="G2924" t="s">
        <v>8219</v>
      </c>
      <c r="H2924" t="s">
        <v>8225</v>
      </c>
      <c r="I2924" t="str">
        <f>VLOOKUP(H2924,ISO!$A$2:$D$249,4,0)</f>
        <v>United Kingdom of Great Britain and Northern Ireland (the)</v>
      </c>
      <c r="J2924" t="s">
        <v>8247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</v>
      </c>
      <c r="R2924" s="8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5" hidden="1">
      <c r="A2925">
        <v>2923</v>
      </c>
      <c r="B2925" s="3" t="s">
        <v>2923</v>
      </c>
      <c r="C2925" s="3" t="s">
        <v>7033</v>
      </c>
      <c r="D2925">
        <v>300</v>
      </c>
      <c r="F2925">
        <v>300</v>
      </c>
      <c r="G2925" t="s">
        <v>8219</v>
      </c>
      <c r="H2925" t="s">
        <v>8224</v>
      </c>
      <c r="I2925" t="str">
        <f>VLOOKUP(H2925,ISO!$A$2:$D$249,4,0)</f>
        <v>United States of America (the)</v>
      </c>
      <c r="J2925" t="s">
        <v>8246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</v>
      </c>
      <c r="R2925" s="8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43.5" hidden="1">
      <c r="A2926">
        <v>2924</v>
      </c>
      <c r="B2926" s="3" t="s">
        <v>2924</v>
      </c>
      <c r="C2926" s="3" t="s">
        <v>7034</v>
      </c>
      <c r="D2926">
        <v>25000</v>
      </c>
      <c r="F2926">
        <v>25800</v>
      </c>
      <c r="G2926" t="s">
        <v>8219</v>
      </c>
      <c r="H2926" t="s">
        <v>8224</v>
      </c>
      <c r="I2926" t="str">
        <f>VLOOKUP(H2926,ISO!$A$2:$D$249,4,0)</f>
        <v>United States of America (the)</v>
      </c>
      <c r="J2926" t="s">
        <v>8246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1.032</v>
      </c>
      <c r="R2926" s="8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5" hidden="1">
      <c r="A2927">
        <v>2925</v>
      </c>
      <c r="B2927" s="3" t="s">
        <v>2925</v>
      </c>
      <c r="C2927" s="3" t="s">
        <v>7035</v>
      </c>
      <c r="D2927">
        <v>45000</v>
      </c>
      <c r="F2927">
        <v>46100.69</v>
      </c>
      <c r="G2927" t="s">
        <v>8219</v>
      </c>
      <c r="H2927" t="s">
        <v>8224</v>
      </c>
      <c r="I2927" t="str">
        <f>VLOOKUP(H2927,ISO!$A$2:$D$249,4,0)</f>
        <v>United States of America (the)</v>
      </c>
      <c r="J2927" t="s">
        <v>8246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1.0244597777777777</v>
      </c>
      <c r="R2927" s="8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5" hidden="1">
      <c r="A2928">
        <v>2926</v>
      </c>
      <c r="B2928" s="3" t="s">
        <v>2926</v>
      </c>
      <c r="C2928" s="3" t="s">
        <v>7036</v>
      </c>
      <c r="D2928">
        <v>3000</v>
      </c>
      <c r="F2928">
        <v>3750</v>
      </c>
      <c r="G2928" t="s">
        <v>8219</v>
      </c>
      <c r="H2928" t="s">
        <v>8224</v>
      </c>
      <c r="I2928" t="str">
        <f>VLOOKUP(H2928,ISO!$A$2:$D$249,4,0)</f>
        <v>United States of America (the)</v>
      </c>
      <c r="J2928" t="s">
        <v>8246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1.25</v>
      </c>
      <c r="R2928" s="8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43.5" hidden="1">
      <c r="A2929">
        <v>2927</v>
      </c>
      <c r="B2929" s="3" t="s">
        <v>2927</v>
      </c>
      <c r="C2929" s="3" t="s">
        <v>7037</v>
      </c>
      <c r="D2929">
        <v>1800</v>
      </c>
      <c r="F2929">
        <v>2355</v>
      </c>
      <c r="G2929" t="s">
        <v>8219</v>
      </c>
      <c r="H2929" t="s">
        <v>8224</v>
      </c>
      <c r="I2929" t="str">
        <f>VLOOKUP(H2929,ISO!$A$2:$D$249,4,0)</f>
        <v>United States of America (the)</v>
      </c>
      <c r="J2929" t="s">
        <v>8246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1.3083333333333333</v>
      </c>
      <c r="R2929" s="8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9" hidden="1">
      <c r="A2930">
        <v>2928</v>
      </c>
      <c r="B2930" s="3" t="s">
        <v>2928</v>
      </c>
      <c r="C2930" s="3" t="s">
        <v>7038</v>
      </c>
      <c r="D2930">
        <v>1000</v>
      </c>
      <c r="F2930">
        <v>1000</v>
      </c>
      <c r="G2930" t="s">
        <v>8219</v>
      </c>
      <c r="H2930" t="s">
        <v>8224</v>
      </c>
      <c r="I2930" t="str">
        <f>VLOOKUP(H2930,ISO!$A$2:$D$249,4,0)</f>
        <v>United States of America (the)</v>
      </c>
      <c r="J2930" t="s">
        <v>8246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</v>
      </c>
      <c r="R2930" s="8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5" hidden="1">
      <c r="A2931">
        <v>2929</v>
      </c>
      <c r="B2931" s="3" t="s">
        <v>2929</v>
      </c>
      <c r="C2931" s="3" t="s">
        <v>7039</v>
      </c>
      <c r="D2931">
        <v>8000</v>
      </c>
      <c r="F2931">
        <v>8165.55</v>
      </c>
      <c r="G2931" t="s">
        <v>8219</v>
      </c>
      <c r="H2931" t="s">
        <v>8224</v>
      </c>
      <c r="I2931" t="str">
        <f>VLOOKUP(H2931,ISO!$A$2:$D$249,4,0)</f>
        <v>United States of America (the)</v>
      </c>
      <c r="J2931" t="s">
        <v>8246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1.02069375</v>
      </c>
      <c r="R2931" s="8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5" hidden="1">
      <c r="A2932">
        <v>2930</v>
      </c>
      <c r="B2932" s="3" t="s">
        <v>2930</v>
      </c>
      <c r="C2932" s="3" t="s">
        <v>7040</v>
      </c>
      <c r="D2932">
        <v>10000</v>
      </c>
      <c r="F2932">
        <v>10092</v>
      </c>
      <c r="G2932" t="s">
        <v>8219</v>
      </c>
      <c r="H2932" t="s">
        <v>8225</v>
      </c>
      <c r="I2932" t="str">
        <f>VLOOKUP(H2932,ISO!$A$2:$D$249,4,0)</f>
        <v>United Kingdom of Great Britain and Northern Ireland (the)</v>
      </c>
      <c r="J2932" t="s">
        <v>8247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1.0092000000000001</v>
      </c>
      <c r="R2932" s="8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58" hidden="1">
      <c r="A2933">
        <v>2931</v>
      </c>
      <c r="B2933" s="3" t="s">
        <v>2931</v>
      </c>
      <c r="C2933" s="3" t="s">
        <v>7041</v>
      </c>
      <c r="D2933">
        <v>750</v>
      </c>
      <c r="F2933">
        <v>795</v>
      </c>
      <c r="G2933" t="s">
        <v>8219</v>
      </c>
      <c r="H2933" t="s">
        <v>8229</v>
      </c>
      <c r="I2933" t="str">
        <f>VLOOKUP(H2933,ISO!$A$2:$D$249,4,0)</f>
        <v>Canada</v>
      </c>
      <c r="J2933" t="s">
        <v>8251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1.06</v>
      </c>
      <c r="R2933" s="8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5" hidden="1">
      <c r="A2934">
        <v>2932</v>
      </c>
      <c r="B2934" s="3" t="s">
        <v>2932</v>
      </c>
      <c r="C2934" s="3" t="s">
        <v>7042</v>
      </c>
      <c r="D2934">
        <v>3100</v>
      </c>
      <c r="F2934">
        <v>3258</v>
      </c>
      <c r="G2934" t="s">
        <v>8219</v>
      </c>
      <c r="H2934" t="s">
        <v>8226</v>
      </c>
      <c r="I2934" t="str">
        <f>VLOOKUP(H2934,ISO!$A$2:$D$249,4,0)</f>
        <v>Australia</v>
      </c>
      <c r="J2934" t="s">
        <v>8248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1.0509677419354839</v>
      </c>
      <c r="R2934" s="8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58" hidden="1">
      <c r="A2935">
        <v>2933</v>
      </c>
      <c r="B2935" s="3" t="s">
        <v>2933</v>
      </c>
      <c r="C2935" s="3" t="s">
        <v>7043</v>
      </c>
      <c r="D2935">
        <v>2500</v>
      </c>
      <c r="F2935">
        <v>2569</v>
      </c>
      <c r="G2935" t="s">
        <v>8219</v>
      </c>
      <c r="H2935" t="s">
        <v>8224</v>
      </c>
      <c r="I2935" t="str">
        <f>VLOOKUP(H2935,ISO!$A$2:$D$249,4,0)</f>
        <v>United States of America (the)</v>
      </c>
      <c r="J2935" t="s">
        <v>8246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1.0276000000000001</v>
      </c>
      <c r="R2935" s="8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5" hidden="1">
      <c r="A2936">
        <v>2934</v>
      </c>
      <c r="B2936" s="3" t="s">
        <v>2934</v>
      </c>
      <c r="C2936" s="3" t="s">
        <v>7044</v>
      </c>
      <c r="D2936">
        <v>2500</v>
      </c>
      <c r="F2936">
        <v>2700</v>
      </c>
      <c r="G2936" t="s">
        <v>8219</v>
      </c>
      <c r="H2936" t="s">
        <v>8229</v>
      </c>
      <c r="I2936" t="str">
        <f>VLOOKUP(H2936,ISO!$A$2:$D$249,4,0)</f>
        <v>Canada</v>
      </c>
      <c r="J2936" t="s">
        <v>8251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1.08</v>
      </c>
      <c r="R2936" s="8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5" hidden="1">
      <c r="A2937">
        <v>2935</v>
      </c>
      <c r="B2937" s="3" t="s">
        <v>2935</v>
      </c>
      <c r="C2937" s="3" t="s">
        <v>7045</v>
      </c>
      <c r="D2937">
        <v>3500</v>
      </c>
      <c r="F2937">
        <v>3531</v>
      </c>
      <c r="G2937" t="s">
        <v>8219</v>
      </c>
      <c r="H2937" t="s">
        <v>8224</v>
      </c>
      <c r="I2937" t="str">
        <f>VLOOKUP(H2937,ISO!$A$2:$D$249,4,0)</f>
        <v>United States of America (the)</v>
      </c>
      <c r="J2937" t="s">
        <v>8246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1.0088571428571429</v>
      </c>
      <c r="R2937" s="8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5" hidden="1">
      <c r="A2938">
        <v>2936</v>
      </c>
      <c r="B2938" s="3" t="s">
        <v>2936</v>
      </c>
      <c r="C2938" s="3" t="s">
        <v>7046</v>
      </c>
      <c r="D2938">
        <v>1000</v>
      </c>
      <c r="F2938">
        <v>1280</v>
      </c>
      <c r="G2938" t="s">
        <v>8219</v>
      </c>
      <c r="H2938" t="s">
        <v>8224</v>
      </c>
      <c r="I2938" t="str">
        <f>VLOOKUP(H2938,ISO!$A$2:$D$249,4,0)</f>
        <v>United States of America (the)</v>
      </c>
      <c r="J2938" t="s">
        <v>8246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1.28</v>
      </c>
      <c r="R2938" s="8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9" hidden="1">
      <c r="A2939">
        <v>2937</v>
      </c>
      <c r="B2939" s="3" t="s">
        <v>2937</v>
      </c>
      <c r="C2939" s="3" t="s">
        <v>7047</v>
      </c>
      <c r="D2939">
        <v>1500</v>
      </c>
      <c r="F2939">
        <v>2000</v>
      </c>
      <c r="G2939" t="s">
        <v>8219</v>
      </c>
      <c r="H2939" t="s">
        <v>8225</v>
      </c>
      <c r="I2939" t="str">
        <f>VLOOKUP(H2939,ISO!$A$2:$D$249,4,0)</f>
        <v>United Kingdom of Great Britain and Northern Ireland (the)</v>
      </c>
      <c r="J2939" t="s">
        <v>8247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1.3333333333333333</v>
      </c>
      <c r="R2939" s="8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5" hidden="1">
      <c r="A2940">
        <v>2938</v>
      </c>
      <c r="B2940" s="3" t="s">
        <v>2938</v>
      </c>
      <c r="C2940" s="3" t="s">
        <v>7048</v>
      </c>
      <c r="D2940">
        <v>4000</v>
      </c>
      <c r="F2940">
        <v>4055</v>
      </c>
      <c r="G2940" t="s">
        <v>8219</v>
      </c>
      <c r="H2940" t="s">
        <v>8224</v>
      </c>
      <c r="I2940" t="str">
        <f>VLOOKUP(H2940,ISO!$A$2:$D$249,4,0)</f>
        <v>United States of America (the)</v>
      </c>
      <c r="J2940" t="s">
        <v>8246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1.0137499999999999</v>
      </c>
      <c r="R2940" s="8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43.5" hidden="1">
      <c r="A2941">
        <v>2939</v>
      </c>
      <c r="B2941" s="3" t="s">
        <v>2939</v>
      </c>
      <c r="C2941" s="3" t="s">
        <v>7049</v>
      </c>
      <c r="D2941">
        <v>8000</v>
      </c>
      <c r="F2941">
        <v>8230</v>
      </c>
      <c r="G2941" t="s">
        <v>8219</v>
      </c>
      <c r="H2941" t="s">
        <v>8224</v>
      </c>
      <c r="I2941" t="str">
        <f>VLOOKUP(H2941,ISO!$A$2:$D$249,4,0)</f>
        <v>United States of America (the)</v>
      </c>
      <c r="J2941" t="s">
        <v>8246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1.0287500000000001</v>
      </c>
      <c r="R2941" s="8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3.5" hidden="1">
      <c r="A2942">
        <v>2940</v>
      </c>
      <c r="B2942" s="3" t="s">
        <v>2940</v>
      </c>
      <c r="C2942" s="3" t="s">
        <v>7050</v>
      </c>
      <c r="D2942">
        <v>2500</v>
      </c>
      <c r="F2942">
        <v>2681</v>
      </c>
      <c r="G2942" t="s">
        <v>8219</v>
      </c>
      <c r="H2942" t="s">
        <v>8224</v>
      </c>
      <c r="I2942" t="str">
        <f>VLOOKUP(H2942,ISO!$A$2:$D$249,4,0)</f>
        <v>United States of America (the)</v>
      </c>
      <c r="J2942" t="s">
        <v>8246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1.0724</v>
      </c>
      <c r="R2942" s="8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F2943">
        <v>1</v>
      </c>
      <c r="G2943" t="s">
        <v>8221</v>
      </c>
      <c r="H2943" t="s">
        <v>8224</v>
      </c>
      <c r="I2943" t="str">
        <f>VLOOKUP(H2943,ISO!$A$2:$D$249,4,0)</f>
        <v>United States of America (the)</v>
      </c>
      <c r="J2943" t="s">
        <v>8246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4.0000000000000003E-5</v>
      </c>
      <c r="R2943" s="8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F2944">
        <v>40850</v>
      </c>
      <c r="G2944" t="s">
        <v>8221</v>
      </c>
      <c r="H2944" t="s">
        <v>8229</v>
      </c>
      <c r="I2944" t="str">
        <f>VLOOKUP(H2944,ISO!$A$2:$D$249,4,0)</f>
        <v>Canada</v>
      </c>
      <c r="J2944" t="s">
        <v>8251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0.20424999999999999</v>
      </c>
      <c r="R2944" s="8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F2945">
        <v>0</v>
      </c>
      <c r="G2945" t="s">
        <v>8221</v>
      </c>
      <c r="H2945" t="s">
        <v>8224</v>
      </c>
      <c r="I2945" t="str">
        <f>VLOOKUP(H2945,ISO!$A$2:$D$249,4,0)</f>
        <v>United States of America (the)</v>
      </c>
      <c r="J2945" t="s">
        <v>8246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s="8" t="e">
        <f t="shared" si="181"/>
        <v>#DIV/0!</v>
      </c>
      <c r="S2945" t="str">
        <f t="shared" si="182"/>
        <v>theater</v>
      </c>
      <c r="T2945" t="str">
        <f t="shared" si="183"/>
        <v>spaces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F2946">
        <v>100</v>
      </c>
      <c r="G2946" t="s">
        <v>8221</v>
      </c>
      <c r="H2946" t="s">
        <v>8224</v>
      </c>
      <c r="I2946" t="str">
        <f>VLOOKUP(H2946,ISO!$A$2:$D$249,4,0)</f>
        <v>United States of America (the)</v>
      </c>
      <c r="J2946" t="s">
        <v>8246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80"/>
        <v>0.01</v>
      </c>
      <c r="R2946" s="8">
        <f t="shared" si="181"/>
        <v>100</v>
      </c>
      <c r="S2946" t="str">
        <f t="shared" si="182"/>
        <v>theater</v>
      </c>
      <c r="T2946" t="str">
        <f t="shared" si="183"/>
        <v>spaces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F2947">
        <v>0</v>
      </c>
      <c r="G2947" t="s">
        <v>8221</v>
      </c>
      <c r="H2947" t="s">
        <v>8224</v>
      </c>
      <c r="I2947" t="str">
        <f>VLOOKUP(H2947,ISO!$A$2:$D$249,4,0)</f>
        <v>United States of America (the)</v>
      </c>
      <c r="J2947" t="s">
        <v>8246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84">F2947/D2947</f>
        <v>0</v>
      </c>
      <c r="R2947" s="8" t="e">
        <f t="shared" ref="R2947:R3010" si="185">F2947/N2947</f>
        <v>#DIV/0!</v>
      </c>
      <c r="S2947" t="str">
        <f t="shared" ref="S2947:S3010" si="186">LEFT(P2947,(FIND("/",P2947,1)-1))</f>
        <v>theater</v>
      </c>
      <c r="T2947" t="str">
        <f t="shared" ref="T2947:T3010" si="187">MID(P2947,FIND("/",P2947)+1,256)</f>
        <v>spaces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F2948">
        <v>2</v>
      </c>
      <c r="G2948" t="s">
        <v>8221</v>
      </c>
      <c r="H2948" t="s">
        <v>8225</v>
      </c>
      <c r="I2948" t="str">
        <f>VLOOKUP(H2948,ISO!$A$2:$D$249,4,0)</f>
        <v>United Kingdom of Great Britain and Northern Ireland (the)</v>
      </c>
      <c r="J2948" t="s">
        <v>8247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1E-3</v>
      </c>
      <c r="R2948" s="8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F2949">
        <v>1072</v>
      </c>
      <c r="G2949" t="s">
        <v>8221</v>
      </c>
      <c r="H2949" t="s">
        <v>8224</v>
      </c>
      <c r="I2949" t="str">
        <f>VLOOKUP(H2949,ISO!$A$2:$D$249,4,0)</f>
        <v>United States of America (the)</v>
      </c>
      <c r="J2949" t="s">
        <v>8246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4.2880000000000001E-2</v>
      </c>
      <c r="R2949" s="8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F2950">
        <v>24</v>
      </c>
      <c r="G2950" t="s">
        <v>8221</v>
      </c>
      <c r="H2950" t="s">
        <v>8224</v>
      </c>
      <c r="I2950" t="str">
        <f>VLOOKUP(H2950,ISO!$A$2:$D$249,4,0)</f>
        <v>United States of America (the)</v>
      </c>
      <c r="J2950" t="s">
        <v>8246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4.8000000000000001E-5</v>
      </c>
      <c r="R2950" s="8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F2951">
        <v>25</v>
      </c>
      <c r="G2951" t="s">
        <v>8221</v>
      </c>
      <c r="H2951" t="s">
        <v>8224</v>
      </c>
      <c r="I2951" t="str">
        <f>VLOOKUP(H2951,ISO!$A$2:$D$249,4,0)</f>
        <v>United States of America (the)</v>
      </c>
      <c r="J2951" t="s">
        <v>8246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2.5000000000000001E-2</v>
      </c>
      <c r="R2951" s="8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F2952">
        <v>0</v>
      </c>
      <c r="G2952" t="s">
        <v>8221</v>
      </c>
      <c r="H2952" t="s">
        <v>8224</v>
      </c>
      <c r="I2952" t="str">
        <f>VLOOKUP(H2952,ISO!$A$2:$D$249,4,0)</f>
        <v>United States of America (the)</v>
      </c>
      <c r="J2952" t="s">
        <v>8246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s="8" t="e">
        <f t="shared" si="185"/>
        <v>#DIV/0!</v>
      </c>
      <c r="S2952" t="str">
        <f t="shared" si="186"/>
        <v>theater</v>
      </c>
      <c r="T2952" t="str">
        <f t="shared" si="187"/>
        <v>spaces</v>
      </c>
    </row>
    <row r="2953" spans="1:20" ht="58" hidden="1">
      <c r="A2953">
        <v>2951</v>
      </c>
      <c r="B2953" s="3" t="s">
        <v>2951</v>
      </c>
      <c r="C2953" s="3" t="s">
        <v>7061</v>
      </c>
      <c r="D2953">
        <v>50000</v>
      </c>
      <c r="F2953">
        <v>1096</v>
      </c>
      <c r="G2953" t="s">
        <v>8220</v>
      </c>
      <c r="H2953" t="s">
        <v>8224</v>
      </c>
      <c r="I2953" t="str">
        <f>VLOOKUP(H2953,ISO!$A$2:$D$249,4,0)</f>
        <v>United States of America (the)</v>
      </c>
      <c r="J2953" t="s">
        <v>8246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2.1919999999999999E-2</v>
      </c>
      <c r="R2953" s="8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5" hidden="1">
      <c r="A2954">
        <v>2952</v>
      </c>
      <c r="B2954" s="3" t="s">
        <v>2952</v>
      </c>
      <c r="C2954" s="3" t="s">
        <v>7062</v>
      </c>
      <c r="D2954">
        <v>20000</v>
      </c>
      <c r="F2954">
        <v>1605</v>
      </c>
      <c r="G2954" t="s">
        <v>8220</v>
      </c>
      <c r="H2954" t="s">
        <v>8224</v>
      </c>
      <c r="I2954" t="str">
        <f>VLOOKUP(H2954,ISO!$A$2:$D$249,4,0)</f>
        <v>United States of America (the)</v>
      </c>
      <c r="J2954" t="s">
        <v>8246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8.0250000000000002E-2</v>
      </c>
      <c r="R2954" s="8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3.5" hidden="1">
      <c r="A2955">
        <v>2953</v>
      </c>
      <c r="B2955" s="3" t="s">
        <v>2953</v>
      </c>
      <c r="C2955" s="3" t="s">
        <v>7063</v>
      </c>
      <c r="D2955">
        <v>400000</v>
      </c>
      <c r="F2955">
        <v>605</v>
      </c>
      <c r="G2955" t="s">
        <v>8220</v>
      </c>
      <c r="H2955" t="s">
        <v>8224</v>
      </c>
      <c r="I2955" t="str">
        <f>VLOOKUP(H2955,ISO!$A$2:$D$249,4,0)</f>
        <v>United States of America (the)</v>
      </c>
      <c r="J2955" t="s">
        <v>8246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1.5125E-3</v>
      </c>
      <c r="R2955" s="8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5" hidden="1">
      <c r="A2956">
        <v>2954</v>
      </c>
      <c r="B2956" s="3" t="s">
        <v>2954</v>
      </c>
      <c r="C2956" s="3" t="s">
        <v>7064</v>
      </c>
      <c r="D2956">
        <v>15000</v>
      </c>
      <c r="F2956">
        <v>0</v>
      </c>
      <c r="G2956" t="s">
        <v>8220</v>
      </c>
      <c r="H2956" t="s">
        <v>8224</v>
      </c>
      <c r="I2956" t="str">
        <f>VLOOKUP(H2956,ISO!$A$2:$D$249,4,0)</f>
        <v>United States of America (the)</v>
      </c>
      <c r="J2956" t="s">
        <v>8246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s="8" t="e">
        <f t="shared" si="185"/>
        <v>#DIV/0!</v>
      </c>
      <c r="S2956" t="str">
        <f t="shared" si="186"/>
        <v>theater</v>
      </c>
      <c r="T2956" t="str">
        <f t="shared" si="187"/>
        <v>spaces</v>
      </c>
    </row>
    <row r="2957" spans="1:20" ht="29" hidden="1">
      <c r="A2957">
        <v>2955</v>
      </c>
      <c r="B2957" s="3" t="s">
        <v>2955</v>
      </c>
      <c r="C2957" s="3" t="s">
        <v>7065</v>
      </c>
      <c r="D2957">
        <v>1200</v>
      </c>
      <c r="F2957">
        <v>715</v>
      </c>
      <c r="G2957" t="s">
        <v>8220</v>
      </c>
      <c r="H2957" t="s">
        <v>8224</v>
      </c>
      <c r="I2957" t="str">
        <f>VLOOKUP(H2957,ISO!$A$2:$D$249,4,0)</f>
        <v>United States of America (the)</v>
      </c>
      <c r="J2957" t="s">
        <v>8246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0.59583333333333333</v>
      </c>
      <c r="R2957" s="8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43.5" hidden="1">
      <c r="A2958">
        <v>2956</v>
      </c>
      <c r="B2958" s="3" t="s">
        <v>2956</v>
      </c>
      <c r="C2958" s="3" t="s">
        <v>7066</v>
      </c>
      <c r="D2958">
        <v>7900</v>
      </c>
      <c r="F2958">
        <v>1322</v>
      </c>
      <c r="G2958" t="s">
        <v>8220</v>
      </c>
      <c r="H2958" t="s">
        <v>8224</v>
      </c>
      <c r="I2958" t="str">
        <f>VLOOKUP(H2958,ISO!$A$2:$D$249,4,0)</f>
        <v>United States of America (the)</v>
      </c>
      <c r="J2958" t="s">
        <v>8246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0.16734177215189874</v>
      </c>
      <c r="R2958" s="8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5" hidden="1">
      <c r="A2959">
        <v>2957</v>
      </c>
      <c r="B2959" s="3" t="s">
        <v>2957</v>
      </c>
      <c r="C2959" s="3" t="s">
        <v>7067</v>
      </c>
      <c r="D2959">
        <v>15000</v>
      </c>
      <c r="F2959">
        <v>280</v>
      </c>
      <c r="G2959" t="s">
        <v>8220</v>
      </c>
      <c r="H2959" t="s">
        <v>8224</v>
      </c>
      <c r="I2959" t="str">
        <f>VLOOKUP(H2959,ISO!$A$2:$D$249,4,0)</f>
        <v>United States of America (the)</v>
      </c>
      <c r="J2959" t="s">
        <v>8246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1.8666666666666668E-2</v>
      </c>
      <c r="R2959" s="8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5" hidden="1">
      <c r="A2960">
        <v>2958</v>
      </c>
      <c r="B2960" s="3" t="s">
        <v>2958</v>
      </c>
      <c r="C2960" s="3" t="s">
        <v>7068</v>
      </c>
      <c r="D2960">
        <v>80000</v>
      </c>
      <c r="F2960">
        <v>0</v>
      </c>
      <c r="G2960" t="s">
        <v>8220</v>
      </c>
      <c r="H2960" t="s">
        <v>8224</v>
      </c>
      <c r="I2960" t="str">
        <f>VLOOKUP(H2960,ISO!$A$2:$D$249,4,0)</f>
        <v>United States of America (the)</v>
      </c>
      <c r="J2960" t="s">
        <v>8246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s="8" t="e">
        <f t="shared" si="185"/>
        <v>#DIV/0!</v>
      </c>
      <c r="S2960" t="str">
        <f t="shared" si="186"/>
        <v>theater</v>
      </c>
      <c r="T2960" t="str">
        <f t="shared" si="187"/>
        <v>spaces</v>
      </c>
    </row>
    <row r="2961" spans="1:20" ht="43.5" hidden="1">
      <c r="A2961">
        <v>2959</v>
      </c>
      <c r="B2961" s="3" t="s">
        <v>2959</v>
      </c>
      <c r="C2961" s="3" t="s">
        <v>7069</v>
      </c>
      <c r="D2961">
        <v>10000</v>
      </c>
      <c r="F2961">
        <v>0</v>
      </c>
      <c r="G2961" t="s">
        <v>8220</v>
      </c>
      <c r="H2961" t="s">
        <v>8225</v>
      </c>
      <c r="I2961" t="str">
        <f>VLOOKUP(H2961,ISO!$A$2:$D$249,4,0)</f>
        <v>United Kingdom of Great Britain and Northern Ireland (the)</v>
      </c>
      <c r="J2961" t="s">
        <v>8247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s="8" t="e">
        <f t="shared" si="185"/>
        <v>#DIV/0!</v>
      </c>
      <c r="S2961" t="str">
        <f t="shared" si="186"/>
        <v>theater</v>
      </c>
      <c r="T2961" t="str">
        <f t="shared" si="187"/>
        <v>spaces</v>
      </c>
    </row>
    <row r="2962" spans="1:20" ht="43.5" hidden="1">
      <c r="A2962">
        <v>2960</v>
      </c>
      <c r="B2962" s="3" t="s">
        <v>2960</v>
      </c>
      <c r="C2962" s="3" t="s">
        <v>7070</v>
      </c>
      <c r="D2962">
        <v>30000000</v>
      </c>
      <c r="F2962">
        <v>0</v>
      </c>
      <c r="G2962" t="s">
        <v>8220</v>
      </c>
      <c r="H2962" t="s">
        <v>8224</v>
      </c>
      <c r="I2962" t="str">
        <f>VLOOKUP(H2962,ISO!$A$2:$D$249,4,0)</f>
        <v>United States of America (the)</v>
      </c>
      <c r="J2962" t="s">
        <v>8246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s="8" t="e">
        <f t="shared" si="185"/>
        <v>#DIV/0!</v>
      </c>
      <c r="S2962" t="str">
        <f t="shared" si="186"/>
        <v>theater</v>
      </c>
      <c r="T2962" t="str">
        <f t="shared" si="187"/>
        <v>spaces</v>
      </c>
    </row>
    <row r="2963" spans="1:20" ht="58" hidden="1">
      <c r="A2963">
        <v>2961</v>
      </c>
      <c r="B2963" s="3" t="s">
        <v>2961</v>
      </c>
      <c r="C2963" s="3" t="s">
        <v>7071</v>
      </c>
      <c r="D2963">
        <v>5000</v>
      </c>
      <c r="F2963">
        <v>5481</v>
      </c>
      <c r="G2963" t="s">
        <v>8219</v>
      </c>
      <c r="H2963" t="s">
        <v>8224</v>
      </c>
      <c r="I2963" t="str">
        <f>VLOOKUP(H2963,ISO!$A$2:$D$249,4,0)</f>
        <v>United States of America (the)</v>
      </c>
      <c r="J2963" t="s">
        <v>8246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1.0962000000000001</v>
      </c>
      <c r="R2963" s="8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43.5" hidden="1">
      <c r="A2964">
        <v>2962</v>
      </c>
      <c r="B2964" s="3" t="s">
        <v>2962</v>
      </c>
      <c r="C2964" s="3" t="s">
        <v>7072</v>
      </c>
      <c r="D2964">
        <v>1000</v>
      </c>
      <c r="F2964">
        <v>1218</v>
      </c>
      <c r="G2964" t="s">
        <v>8219</v>
      </c>
      <c r="H2964" t="s">
        <v>8224</v>
      </c>
      <c r="I2964" t="str">
        <f>VLOOKUP(H2964,ISO!$A$2:$D$249,4,0)</f>
        <v>United States of America (the)</v>
      </c>
      <c r="J2964" t="s">
        <v>8246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1.218</v>
      </c>
      <c r="R2964" s="8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58" hidden="1">
      <c r="A2965">
        <v>2963</v>
      </c>
      <c r="B2965" s="3" t="s">
        <v>2963</v>
      </c>
      <c r="C2965" s="3" t="s">
        <v>7073</v>
      </c>
      <c r="D2965">
        <v>10000</v>
      </c>
      <c r="F2965">
        <v>10685</v>
      </c>
      <c r="G2965" t="s">
        <v>8219</v>
      </c>
      <c r="H2965" t="s">
        <v>8224</v>
      </c>
      <c r="I2965" t="str">
        <f>VLOOKUP(H2965,ISO!$A$2:$D$249,4,0)</f>
        <v>United States of America (the)</v>
      </c>
      <c r="J2965" t="s">
        <v>8246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1.0685</v>
      </c>
      <c r="R2965" s="8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5" hidden="1">
      <c r="A2966">
        <v>2964</v>
      </c>
      <c r="B2966" s="3" t="s">
        <v>2964</v>
      </c>
      <c r="C2966" s="3" t="s">
        <v>7074</v>
      </c>
      <c r="D2966">
        <v>5000</v>
      </c>
      <c r="F2966">
        <v>5035.6899999999996</v>
      </c>
      <c r="G2966" t="s">
        <v>8219</v>
      </c>
      <c r="H2966" t="s">
        <v>8224</v>
      </c>
      <c r="I2966" t="str">
        <f>VLOOKUP(H2966,ISO!$A$2:$D$249,4,0)</f>
        <v>United States of America (the)</v>
      </c>
      <c r="J2966" t="s">
        <v>8246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1.0071379999999999</v>
      </c>
      <c r="R2966" s="8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58" hidden="1">
      <c r="A2967">
        <v>2965</v>
      </c>
      <c r="B2967" s="3" t="s">
        <v>2965</v>
      </c>
      <c r="C2967" s="3" t="s">
        <v>7075</v>
      </c>
      <c r="D2967">
        <v>1500</v>
      </c>
      <c r="F2967">
        <v>1635</v>
      </c>
      <c r="G2967" t="s">
        <v>8219</v>
      </c>
      <c r="H2967" t="s">
        <v>8224</v>
      </c>
      <c r="I2967" t="str">
        <f>VLOOKUP(H2967,ISO!$A$2:$D$249,4,0)</f>
        <v>United States of America (the)</v>
      </c>
      <c r="J2967" t="s">
        <v>8246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1.0900000000000001</v>
      </c>
      <c r="R2967" s="8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5" hidden="1">
      <c r="A2968">
        <v>2966</v>
      </c>
      <c r="B2968" s="3" t="s">
        <v>2966</v>
      </c>
      <c r="C2968" s="3" t="s">
        <v>7076</v>
      </c>
      <c r="D2968">
        <v>10000</v>
      </c>
      <c r="F2968">
        <v>11363</v>
      </c>
      <c r="G2968" t="s">
        <v>8219</v>
      </c>
      <c r="H2968" t="s">
        <v>8224</v>
      </c>
      <c r="I2968" t="str">
        <f>VLOOKUP(H2968,ISO!$A$2:$D$249,4,0)</f>
        <v>United States of America (the)</v>
      </c>
      <c r="J2968" t="s">
        <v>8246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1.1363000000000001</v>
      </c>
      <c r="R2968" s="8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3.5" hidden="1">
      <c r="A2969">
        <v>2967</v>
      </c>
      <c r="B2969" s="3" t="s">
        <v>2967</v>
      </c>
      <c r="C2969" s="3" t="s">
        <v>7077</v>
      </c>
      <c r="D2969">
        <v>5000</v>
      </c>
      <c r="F2969">
        <v>5696</v>
      </c>
      <c r="G2969" t="s">
        <v>8219</v>
      </c>
      <c r="H2969" t="s">
        <v>8224</v>
      </c>
      <c r="I2969" t="str">
        <f>VLOOKUP(H2969,ISO!$A$2:$D$249,4,0)</f>
        <v>United States of America (the)</v>
      </c>
      <c r="J2969" t="s">
        <v>8246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1.1392</v>
      </c>
      <c r="R2969" s="8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9" hidden="1">
      <c r="A2970">
        <v>2968</v>
      </c>
      <c r="B2970" s="3" t="s">
        <v>2968</v>
      </c>
      <c r="C2970" s="3" t="s">
        <v>7078</v>
      </c>
      <c r="D2970">
        <v>3500</v>
      </c>
      <c r="F2970">
        <v>3710</v>
      </c>
      <c r="G2970" t="s">
        <v>8219</v>
      </c>
      <c r="H2970" t="s">
        <v>8224</v>
      </c>
      <c r="I2970" t="str">
        <f>VLOOKUP(H2970,ISO!$A$2:$D$249,4,0)</f>
        <v>United States of America (the)</v>
      </c>
      <c r="J2970" t="s">
        <v>8246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1.06</v>
      </c>
      <c r="R2970" s="8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5" hidden="1">
      <c r="A2971">
        <v>2969</v>
      </c>
      <c r="B2971" s="3" t="s">
        <v>2969</v>
      </c>
      <c r="C2971" s="3" t="s">
        <v>7079</v>
      </c>
      <c r="D2971">
        <v>1000</v>
      </c>
      <c r="F2971">
        <v>1625</v>
      </c>
      <c r="G2971" t="s">
        <v>8219</v>
      </c>
      <c r="H2971" t="s">
        <v>8229</v>
      </c>
      <c r="I2971" t="str">
        <f>VLOOKUP(H2971,ISO!$A$2:$D$249,4,0)</f>
        <v>Canada</v>
      </c>
      <c r="J2971" t="s">
        <v>8251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1.625</v>
      </c>
      <c r="R2971" s="8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5" hidden="1">
      <c r="A2972">
        <v>2970</v>
      </c>
      <c r="B2972" s="3" t="s">
        <v>2970</v>
      </c>
      <c r="C2972" s="3" t="s">
        <v>7080</v>
      </c>
      <c r="D2972">
        <v>6000</v>
      </c>
      <c r="F2972">
        <v>6360</v>
      </c>
      <c r="G2972" t="s">
        <v>8219</v>
      </c>
      <c r="H2972" t="s">
        <v>8224</v>
      </c>
      <c r="I2972" t="str">
        <f>VLOOKUP(H2972,ISO!$A$2:$D$249,4,0)</f>
        <v>United States of America (the)</v>
      </c>
      <c r="J2972" t="s">
        <v>8246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1.06</v>
      </c>
      <c r="R2972" s="8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5" hidden="1">
      <c r="A2973">
        <v>2971</v>
      </c>
      <c r="B2973" s="3" t="s">
        <v>2971</v>
      </c>
      <c r="C2973" s="3" t="s">
        <v>7081</v>
      </c>
      <c r="D2973">
        <v>3200</v>
      </c>
      <c r="F2973">
        <v>3205</v>
      </c>
      <c r="G2973" t="s">
        <v>8219</v>
      </c>
      <c r="H2973" t="s">
        <v>8224</v>
      </c>
      <c r="I2973" t="str">
        <f>VLOOKUP(H2973,ISO!$A$2:$D$249,4,0)</f>
        <v>United States of America (the)</v>
      </c>
      <c r="J2973" t="s">
        <v>8246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1.0015624999999999</v>
      </c>
      <c r="R2973" s="8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9" hidden="1">
      <c r="A2974">
        <v>2972</v>
      </c>
      <c r="B2974" s="3" t="s">
        <v>2972</v>
      </c>
      <c r="C2974" s="3" t="s">
        <v>7082</v>
      </c>
      <c r="D2974">
        <v>2000</v>
      </c>
      <c r="F2974">
        <v>2107</v>
      </c>
      <c r="G2974" t="s">
        <v>8219</v>
      </c>
      <c r="H2974" t="s">
        <v>8224</v>
      </c>
      <c r="I2974" t="str">
        <f>VLOOKUP(H2974,ISO!$A$2:$D$249,4,0)</f>
        <v>United States of America (the)</v>
      </c>
      <c r="J2974" t="s">
        <v>8246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1.0535000000000001</v>
      </c>
      <c r="R2974" s="8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5" hidden="1">
      <c r="A2975">
        <v>2973</v>
      </c>
      <c r="B2975" s="3" t="s">
        <v>2973</v>
      </c>
      <c r="C2975" s="3" t="s">
        <v>7083</v>
      </c>
      <c r="D2975">
        <v>5000</v>
      </c>
      <c r="F2975">
        <v>8740</v>
      </c>
      <c r="G2975" t="s">
        <v>8219</v>
      </c>
      <c r="H2975" t="s">
        <v>8224</v>
      </c>
      <c r="I2975" t="str">
        <f>VLOOKUP(H2975,ISO!$A$2:$D$249,4,0)</f>
        <v>United States of America (the)</v>
      </c>
      <c r="J2975" t="s">
        <v>8246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1.748</v>
      </c>
      <c r="R2975" s="8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58" hidden="1">
      <c r="A2976">
        <v>2974</v>
      </c>
      <c r="B2976" s="3" t="s">
        <v>2974</v>
      </c>
      <c r="C2976" s="3" t="s">
        <v>7084</v>
      </c>
      <c r="D2976">
        <v>5000</v>
      </c>
      <c r="F2976">
        <v>5100</v>
      </c>
      <c r="G2976" t="s">
        <v>8219</v>
      </c>
      <c r="H2976" t="s">
        <v>8224</v>
      </c>
      <c r="I2976" t="str">
        <f>VLOOKUP(H2976,ISO!$A$2:$D$249,4,0)</f>
        <v>United States of America (the)</v>
      </c>
      <c r="J2976" t="s">
        <v>8246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1.02</v>
      </c>
      <c r="R2976" s="8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58" hidden="1">
      <c r="A2977">
        <v>2975</v>
      </c>
      <c r="B2977" s="3" t="s">
        <v>2975</v>
      </c>
      <c r="C2977" s="3" t="s">
        <v>7085</v>
      </c>
      <c r="D2977">
        <v>8000</v>
      </c>
      <c r="F2977">
        <v>8010</v>
      </c>
      <c r="G2977" t="s">
        <v>8219</v>
      </c>
      <c r="H2977" t="s">
        <v>8224</v>
      </c>
      <c r="I2977" t="str">
        <f>VLOOKUP(H2977,ISO!$A$2:$D$249,4,0)</f>
        <v>United States of America (the)</v>
      </c>
      <c r="J2977" t="s">
        <v>8246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1.00125</v>
      </c>
      <c r="R2977" s="8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5" hidden="1">
      <c r="A2978">
        <v>2976</v>
      </c>
      <c r="B2978" s="3" t="s">
        <v>2976</v>
      </c>
      <c r="C2978" s="3" t="s">
        <v>7086</v>
      </c>
      <c r="D2978">
        <v>70</v>
      </c>
      <c r="F2978">
        <v>120</v>
      </c>
      <c r="G2978" t="s">
        <v>8219</v>
      </c>
      <c r="H2978" t="s">
        <v>8225</v>
      </c>
      <c r="I2978" t="str">
        <f>VLOOKUP(H2978,ISO!$A$2:$D$249,4,0)</f>
        <v>United Kingdom of Great Britain and Northern Ireland (the)</v>
      </c>
      <c r="J2978" t="s">
        <v>8247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1.7142857142857142</v>
      </c>
      <c r="R2978" s="8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8" hidden="1">
      <c r="A2979">
        <v>2977</v>
      </c>
      <c r="B2979" s="3" t="s">
        <v>2977</v>
      </c>
      <c r="C2979" s="3" t="s">
        <v>7087</v>
      </c>
      <c r="D2979">
        <v>3000</v>
      </c>
      <c r="F2979">
        <v>3407</v>
      </c>
      <c r="G2979" t="s">
        <v>8219</v>
      </c>
      <c r="H2979" t="s">
        <v>8224</v>
      </c>
      <c r="I2979" t="str">
        <f>VLOOKUP(H2979,ISO!$A$2:$D$249,4,0)</f>
        <v>United States of America (the)</v>
      </c>
      <c r="J2979" t="s">
        <v>8246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1.1356666666666666</v>
      </c>
      <c r="R2979" s="8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58" hidden="1">
      <c r="A2980">
        <v>2978</v>
      </c>
      <c r="B2980" s="3" t="s">
        <v>2978</v>
      </c>
      <c r="C2980" s="3" t="s">
        <v>7088</v>
      </c>
      <c r="D2980">
        <v>750</v>
      </c>
      <c r="F2980">
        <v>971</v>
      </c>
      <c r="G2980" t="s">
        <v>8219</v>
      </c>
      <c r="H2980" t="s">
        <v>8224</v>
      </c>
      <c r="I2980" t="str">
        <f>VLOOKUP(H2980,ISO!$A$2:$D$249,4,0)</f>
        <v>United States of America (the)</v>
      </c>
      <c r="J2980" t="s">
        <v>8246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1.2946666666666666</v>
      </c>
      <c r="R2980" s="8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43.5" hidden="1">
      <c r="A2981">
        <v>2979</v>
      </c>
      <c r="B2981" s="3" t="s">
        <v>2979</v>
      </c>
      <c r="C2981" s="3" t="s">
        <v>7089</v>
      </c>
      <c r="D2981">
        <v>5000</v>
      </c>
      <c r="F2981">
        <v>5070</v>
      </c>
      <c r="G2981" t="s">
        <v>8219</v>
      </c>
      <c r="H2981" t="s">
        <v>8224</v>
      </c>
      <c r="I2981" t="str">
        <f>VLOOKUP(H2981,ISO!$A$2:$D$249,4,0)</f>
        <v>United States of America (the)</v>
      </c>
      <c r="J2981" t="s">
        <v>8246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1.014</v>
      </c>
      <c r="R2981" s="8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5" hidden="1">
      <c r="A2982">
        <v>2980</v>
      </c>
      <c r="B2982" s="3" t="s">
        <v>2980</v>
      </c>
      <c r="C2982" s="3" t="s">
        <v>7090</v>
      </c>
      <c r="D2982">
        <v>3000</v>
      </c>
      <c r="F2982">
        <v>3275</v>
      </c>
      <c r="G2982" t="s">
        <v>8219</v>
      </c>
      <c r="H2982" t="s">
        <v>8224</v>
      </c>
      <c r="I2982" t="str">
        <f>VLOOKUP(H2982,ISO!$A$2:$D$249,4,0)</f>
        <v>United States of America (the)</v>
      </c>
      <c r="J2982" t="s">
        <v>8246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1.0916666666666666</v>
      </c>
      <c r="R2982" s="8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58" hidden="1">
      <c r="A2983">
        <v>2981</v>
      </c>
      <c r="B2983" s="3" t="s">
        <v>2981</v>
      </c>
      <c r="C2983" s="3" t="s">
        <v>7091</v>
      </c>
      <c r="D2983">
        <v>4000</v>
      </c>
      <c r="F2983">
        <v>5157</v>
      </c>
      <c r="G2983" t="s">
        <v>8219</v>
      </c>
      <c r="H2983" t="s">
        <v>8241</v>
      </c>
      <c r="I2983" t="str">
        <f>VLOOKUP(H2983,ISO!$A$2:$D$249,4,0)</f>
        <v>Ireland</v>
      </c>
      <c r="J2983" t="s">
        <v>8249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1.28925</v>
      </c>
      <c r="R2983" s="8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43.5" hidden="1">
      <c r="A2984">
        <v>2982</v>
      </c>
      <c r="B2984" s="3" t="s">
        <v>2982</v>
      </c>
      <c r="C2984" s="3" t="s">
        <v>7092</v>
      </c>
      <c r="D2984">
        <v>5000</v>
      </c>
      <c r="F2984">
        <v>5103</v>
      </c>
      <c r="G2984" t="s">
        <v>8219</v>
      </c>
      <c r="H2984" t="s">
        <v>8225</v>
      </c>
      <c r="I2984" t="str">
        <f>VLOOKUP(H2984,ISO!$A$2:$D$249,4,0)</f>
        <v>United Kingdom of Great Britain and Northern Ireland (the)</v>
      </c>
      <c r="J2984" t="s">
        <v>8247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1.0206</v>
      </c>
      <c r="R2984" s="8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5" hidden="1">
      <c r="A2985">
        <v>2983</v>
      </c>
      <c r="B2985" s="3" t="s">
        <v>2983</v>
      </c>
      <c r="C2985" s="3" t="s">
        <v>7093</v>
      </c>
      <c r="D2985">
        <v>116000</v>
      </c>
      <c r="F2985">
        <v>169985.91</v>
      </c>
      <c r="G2985" t="s">
        <v>8219</v>
      </c>
      <c r="H2985" t="s">
        <v>8224</v>
      </c>
      <c r="I2985" t="str">
        <f>VLOOKUP(H2985,ISO!$A$2:$D$249,4,0)</f>
        <v>United States of America (the)</v>
      </c>
      <c r="J2985" t="s">
        <v>8246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1.465395775862069</v>
      </c>
      <c r="R2985" s="8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58" hidden="1">
      <c r="A2986">
        <v>2984</v>
      </c>
      <c r="B2986" s="3" t="s">
        <v>2984</v>
      </c>
      <c r="C2986" s="3" t="s">
        <v>7094</v>
      </c>
      <c r="D2986">
        <v>25000</v>
      </c>
      <c r="F2986">
        <v>25088</v>
      </c>
      <c r="G2986" t="s">
        <v>8219</v>
      </c>
      <c r="H2986" t="s">
        <v>8224</v>
      </c>
      <c r="I2986" t="str">
        <f>VLOOKUP(H2986,ISO!$A$2:$D$249,4,0)</f>
        <v>United States of America (the)</v>
      </c>
      <c r="J2986" t="s">
        <v>8246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1.00352</v>
      </c>
      <c r="R2986" s="8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58" hidden="1">
      <c r="A2987">
        <v>2985</v>
      </c>
      <c r="B2987" s="3" t="s">
        <v>2985</v>
      </c>
      <c r="C2987" s="3" t="s">
        <v>7095</v>
      </c>
      <c r="D2987">
        <v>10000</v>
      </c>
      <c r="F2987">
        <v>12165</v>
      </c>
      <c r="G2987" t="s">
        <v>8219</v>
      </c>
      <c r="H2987" t="s">
        <v>8228</v>
      </c>
      <c r="I2987" t="str">
        <f>VLOOKUP(H2987,ISO!$A$2:$D$249,4,0)</f>
        <v>New Zealand</v>
      </c>
      <c r="J2987" t="s">
        <v>8250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1.2164999999999999</v>
      </c>
      <c r="R2987" s="8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5" hidden="1">
      <c r="A2988">
        <v>2986</v>
      </c>
      <c r="B2988" s="3" t="s">
        <v>2986</v>
      </c>
      <c r="C2988" s="3" t="s">
        <v>7096</v>
      </c>
      <c r="D2988">
        <v>2400</v>
      </c>
      <c r="F2988">
        <v>2532</v>
      </c>
      <c r="G2988" t="s">
        <v>8219</v>
      </c>
      <c r="H2988" t="s">
        <v>8225</v>
      </c>
      <c r="I2988" t="str">
        <f>VLOOKUP(H2988,ISO!$A$2:$D$249,4,0)</f>
        <v>United Kingdom of Great Britain and Northern Ireland (the)</v>
      </c>
      <c r="J2988" t="s">
        <v>8247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1.0549999999999999</v>
      </c>
      <c r="R2988" s="8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58" hidden="1">
      <c r="A2989">
        <v>2987</v>
      </c>
      <c r="B2989" s="3" t="s">
        <v>2987</v>
      </c>
      <c r="C2989" s="3" t="s">
        <v>7097</v>
      </c>
      <c r="D2989">
        <v>25000</v>
      </c>
      <c r="F2989">
        <v>27600.2</v>
      </c>
      <c r="G2989" t="s">
        <v>8219</v>
      </c>
      <c r="H2989" t="s">
        <v>8224</v>
      </c>
      <c r="I2989" t="str">
        <f>VLOOKUP(H2989,ISO!$A$2:$D$249,4,0)</f>
        <v>United States of America (the)</v>
      </c>
      <c r="J2989" t="s">
        <v>8246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1.1040080000000001</v>
      </c>
      <c r="R2989" s="8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5" hidden="1">
      <c r="A2990">
        <v>2988</v>
      </c>
      <c r="B2990" s="3" t="s">
        <v>2988</v>
      </c>
      <c r="C2990" s="3" t="s">
        <v>7098</v>
      </c>
      <c r="D2990">
        <v>1000</v>
      </c>
      <c r="F2990">
        <v>1000</v>
      </c>
      <c r="G2990" t="s">
        <v>8219</v>
      </c>
      <c r="H2990" t="s">
        <v>8225</v>
      </c>
      <c r="I2990" t="str">
        <f>VLOOKUP(H2990,ISO!$A$2:$D$249,4,0)</f>
        <v>United Kingdom of Great Britain and Northern Ireland (the)</v>
      </c>
      <c r="J2990" t="s">
        <v>8247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</v>
      </c>
      <c r="R2990" s="8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F2991">
        <v>35307</v>
      </c>
      <c r="G2991" t="s">
        <v>8219</v>
      </c>
      <c r="H2991" t="s">
        <v>8224</v>
      </c>
      <c r="I2991" t="str">
        <f>VLOOKUP(H2991,ISO!$A$2:$D$249,4,0)</f>
        <v>United States of America (the)</v>
      </c>
      <c r="J2991" t="s">
        <v>8246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1.76535</v>
      </c>
      <c r="R2991" s="8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5" hidden="1">
      <c r="A2992">
        <v>2990</v>
      </c>
      <c r="B2992" s="3" t="s">
        <v>2990</v>
      </c>
      <c r="C2992" s="3" t="s">
        <v>7100</v>
      </c>
      <c r="D2992">
        <v>10000</v>
      </c>
      <c r="F2992">
        <v>10000</v>
      </c>
      <c r="G2992" t="s">
        <v>8219</v>
      </c>
      <c r="H2992" t="s">
        <v>8224</v>
      </c>
      <c r="I2992" t="str">
        <f>VLOOKUP(H2992,ISO!$A$2:$D$249,4,0)</f>
        <v>United States of America (the)</v>
      </c>
      <c r="J2992" t="s">
        <v>8246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</v>
      </c>
      <c r="R2992" s="8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5" hidden="1">
      <c r="A2993">
        <v>2991</v>
      </c>
      <c r="B2993" s="3" t="s">
        <v>2991</v>
      </c>
      <c r="C2993" s="3" t="s">
        <v>7101</v>
      </c>
      <c r="D2993">
        <v>8500</v>
      </c>
      <c r="F2993">
        <v>8780</v>
      </c>
      <c r="G2993" t="s">
        <v>8219</v>
      </c>
      <c r="H2993" t="s">
        <v>8224</v>
      </c>
      <c r="I2993" t="str">
        <f>VLOOKUP(H2993,ISO!$A$2:$D$249,4,0)</f>
        <v>United States of America (the)</v>
      </c>
      <c r="J2993" t="s">
        <v>8246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1.0329411764705883</v>
      </c>
      <c r="R2993" s="8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5" hidden="1">
      <c r="A2994">
        <v>2992</v>
      </c>
      <c r="B2994" s="3" t="s">
        <v>2992</v>
      </c>
      <c r="C2994" s="3" t="s">
        <v>7102</v>
      </c>
      <c r="D2994">
        <v>3000</v>
      </c>
      <c r="F2994">
        <v>3135</v>
      </c>
      <c r="G2994" t="s">
        <v>8219</v>
      </c>
      <c r="H2994" t="s">
        <v>8224</v>
      </c>
      <c r="I2994" t="str">
        <f>VLOOKUP(H2994,ISO!$A$2:$D$249,4,0)</f>
        <v>United States of America (the)</v>
      </c>
      <c r="J2994" t="s">
        <v>8246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1.0449999999999999</v>
      </c>
      <c r="R2994" s="8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F2995">
        <v>1003</v>
      </c>
      <c r="G2995" t="s">
        <v>8219</v>
      </c>
      <c r="H2995" t="s">
        <v>8224</v>
      </c>
      <c r="I2995" t="str">
        <f>VLOOKUP(H2995,ISO!$A$2:$D$249,4,0)</f>
        <v>United States of America (the)</v>
      </c>
      <c r="J2995" t="s">
        <v>8246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1.0029999999999999</v>
      </c>
      <c r="R2995" s="8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5" hidden="1">
      <c r="A2996">
        <v>2994</v>
      </c>
      <c r="B2996" s="3" t="s">
        <v>2994</v>
      </c>
      <c r="C2996" s="3" t="s">
        <v>7104</v>
      </c>
      <c r="D2996">
        <v>300</v>
      </c>
      <c r="F2996">
        <v>1373.24</v>
      </c>
      <c r="G2996" t="s">
        <v>8219</v>
      </c>
      <c r="H2996" t="s">
        <v>8225</v>
      </c>
      <c r="I2996" t="str">
        <f>VLOOKUP(H2996,ISO!$A$2:$D$249,4,0)</f>
        <v>United Kingdom of Great Britain and Northern Ireland (the)</v>
      </c>
      <c r="J2996" t="s">
        <v>8247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4.577466666666667</v>
      </c>
      <c r="R2996" s="8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5" hidden="1">
      <c r="A2997">
        <v>2995</v>
      </c>
      <c r="B2997" s="3" t="s">
        <v>2995</v>
      </c>
      <c r="C2997" s="3" t="s">
        <v>7105</v>
      </c>
      <c r="D2997">
        <v>15000</v>
      </c>
      <c r="F2997">
        <v>15744</v>
      </c>
      <c r="G2997" t="s">
        <v>8219</v>
      </c>
      <c r="H2997" t="s">
        <v>8224</v>
      </c>
      <c r="I2997" t="str">
        <f>VLOOKUP(H2997,ISO!$A$2:$D$249,4,0)</f>
        <v>United States of America (the)</v>
      </c>
      <c r="J2997" t="s">
        <v>8246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1.0496000000000001</v>
      </c>
      <c r="R2997" s="8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9" hidden="1">
      <c r="A2998">
        <v>2996</v>
      </c>
      <c r="B2998" s="3" t="s">
        <v>2996</v>
      </c>
      <c r="C2998" s="3" t="s">
        <v>7106</v>
      </c>
      <c r="D2998">
        <v>35000</v>
      </c>
      <c r="F2998">
        <v>60180</v>
      </c>
      <c r="G2998" t="s">
        <v>8219</v>
      </c>
      <c r="H2998" t="s">
        <v>8224</v>
      </c>
      <c r="I2998" t="str">
        <f>VLOOKUP(H2998,ISO!$A$2:$D$249,4,0)</f>
        <v>United States of America (the)</v>
      </c>
      <c r="J2998" t="s">
        <v>8246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1.7194285714285715</v>
      </c>
      <c r="R2998" s="8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5" hidden="1">
      <c r="A2999">
        <v>2997</v>
      </c>
      <c r="B2999" s="3" t="s">
        <v>2997</v>
      </c>
      <c r="C2999" s="3" t="s">
        <v>7107</v>
      </c>
      <c r="D2999">
        <v>10000</v>
      </c>
      <c r="F2999">
        <v>10373</v>
      </c>
      <c r="G2999" t="s">
        <v>8219</v>
      </c>
      <c r="H2999" t="s">
        <v>8224</v>
      </c>
      <c r="I2999" t="str">
        <f>VLOOKUP(H2999,ISO!$A$2:$D$249,4,0)</f>
        <v>United States of America (the)</v>
      </c>
      <c r="J2999" t="s">
        <v>8246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1.0373000000000001</v>
      </c>
      <c r="R2999" s="8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43.5" hidden="1">
      <c r="A3000">
        <v>2998</v>
      </c>
      <c r="B3000" s="3" t="s">
        <v>2998</v>
      </c>
      <c r="C3000" s="3" t="s">
        <v>7108</v>
      </c>
      <c r="D3000">
        <v>50000</v>
      </c>
      <c r="F3000">
        <v>51514.5</v>
      </c>
      <c r="G3000" t="s">
        <v>8219</v>
      </c>
      <c r="H3000" t="s">
        <v>8224</v>
      </c>
      <c r="I3000" t="str">
        <f>VLOOKUP(H3000,ISO!$A$2:$D$249,4,0)</f>
        <v>United States of America (the)</v>
      </c>
      <c r="J3000" t="s">
        <v>8246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1.0302899999999999</v>
      </c>
      <c r="R3000" s="8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5" hidden="1">
      <c r="A3001">
        <v>2999</v>
      </c>
      <c r="B3001" s="3" t="s">
        <v>2999</v>
      </c>
      <c r="C3001" s="3" t="s">
        <v>7109</v>
      </c>
      <c r="D3001">
        <v>1350</v>
      </c>
      <c r="F3001">
        <v>1605</v>
      </c>
      <c r="G3001" t="s">
        <v>8219</v>
      </c>
      <c r="H3001" t="s">
        <v>8224</v>
      </c>
      <c r="I3001" t="str">
        <f>VLOOKUP(H3001,ISO!$A$2:$D$249,4,0)</f>
        <v>United States of America (the)</v>
      </c>
      <c r="J3001" t="s">
        <v>8246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1.1888888888888889</v>
      </c>
      <c r="R3001" s="8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43.5" hidden="1">
      <c r="A3002">
        <v>3000</v>
      </c>
      <c r="B3002" s="3" t="s">
        <v>3000</v>
      </c>
      <c r="C3002" s="3" t="s">
        <v>7110</v>
      </c>
      <c r="D3002">
        <v>500</v>
      </c>
      <c r="F3002">
        <v>500</v>
      </c>
      <c r="G3002" t="s">
        <v>8219</v>
      </c>
      <c r="H3002" t="s">
        <v>8224</v>
      </c>
      <c r="I3002" t="str">
        <f>VLOOKUP(H3002,ISO!$A$2:$D$249,4,0)</f>
        <v>United States of America (the)</v>
      </c>
      <c r="J3002" t="s">
        <v>8246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</v>
      </c>
      <c r="R3002" s="8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3.5" hidden="1">
      <c r="A3003">
        <v>3001</v>
      </c>
      <c r="B3003" s="3" t="s">
        <v>3001</v>
      </c>
      <c r="C3003" s="3" t="s">
        <v>7111</v>
      </c>
      <c r="D3003">
        <v>7214</v>
      </c>
      <c r="F3003">
        <v>22991.01</v>
      </c>
      <c r="G3003" t="s">
        <v>8219</v>
      </c>
      <c r="H3003" t="s">
        <v>8224</v>
      </c>
      <c r="I3003" t="str">
        <f>VLOOKUP(H3003,ISO!$A$2:$D$249,4,0)</f>
        <v>United States of America (the)</v>
      </c>
      <c r="J3003" t="s">
        <v>8246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3.1869988910451896</v>
      </c>
      <c r="R3003" s="8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9" hidden="1">
      <c r="A3004">
        <v>3002</v>
      </c>
      <c r="B3004" s="3" t="s">
        <v>3002</v>
      </c>
      <c r="C3004" s="3" t="s">
        <v>7112</v>
      </c>
      <c r="D3004">
        <v>7000</v>
      </c>
      <c r="F3004">
        <v>7595.43</v>
      </c>
      <c r="G3004" t="s">
        <v>8219</v>
      </c>
      <c r="H3004" t="s">
        <v>8224</v>
      </c>
      <c r="I3004" t="str">
        <f>VLOOKUP(H3004,ISO!$A$2:$D$249,4,0)</f>
        <v>United States of America (the)</v>
      </c>
      <c r="J3004" t="s">
        <v>8246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1.0850614285714286</v>
      </c>
      <c r="R3004" s="8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5" hidden="1">
      <c r="A3005">
        <v>3003</v>
      </c>
      <c r="B3005" s="3" t="s">
        <v>3003</v>
      </c>
      <c r="C3005" s="3" t="s">
        <v>7113</v>
      </c>
      <c r="D3005">
        <v>3000</v>
      </c>
      <c r="F3005">
        <v>3035</v>
      </c>
      <c r="G3005" t="s">
        <v>8219</v>
      </c>
      <c r="H3005" t="s">
        <v>8224</v>
      </c>
      <c r="I3005" t="str">
        <f>VLOOKUP(H3005,ISO!$A$2:$D$249,4,0)</f>
        <v>United States of America (the)</v>
      </c>
      <c r="J3005" t="s">
        <v>8246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1.0116666666666667</v>
      </c>
      <c r="R3005" s="8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58" hidden="1">
      <c r="A3006">
        <v>3004</v>
      </c>
      <c r="B3006" s="3" t="s">
        <v>3004</v>
      </c>
      <c r="C3006" s="3" t="s">
        <v>7114</v>
      </c>
      <c r="D3006">
        <v>40000</v>
      </c>
      <c r="F3006">
        <v>45126</v>
      </c>
      <c r="G3006" t="s">
        <v>8219</v>
      </c>
      <c r="H3006" t="s">
        <v>8224</v>
      </c>
      <c r="I3006" t="str">
        <f>VLOOKUP(H3006,ISO!$A$2:$D$249,4,0)</f>
        <v>United States of America (the)</v>
      </c>
      <c r="J3006" t="s">
        <v>8246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1.12815</v>
      </c>
      <c r="R3006" s="8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58" hidden="1">
      <c r="A3007">
        <v>3005</v>
      </c>
      <c r="B3007" s="3" t="s">
        <v>3005</v>
      </c>
      <c r="C3007" s="3" t="s">
        <v>7115</v>
      </c>
      <c r="D3007">
        <v>10600</v>
      </c>
      <c r="F3007">
        <v>12772.6</v>
      </c>
      <c r="G3007" t="s">
        <v>8219</v>
      </c>
      <c r="H3007" t="s">
        <v>8224</v>
      </c>
      <c r="I3007" t="str">
        <f>VLOOKUP(H3007,ISO!$A$2:$D$249,4,0)</f>
        <v>United States of America (the)</v>
      </c>
      <c r="J3007" t="s">
        <v>8246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1.2049622641509434</v>
      </c>
      <c r="R3007" s="8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9" hidden="1">
      <c r="A3008">
        <v>3006</v>
      </c>
      <c r="B3008" s="3" t="s">
        <v>3006</v>
      </c>
      <c r="C3008" s="3" t="s">
        <v>7116</v>
      </c>
      <c r="D3008">
        <v>8000</v>
      </c>
      <c r="F3008">
        <v>8620</v>
      </c>
      <c r="G3008" t="s">
        <v>8219</v>
      </c>
      <c r="H3008" t="s">
        <v>8229</v>
      </c>
      <c r="I3008" t="str">
        <f>VLOOKUP(H3008,ISO!$A$2:$D$249,4,0)</f>
        <v>Canada</v>
      </c>
      <c r="J3008" t="s">
        <v>8251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1.0774999999999999</v>
      </c>
      <c r="R3008" s="8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9" hidden="1">
      <c r="A3009">
        <v>3007</v>
      </c>
      <c r="B3009" s="3" t="s">
        <v>3007</v>
      </c>
      <c r="C3009" s="3" t="s">
        <v>7117</v>
      </c>
      <c r="D3009">
        <v>600</v>
      </c>
      <c r="F3009">
        <v>1080</v>
      </c>
      <c r="G3009" t="s">
        <v>8219</v>
      </c>
      <c r="H3009" t="s">
        <v>8224</v>
      </c>
      <c r="I3009" t="str">
        <f>VLOOKUP(H3009,ISO!$A$2:$D$249,4,0)</f>
        <v>United States of America (the)</v>
      </c>
      <c r="J3009" t="s">
        <v>8246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1.8</v>
      </c>
      <c r="R3009" s="8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3.5" hidden="1">
      <c r="A3010">
        <v>3008</v>
      </c>
      <c r="B3010" s="3" t="s">
        <v>3008</v>
      </c>
      <c r="C3010" s="3" t="s">
        <v>7118</v>
      </c>
      <c r="D3010">
        <v>3000</v>
      </c>
      <c r="F3010">
        <v>3035</v>
      </c>
      <c r="G3010" t="s">
        <v>8219</v>
      </c>
      <c r="H3010" t="s">
        <v>8224</v>
      </c>
      <c r="I3010" t="str">
        <f>VLOOKUP(H3010,ISO!$A$2:$D$249,4,0)</f>
        <v>United States of America (the)</v>
      </c>
      <c r="J3010" t="s">
        <v>8246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84"/>
        <v>1.0116666666666667</v>
      </c>
      <c r="R3010" s="8">
        <f t="shared" si="185"/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3.5" hidden="1">
      <c r="A3011">
        <v>3009</v>
      </c>
      <c r="B3011" s="3" t="s">
        <v>3009</v>
      </c>
      <c r="C3011" s="3" t="s">
        <v>7119</v>
      </c>
      <c r="D3011">
        <v>25000</v>
      </c>
      <c r="F3011">
        <v>29939</v>
      </c>
      <c r="G3011" t="s">
        <v>8219</v>
      </c>
      <c r="H3011" t="s">
        <v>8224</v>
      </c>
      <c r="I3011" t="str">
        <f>VLOOKUP(H3011,ISO!$A$2:$D$249,4,0)</f>
        <v>United States of America (the)</v>
      </c>
      <c r="J3011" t="s">
        <v>8246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88">F3011/D3011</f>
        <v>1.19756</v>
      </c>
      <c r="R3011" s="8">
        <f t="shared" ref="R3011:R3074" si="189">F3011/N3011</f>
        <v>233.8984375</v>
      </c>
      <c r="S3011" t="str">
        <f t="shared" ref="S3011:S3074" si="190">LEFT(P3011,(FIND("/",P3011,1)-1))</f>
        <v>theater</v>
      </c>
      <c r="T3011" t="str">
        <f t="shared" ref="T3011:T3074" si="191">MID(P3011,FIND("/",P3011)+1,256)</f>
        <v>spaces</v>
      </c>
    </row>
    <row r="3012" spans="1:20" ht="43.5" hidden="1">
      <c r="A3012">
        <v>3010</v>
      </c>
      <c r="B3012" s="3" t="s">
        <v>3010</v>
      </c>
      <c r="C3012" s="3" t="s">
        <v>7120</v>
      </c>
      <c r="D3012">
        <v>1500</v>
      </c>
      <c r="F3012">
        <v>2370</v>
      </c>
      <c r="G3012" t="s">
        <v>8219</v>
      </c>
      <c r="H3012" t="s">
        <v>8224</v>
      </c>
      <c r="I3012" t="str">
        <f>VLOOKUP(H3012,ISO!$A$2:$D$249,4,0)</f>
        <v>United States of America (the)</v>
      </c>
      <c r="J3012" t="s">
        <v>8246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1.58</v>
      </c>
      <c r="R3012" s="8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3.5" hidden="1">
      <c r="A3013">
        <v>3011</v>
      </c>
      <c r="B3013" s="3" t="s">
        <v>3011</v>
      </c>
      <c r="C3013" s="3" t="s">
        <v>7121</v>
      </c>
      <c r="D3013">
        <v>300</v>
      </c>
      <c r="F3013">
        <v>371</v>
      </c>
      <c r="G3013" t="s">
        <v>8219</v>
      </c>
      <c r="H3013" t="s">
        <v>8227</v>
      </c>
      <c r="I3013" t="str">
        <f>VLOOKUP(H3013,ISO!$A$2:$D$249,4,0)</f>
        <v>Spain</v>
      </c>
      <c r="J3013" t="s">
        <v>8249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1.2366666666666666</v>
      </c>
      <c r="R3013" s="8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3.5" hidden="1">
      <c r="A3014">
        <v>3012</v>
      </c>
      <c r="B3014" s="3" t="s">
        <v>3012</v>
      </c>
      <c r="C3014" s="3" t="s">
        <v>7122</v>
      </c>
      <c r="D3014">
        <v>4000</v>
      </c>
      <c r="F3014">
        <v>4685</v>
      </c>
      <c r="G3014" t="s">
        <v>8219</v>
      </c>
      <c r="H3014" t="s">
        <v>8224</v>
      </c>
      <c r="I3014" t="str">
        <f>VLOOKUP(H3014,ISO!$A$2:$D$249,4,0)</f>
        <v>United States of America (the)</v>
      </c>
      <c r="J3014" t="s">
        <v>8246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1.1712499999999999</v>
      </c>
      <c r="R3014" s="8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5" hidden="1">
      <c r="A3015">
        <v>3013</v>
      </c>
      <c r="B3015" s="3" t="s">
        <v>3013</v>
      </c>
      <c r="C3015" s="3" t="s">
        <v>7123</v>
      </c>
      <c r="D3015">
        <v>10000</v>
      </c>
      <c r="F3015">
        <v>15696</v>
      </c>
      <c r="G3015" t="s">
        <v>8219</v>
      </c>
      <c r="H3015" t="s">
        <v>8224</v>
      </c>
      <c r="I3015" t="str">
        <f>VLOOKUP(H3015,ISO!$A$2:$D$249,4,0)</f>
        <v>United States of America (the)</v>
      </c>
      <c r="J3015" t="s">
        <v>8246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1.5696000000000001</v>
      </c>
      <c r="R3015" s="8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5" hidden="1">
      <c r="A3016">
        <v>3014</v>
      </c>
      <c r="B3016" s="3" t="s">
        <v>3014</v>
      </c>
      <c r="C3016" s="3" t="s">
        <v>7124</v>
      </c>
      <c r="D3016">
        <v>25000</v>
      </c>
      <c r="F3016">
        <v>28276</v>
      </c>
      <c r="G3016" t="s">
        <v>8219</v>
      </c>
      <c r="H3016" t="s">
        <v>8224</v>
      </c>
      <c r="I3016" t="str">
        <f>VLOOKUP(H3016,ISO!$A$2:$D$249,4,0)</f>
        <v>United States of America (the)</v>
      </c>
      <c r="J3016" t="s">
        <v>8246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1.13104</v>
      </c>
      <c r="R3016" s="8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5" hidden="1">
      <c r="A3017">
        <v>3015</v>
      </c>
      <c r="B3017" s="3" t="s">
        <v>3015</v>
      </c>
      <c r="C3017" s="3" t="s">
        <v>7125</v>
      </c>
      <c r="D3017">
        <v>3400</v>
      </c>
      <c r="F3017">
        <v>3508</v>
      </c>
      <c r="G3017" t="s">
        <v>8219</v>
      </c>
      <c r="H3017" t="s">
        <v>8224</v>
      </c>
      <c r="I3017" t="str">
        <f>VLOOKUP(H3017,ISO!$A$2:$D$249,4,0)</f>
        <v>United States of America (the)</v>
      </c>
      <c r="J3017" t="s">
        <v>8246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1.0317647058823529</v>
      </c>
      <c r="R3017" s="8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58" hidden="1">
      <c r="A3018">
        <v>3016</v>
      </c>
      <c r="B3018" s="3" t="s">
        <v>3016</v>
      </c>
      <c r="C3018" s="3" t="s">
        <v>7126</v>
      </c>
      <c r="D3018">
        <v>8500</v>
      </c>
      <c r="F3018">
        <v>8722</v>
      </c>
      <c r="G3018" t="s">
        <v>8219</v>
      </c>
      <c r="H3018" t="s">
        <v>8224</v>
      </c>
      <c r="I3018" t="str">
        <f>VLOOKUP(H3018,ISO!$A$2:$D$249,4,0)</f>
        <v>United States of America (the)</v>
      </c>
      <c r="J3018" t="s">
        <v>8246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1.0261176470588236</v>
      </c>
      <c r="R3018" s="8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5" hidden="1">
      <c r="A3019">
        <v>3017</v>
      </c>
      <c r="B3019" s="3" t="s">
        <v>3017</v>
      </c>
      <c r="C3019" s="3" t="s">
        <v>7127</v>
      </c>
      <c r="D3019">
        <v>22000</v>
      </c>
      <c r="F3019">
        <v>23285</v>
      </c>
      <c r="G3019" t="s">
        <v>8219</v>
      </c>
      <c r="H3019" t="s">
        <v>8224</v>
      </c>
      <c r="I3019" t="str">
        <f>VLOOKUP(H3019,ISO!$A$2:$D$249,4,0)</f>
        <v>United States of America (the)</v>
      </c>
      <c r="J3019" t="s">
        <v>8246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1.0584090909090909</v>
      </c>
      <c r="R3019" s="8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5" hidden="1">
      <c r="A3020">
        <v>3018</v>
      </c>
      <c r="B3020" s="3" t="s">
        <v>3018</v>
      </c>
      <c r="C3020" s="3" t="s">
        <v>7128</v>
      </c>
      <c r="D3020">
        <v>4200</v>
      </c>
      <c r="F3020">
        <v>4230</v>
      </c>
      <c r="G3020" t="s">
        <v>8219</v>
      </c>
      <c r="H3020" t="s">
        <v>8230</v>
      </c>
      <c r="I3020" t="str">
        <f>VLOOKUP(H3020,ISO!$A$2:$D$249,4,0)</f>
        <v>France</v>
      </c>
      <c r="J3020" t="s">
        <v>8249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1.0071428571428571</v>
      </c>
      <c r="R3020" s="8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5" hidden="1">
      <c r="A3021">
        <v>3019</v>
      </c>
      <c r="B3021" s="3" t="s">
        <v>3019</v>
      </c>
      <c r="C3021" s="3" t="s">
        <v>7129</v>
      </c>
      <c r="D3021">
        <v>15000</v>
      </c>
      <c r="F3021">
        <v>18185</v>
      </c>
      <c r="G3021" t="s">
        <v>8219</v>
      </c>
      <c r="H3021" t="s">
        <v>8224</v>
      </c>
      <c r="I3021" t="str">
        <f>VLOOKUP(H3021,ISO!$A$2:$D$249,4,0)</f>
        <v>United States of America (the)</v>
      </c>
      <c r="J3021" t="s">
        <v>8246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1.2123333333333333</v>
      </c>
      <c r="R3021" s="8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58" hidden="1">
      <c r="A3022">
        <v>3020</v>
      </c>
      <c r="B3022" s="3" t="s">
        <v>3020</v>
      </c>
      <c r="C3022" s="3" t="s">
        <v>7130</v>
      </c>
      <c r="D3022">
        <v>7000</v>
      </c>
      <c r="F3022">
        <v>7040</v>
      </c>
      <c r="G3022" t="s">
        <v>8219</v>
      </c>
      <c r="H3022" t="s">
        <v>8224</v>
      </c>
      <c r="I3022" t="str">
        <f>VLOOKUP(H3022,ISO!$A$2:$D$249,4,0)</f>
        <v>United States of America (the)</v>
      </c>
      <c r="J3022" t="s">
        <v>8246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1.0057142857142858</v>
      </c>
      <c r="R3022" s="8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5" hidden="1">
      <c r="A3023">
        <v>3021</v>
      </c>
      <c r="B3023" s="3" t="s">
        <v>3021</v>
      </c>
      <c r="C3023" s="3" t="s">
        <v>7131</v>
      </c>
      <c r="D3023">
        <v>4500</v>
      </c>
      <c r="F3023">
        <v>5221</v>
      </c>
      <c r="G3023" t="s">
        <v>8219</v>
      </c>
      <c r="H3023" t="s">
        <v>8224</v>
      </c>
      <c r="I3023" t="str">
        <f>VLOOKUP(H3023,ISO!$A$2:$D$249,4,0)</f>
        <v>United States of America (the)</v>
      </c>
      <c r="J3023" t="s">
        <v>8246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1.1602222222222223</v>
      </c>
      <c r="R3023" s="8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5" hidden="1">
      <c r="A3024">
        <v>3022</v>
      </c>
      <c r="B3024" s="3" t="s">
        <v>3022</v>
      </c>
      <c r="C3024" s="3" t="s">
        <v>7132</v>
      </c>
      <c r="D3024">
        <v>10000</v>
      </c>
      <c r="F3024">
        <v>10088</v>
      </c>
      <c r="G3024" t="s">
        <v>8219</v>
      </c>
      <c r="H3024" t="s">
        <v>8224</v>
      </c>
      <c r="I3024" t="str">
        <f>VLOOKUP(H3024,ISO!$A$2:$D$249,4,0)</f>
        <v>United States of America (the)</v>
      </c>
      <c r="J3024" t="s">
        <v>8246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1.0087999999999999</v>
      </c>
      <c r="R3024" s="8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58" hidden="1">
      <c r="A3025">
        <v>3023</v>
      </c>
      <c r="B3025" s="3" t="s">
        <v>3023</v>
      </c>
      <c r="C3025" s="3" t="s">
        <v>7133</v>
      </c>
      <c r="D3025">
        <v>700</v>
      </c>
      <c r="F3025">
        <v>721</v>
      </c>
      <c r="G3025" t="s">
        <v>8219</v>
      </c>
      <c r="H3025" t="s">
        <v>8225</v>
      </c>
      <c r="I3025" t="str">
        <f>VLOOKUP(H3025,ISO!$A$2:$D$249,4,0)</f>
        <v>United Kingdom of Great Britain and Northern Ireland (the)</v>
      </c>
      <c r="J3025" t="s">
        <v>8247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1.03</v>
      </c>
      <c r="R3025" s="8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5" hidden="1">
      <c r="A3026">
        <v>3024</v>
      </c>
      <c r="B3026" s="3" t="s">
        <v>3024</v>
      </c>
      <c r="C3026" s="3" t="s">
        <v>7134</v>
      </c>
      <c r="D3026">
        <v>5000</v>
      </c>
      <c r="F3026">
        <v>12321</v>
      </c>
      <c r="G3026" t="s">
        <v>8219</v>
      </c>
      <c r="H3026" t="s">
        <v>8224</v>
      </c>
      <c r="I3026" t="str">
        <f>VLOOKUP(H3026,ISO!$A$2:$D$249,4,0)</f>
        <v>United States of America (the)</v>
      </c>
      <c r="J3026" t="s">
        <v>8246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2.4641999999999999</v>
      </c>
      <c r="R3026" s="8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5" hidden="1">
      <c r="A3027">
        <v>3025</v>
      </c>
      <c r="B3027" s="3" t="s">
        <v>3025</v>
      </c>
      <c r="C3027" s="3" t="s">
        <v>7135</v>
      </c>
      <c r="D3027">
        <v>2500</v>
      </c>
      <c r="F3027">
        <v>7555</v>
      </c>
      <c r="G3027" t="s">
        <v>8219</v>
      </c>
      <c r="H3027" t="s">
        <v>8225</v>
      </c>
      <c r="I3027" t="str">
        <f>VLOOKUP(H3027,ISO!$A$2:$D$249,4,0)</f>
        <v>United Kingdom of Great Britain and Northern Ireland (the)</v>
      </c>
      <c r="J3027" t="s">
        <v>8247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3.0219999999999998</v>
      </c>
      <c r="R3027" s="8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58" hidden="1">
      <c r="A3028">
        <v>3026</v>
      </c>
      <c r="B3028" s="3" t="s">
        <v>3026</v>
      </c>
      <c r="C3028" s="3" t="s">
        <v>7136</v>
      </c>
      <c r="D3028">
        <v>900</v>
      </c>
      <c r="F3028">
        <v>1290</v>
      </c>
      <c r="G3028" t="s">
        <v>8219</v>
      </c>
      <c r="H3028" t="s">
        <v>8225</v>
      </c>
      <c r="I3028" t="str">
        <f>VLOOKUP(H3028,ISO!$A$2:$D$249,4,0)</f>
        <v>United Kingdom of Great Britain and Northern Ireland (the)</v>
      </c>
      <c r="J3028" t="s">
        <v>8247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1.4333333333333333</v>
      </c>
      <c r="R3028" s="8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43.5" hidden="1">
      <c r="A3029">
        <v>3027</v>
      </c>
      <c r="B3029" s="3" t="s">
        <v>3027</v>
      </c>
      <c r="C3029" s="3" t="s">
        <v>7137</v>
      </c>
      <c r="D3029">
        <v>40000</v>
      </c>
      <c r="F3029">
        <v>52576</v>
      </c>
      <c r="G3029" t="s">
        <v>8219</v>
      </c>
      <c r="H3029" t="s">
        <v>8224</v>
      </c>
      <c r="I3029" t="str">
        <f>VLOOKUP(H3029,ISO!$A$2:$D$249,4,0)</f>
        <v>United States of America (the)</v>
      </c>
      <c r="J3029" t="s">
        <v>8246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1.3144</v>
      </c>
      <c r="R3029" s="8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29" hidden="1">
      <c r="A3030">
        <v>3028</v>
      </c>
      <c r="B3030" s="3" t="s">
        <v>3028</v>
      </c>
      <c r="C3030" s="3" t="s">
        <v>7138</v>
      </c>
      <c r="D3030">
        <v>5000</v>
      </c>
      <c r="F3030">
        <v>8401</v>
      </c>
      <c r="G3030" t="s">
        <v>8219</v>
      </c>
      <c r="H3030" t="s">
        <v>8224</v>
      </c>
      <c r="I3030" t="str">
        <f>VLOOKUP(H3030,ISO!$A$2:$D$249,4,0)</f>
        <v>United States of America (the)</v>
      </c>
      <c r="J3030" t="s">
        <v>8246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1.6801999999999999</v>
      </c>
      <c r="R3030" s="8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5" hidden="1">
      <c r="A3031">
        <v>3029</v>
      </c>
      <c r="B3031" s="3" t="s">
        <v>3029</v>
      </c>
      <c r="C3031" s="3" t="s">
        <v>7139</v>
      </c>
      <c r="D3031">
        <v>30000</v>
      </c>
      <c r="F3031">
        <v>32903</v>
      </c>
      <c r="G3031" t="s">
        <v>8219</v>
      </c>
      <c r="H3031" t="s">
        <v>8224</v>
      </c>
      <c r="I3031" t="str">
        <f>VLOOKUP(H3031,ISO!$A$2:$D$249,4,0)</f>
        <v>United States of America (the)</v>
      </c>
      <c r="J3031" t="s">
        <v>8246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1.0967666666666667</v>
      </c>
      <c r="R3031" s="8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5" hidden="1">
      <c r="A3032">
        <v>3030</v>
      </c>
      <c r="B3032" s="3" t="s">
        <v>3030</v>
      </c>
      <c r="C3032" s="3" t="s">
        <v>7140</v>
      </c>
      <c r="D3032">
        <v>1750</v>
      </c>
      <c r="F3032">
        <v>1867</v>
      </c>
      <c r="G3032" t="s">
        <v>8219</v>
      </c>
      <c r="H3032" t="s">
        <v>8224</v>
      </c>
      <c r="I3032" t="str">
        <f>VLOOKUP(H3032,ISO!$A$2:$D$249,4,0)</f>
        <v>United States of America (the)</v>
      </c>
      <c r="J3032" t="s">
        <v>8246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1.0668571428571429</v>
      </c>
      <c r="R3032" s="8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.5" hidden="1">
      <c r="A3033">
        <v>3031</v>
      </c>
      <c r="B3033" s="3" t="s">
        <v>3031</v>
      </c>
      <c r="C3033" s="3" t="s">
        <v>7141</v>
      </c>
      <c r="D3033">
        <v>1500</v>
      </c>
      <c r="F3033">
        <v>1500</v>
      </c>
      <c r="G3033" t="s">
        <v>8219</v>
      </c>
      <c r="H3033" t="s">
        <v>8224</v>
      </c>
      <c r="I3033" t="str">
        <f>VLOOKUP(H3033,ISO!$A$2:$D$249,4,0)</f>
        <v>United States of America (the)</v>
      </c>
      <c r="J3033" t="s">
        <v>8246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</v>
      </c>
      <c r="R3033" s="8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5" hidden="1">
      <c r="A3034">
        <v>3032</v>
      </c>
      <c r="B3034" s="3" t="s">
        <v>3032</v>
      </c>
      <c r="C3034" s="3" t="s">
        <v>7142</v>
      </c>
      <c r="D3034">
        <v>1000</v>
      </c>
      <c r="F3034">
        <v>1272</v>
      </c>
      <c r="G3034" t="s">
        <v>8219</v>
      </c>
      <c r="H3034" t="s">
        <v>8224</v>
      </c>
      <c r="I3034" t="str">
        <f>VLOOKUP(H3034,ISO!$A$2:$D$249,4,0)</f>
        <v>United States of America (the)</v>
      </c>
      <c r="J3034" t="s">
        <v>8246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1.272</v>
      </c>
      <c r="R3034" s="8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3.5" hidden="1">
      <c r="A3035">
        <v>3033</v>
      </c>
      <c r="B3035" s="3" t="s">
        <v>3033</v>
      </c>
      <c r="C3035" s="3" t="s">
        <v>7143</v>
      </c>
      <c r="D3035">
        <v>3000</v>
      </c>
      <c r="F3035">
        <v>4396</v>
      </c>
      <c r="G3035" t="s">
        <v>8219</v>
      </c>
      <c r="H3035" t="s">
        <v>8224</v>
      </c>
      <c r="I3035" t="str">
        <f>VLOOKUP(H3035,ISO!$A$2:$D$249,4,0)</f>
        <v>United States of America (the)</v>
      </c>
      <c r="J3035" t="s">
        <v>8246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1.4653333333333334</v>
      </c>
      <c r="R3035" s="8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2.5" hidden="1">
      <c r="A3036">
        <v>3034</v>
      </c>
      <c r="B3036" s="3" t="s">
        <v>3034</v>
      </c>
      <c r="C3036" s="3" t="s">
        <v>7144</v>
      </c>
      <c r="D3036">
        <v>100000</v>
      </c>
      <c r="F3036">
        <v>112536</v>
      </c>
      <c r="G3036" t="s">
        <v>8219</v>
      </c>
      <c r="H3036" t="s">
        <v>8224</v>
      </c>
      <c r="I3036" t="str">
        <f>VLOOKUP(H3036,ISO!$A$2:$D$249,4,0)</f>
        <v>United States of America (the)</v>
      </c>
      <c r="J3036" t="s">
        <v>8246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1.1253599999999999</v>
      </c>
      <c r="R3036" s="8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9" hidden="1">
      <c r="A3037">
        <v>3035</v>
      </c>
      <c r="B3037" s="3" t="s">
        <v>3035</v>
      </c>
      <c r="C3037" s="3" t="s">
        <v>7145</v>
      </c>
      <c r="D3037">
        <v>25000</v>
      </c>
      <c r="F3037">
        <v>27196.71</v>
      </c>
      <c r="G3037" t="s">
        <v>8219</v>
      </c>
      <c r="H3037" t="s">
        <v>8224</v>
      </c>
      <c r="I3037" t="str">
        <f>VLOOKUP(H3037,ISO!$A$2:$D$249,4,0)</f>
        <v>United States of America (the)</v>
      </c>
      <c r="J3037" t="s">
        <v>8246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1.0878684000000001</v>
      </c>
      <c r="R3037" s="8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5" hidden="1">
      <c r="A3038">
        <v>3036</v>
      </c>
      <c r="B3038" s="3" t="s">
        <v>3036</v>
      </c>
      <c r="C3038" s="3" t="s">
        <v>7146</v>
      </c>
      <c r="D3038">
        <v>25000</v>
      </c>
      <c r="F3038">
        <v>31683</v>
      </c>
      <c r="G3038" t="s">
        <v>8219</v>
      </c>
      <c r="H3038" t="s">
        <v>8224</v>
      </c>
      <c r="I3038" t="str">
        <f>VLOOKUP(H3038,ISO!$A$2:$D$249,4,0)</f>
        <v>United States of America (the)</v>
      </c>
      <c r="J3038" t="s">
        <v>8246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1.26732</v>
      </c>
      <c r="R3038" s="8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8" hidden="1">
      <c r="A3039">
        <v>3037</v>
      </c>
      <c r="B3039" s="3" t="s">
        <v>3037</v>
      </c>
      <c r="C3039" s="3" t="s">
        <v>7147</v>
      </c>
      <c r="D3039">
        <v>500</v>
      </c>
      <c r="F3039">
        <v>1066</v>
      </c>
      <c r="G3039" t="s">
        <v>8219</v>
      </c>
      <c r="H3039" t="s">
        <v>8224</v>
      </c>
      <c r="I3039" t="str">
        <f>VLOOKUP(H3039,ISO!$A$2:$D$249,4,0)</f>
        <v>United States of America (the)</v>
      </c>
      <c r="J3039" t="s">
        <v>8246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2.1320000000000001</v>
      </c>
      <c r="R3039" s="8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3.5" hidden="1">
      <c r="A3040">
        <v>3038</v>
      </c>
      <c r="B3040" s="3" t="s">
        <v>3038</v>
      </c>
      <c r="C3040" s="3" t="s">
        <v>7148</v>
      </c>
      <c r="D3040">
        <v>1000</v>
      </c>
      <c r="F3040">
        <v>1005</v>
      </c>
      <c r="G3040" t="s">
        <v>8219</v>
      </c>
      <c r="H3040" t="s">
        <v>8224</v>
      </c>
      <c r="I3040" t="str">
        <f>VLOOKUP(H3040,ISO!$A$2:$D$249,4,0)</f>
        <v>United States of America (the)</v>
      </c>
      <c r="J3040" t="s">
        <v>8246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1.0049999999999999</v>
      </c>
      <c r="R3040" s="8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5" hidden="1">
      <c r="A3041">
        <v>3039</v>
      </c>
      <c r="B3041" s="3" t="s">
        <v>3039</v>
      </c>
      <c r="C3041" s="3" t="s">
        <v>7149</v>
      </c>
      <c r="D3041">
        <v>20000</v>
      </c>
      <c r="F3041">
        <v>21742.78</v>
      </c>
      <c r="G3041" t="s">
        <v>8219</v>
      </c>
      <c r="H3041" t="s">
        <v>8224</v>
      </c>
      <c r="I3041" t="str">
        <f>VLOOKUP(H3041,ISO!$A$2:$D$249,4,0)</f>
        <v>United States of America (the)</v>
      </c>
      <c r="J3041" t="s">
        <v>8246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1.0871389999999999</v>
      </c>
      <c r="R3041" s="8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5" hidden="1">
      <c r="A3042">
        <v>3040</v>
      </c>
      <c r="B3042" s="3" t="s">
        <v>3040</v>
      </c>
      <c r="C3042" s="3" t="s">
        <v>7150</v>
      </c>
      <c r="D3042">
        <v>3000</v>
      </c>
      <c r="F3042">
        <v>3225</v>
      </c>
      <c r="G3042" t="s">
        <v>8219</v>
      </c>
      <c r="H3042" t="s">
        <v>8224</v>
      </c>
      <c r="I3042" t="str">
        <f>VLOOKUP(H3042,ISO!$A$2:$D$249,4,0)</f>
        <v>United States of America (the)</v>
      </c>
      <c r="J3042" t="s">
        <v>8246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1.075</v>
      </c>
      <c r="R3042" s="8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9" hidden="1">
      <c r="A3043">
        <v>3041</v>
      </c>
      <c r="B3043" s="3" t="s">
        <v>3041</v>
      </c>
      <c r="C3043" s="3" t="s">
        <v>7151</v>
      </c>
      <c r="D3043">
        <v>8300</v>
      </c>
      <c r="F3043">
        <v>9170</v>
      </c>
      <c r="G3043" t="s">
        <v>8219</v>
      </c>
      <c r="H3043" t="s">
        <v>8224</v>
      </c>
      <c r="I3043" t="str">
        <f>VLOOKUP(H3043,ISO!$A$2:$D$249,4,0)</f>
        <v>United States of America (the)</v>
      </c>
      <c r="J3043" t="s">
        <v>8246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1.1048192771084338</v>
      </c>
      <c r="R3043" s="8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58" hidden="1">
      <c r="A3044">
        <v>3042</v>
      </c>
      <c r="B3044" s="3" t="s">
        <v>3042</v>
      </c>
      <c r="C3044" s="3" t="s">
        <v>7152</v>
      </c>
      <c r="D3044">
        <v>1500</v>
      </c>
      <c r="F3044">
        <v>1920</v>
      </c>
      <c r="G3044" t="s">
        <v>8219</v>
      </c>
      <c r="H3044" t="s">
        <v>8225</v>
      </c>
      <c r="I3044" t="str">
        <f>VLOOKUP(H3044,ISO!$A$2:$D$249,4,0)</f>
        <v>United Kingdom of Great Britain and Northern Ireland (the)</v>
      </c>
      <c r="J3044" t="s">
        <v>8247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1.28</v>
      </c>
      <c r="R3044" s="8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5" hidden="1">
      <c r="A3045">
        <v>3043</v>
      </c>
      <c r="B3045" s="3" t="s">
        <v>3043</v>
      </c>
      <c r="C3045" s="3" t="s">
        <v>7153</v>
      </c>
      <c r="D3045">
        <v>15000</v>
      </c>
      <c r="F3045">
        <v>16501</v>
      </c>
      <c r="G3045" t="s">
        <v>8219</v>
      </c>
      <c r="H3045" t="s">
        <v>8229</v>
      </c>
      <c r="I3045" t="str">
        <f>VLOOKUP(H3045,ISO!$A$2:$D$249,4,0)</f>
        <v>Canada</v>
      </c>
      <c r="J3045" t="s">
        <v>8251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1.1000666666666667</v>
      </c>
      <c r="R3045" s="8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3.5" hidden="1">
      <c r="A3046">
        <v>3044</v>
      </c>
      <c r="B3046" s="3" t="s">
        <v>3044</v>
      </c>
      <c r="C3046" s="3" t="s">
        <v>7154</v>
      </c>
      <c r="D3046">
        <v>12000</v>
      </c>
      <c r="F3046">
        <v>13121</v>
      </c>
      <c r="G3046" t="s">
        <v>8219</v>
      </c>
      <c r="H3046" t="s">
        <v>8224</v>
      </c>
      <c r="I3046" t="str">
        <f>VLOOKUP(H3046,ISO!$A$2:$D$249,4,0)</f>
        <v>United States of America (the)</v>
      </c>
      <c r="J3046" t="s">
        <v>8246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1.0934166666666667</v>
      </c>
      <c r="R3046" s="8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58" hidden="1">
      <c r="A3047">
        <v>3045</v>
      </c>
      <c r="B3047" s="3" t="s">
        <v>3045</v>
      </c>
      <c r="C3047" s="3" t="s">
        <v>7155</v>
      </c>
      <c r="D3047">
        <v>4000</v>
      </c>
      <c r="F3047">
        <v>5308.26</v>
      </c>
      <c r="G3047" t="s">
        <v>8219</v>
      </c>
      <c r="H3047" t="s">
        <v>8224</v>
      </c>
      <c r="I3047" t="str">
        <f>VLOOKUP(H3047,ISO!$A$2:$D$249,4,0)</f>
        <v>United States of America (the)</v>
      </c>
      <c r="J3047" t="s">
        <v>8246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1.3270650000000002</v>
      </c>
      <c r="R3047" s="8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58" hidden="1">
      <c r="A3048">
        <v>3046</v>
      </c>
      <c r="B3048" s="3" t="s">
        <v>3046</v>
      </c>
      <c r="C3048" s="3" t="s">
        <v>7156</v>
      </c>
      <c r="D3048">
        <v>7900</v>
      </c>
      <c r="F3048">
        <v>15077</v>
      </c>
      <c r="G3048" t="s">
        <v>8219</v>
      </c>
      <c r="H3048" t="s">
        <v>8224</v>
      </c>
      <c r="I3048" t="str">
        <f>VLOOKUP(H3048,ISO!$A$2:$D$249,4,0)</f>
        <v>United States of America (the)</v>
      </c>
      <c r="J3048" t="s">
        <v>8246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1.9084810126582279</v>
      </c>
      <c r="R3048" s="8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5" hidden="1">
      <c r="A3049">
        <v>3047</v>
      </c>
      <c r="B3049" s="3" t="s">
        <v>3047</v>
      </c>
      <c r="C3049" s="3" t="s">
        <v>7157</v>
      </c>
      <c r="D3049">
        <v>500</v>
      </c>
      <c r="F3049">
        <v>745</v>
      </c>
      <c r="G3049" t="s">
        <v>8219</v>
      </c>
      <c r="H3049" t="s">
        <v>8224</v>
      </c>
      <c r="I3049" t="str">
        <f>VLOOKUP(H3049,ISO!$A$2:$D$249,4,0)</f>
        <v>United States of America (the)</v>
      </c>
      <c r="J3049" t="s">
        <v>8246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1.49</v>
      </c>
      <c r="R3049" s="8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58" hidden="1">
      <c r="A3050">
        <v>3048</v>
      </c>
      <c r="B3050" s="3" t="s">
        <v>3048</v>
      </c>
      <c r="C3050" s="3" t="s">
        <v>7158</v>
      </c>
      <c r="D3050">
        <v>5000</v>
      </c>
      <c r="F3050">
        <v>8320</v>
      </c>
      <c r="G3050" t="s">
        <v>8219</v>
      </c>
      <c r="H3050" t="s">
        <v>8224</v>
      </c>
      <c r="I3050" t="str">
        <f>VLOOKUP(H3050,ISO!$A$2:$D$249,4,0)</f>
        <v>United States of America (the)</v>
      </c>
      <c r="J3050" t="s">
        <v>8246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1.6639999999999999</v>
      </c>
      <c r="R3050" s="8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58" hidden="1">
      <c r="A3051">
        <v>3049</v>
      </c>
      <c r="B3051" s="3" t="s">
        <v>3049</v>
      </c>
      <c r="C3051" s="3" t="s">
        <v>7159</v>
      </c>
      <c r="D3051">
        <v>3750</v>
      </c>
      <c r="F3051">
        <v>4000</v>
      </c>
      <c r="G3051" t="s">
        <v>8219</v>
      </c>
      <c r="H3051" t="s">
        <v>8224</v>
      </c>
      <c r="I3051" t="str">
        <f>VLOOKUP(H3051,ISO!$A$2:$D$249,4,0)</f>
        <v>United States of America (the)</v>
      </c>
      <c r="J3051" t="s">
        <v>8246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1.0666666666666667</v>
      </c>
      <c r="R3051" s="8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9" hidden="1">
      <c r="A3052">
        <v>3050</v>
      </c>
      <c r="B3052" s="3" t="s">
        <v>3050</v>
      </c>
      <c r="C3052" s="3" t="s">
        <v>7160</v>
      </c>
      <c r="D3052">
        <v>600</v>
      </c>
      <c r="F3052">
        <v>636</v>
      </c>
      <c r="G3052" t="s">
        <v>8219</v>
      </c>
      <c r="H3052" t="s">
        <v>8224</v>
      </c>
      <c r="I3052" t="str">
        <f>VLOOKUP(H3052,ISO!$A$2:$D$249,4,0)</f>
        <v>United States of America (the)</v>
      </c>
      <c r="J3052" t="s">
        <v>8246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1.06</v>
      </c>
      <c r="R3052" s="8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F3053">
        <v>827</v>
      </c>
      <c r="G3053" t="s">
        <v>8221</v>
      </c>
      <c r="H3053" t="s">
        <v>8225</v>
      </c>
      <c r="I3053" t="str">
        <f>VLOOKUP(H3053,ISO!$A$2:$D$249,4,0)</f>
        <v>United Kingdom of Great Britain and Northern Ireland (the)</v>
      </c>
      <c r="J3053" t="s">
        <v>8247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0.23628571428571429</v>
      </c>
      <c r="R3053" s="8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F3054">
        <v>75</v>
      </c>
      <c r="G3054" t="s">
        <v>8221</v>
      </c>
      <c r="H3054" t="s">
        <v>8224</v>
      </c>
      <c r="I3054" t="str">
        <f>VLOOKUP(H3054,ISO!$A$2:$D$249,4,0)</f>
        <v>United States of America (the)</v>
      </c>
      <c r="J3054" t="s">
        <v>8246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1.5E-3</v>
      </c>
      <c r="R3054" s="8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F3055">
        <v>40</v>
      </c>
      <c r="G3055" t="s">
        <v>8221</v>
      </c>
      <c r="H3055" t="s">
        <v>8224</v>
      </c>
      <c r="I3055" t="str">
        <f>VLOOKUP(H3055,ISO!$A$2:$D$249,4,0)</f>
        <v>United States of America (the)</v>
      </c>
      <c r="J3055" t="s">
        <v>8246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4.0000000000000001E-3</v>
      </c>
      <c r="R3055" s="8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F3056">
        <v>0</v>
      </c>
      <c r="G3056" t="s">
        <v>8221</v>
      </c>
      <c r="H3056" t="s">
        <v>8224</v>
      </c>
      <c r="I3056" t="str">
        <f>VLOOKUP(H3056,ISO!$A$2:$D$249,4,0)</f>
        <v>United States of America (the)</v>
      </c>
      <c r="J3056" t="s">
        <v>8246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s="8" t="e">
        <f t="shared" si="189"/>
        <v>#DIV/0!</v>
      </c>
      <c r="S3056" t="str">
        <f t="shared" si="190"/>
        <v>theater</v>
      </c>
      <c r="T3056" t="str">
        <f t="shared" si="191"/>
        <v>spaces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F3057">
        <v>1</v>
      </c>
      <c r="G3057" t="s">
        <v>8221</v>
      </c>
      <c r="H3057" t="s">
        <v>8224</v>
      </c>
      <c r="I3057" t="str">
        <f>VLOOKUP(H3057,ISO!$A$2:$D$249,4,0)</f>
        <v>United States of America (the)</v>
      </c>
      <c r="J3057" t="s">
        <v>8246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5.0000000000000002E-5</v>
      </c>
      <c r="R3057" s="8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F3058">
        <v>0</v>
      </c>
      <c r="G3058" t="s">
        <v>8221</v>
      </c>
      <c r="H3058" t="s">
        <v>8224</v>
      </c>
      <c r="I3058" t="str">
        <f>VLOOKUP(H3058,ISO!$A$2:$D$249,4,0)</f>
        <v>United States of America (the)</v>
      </c>
      <c r="J3058" t="s">
        <v>8246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s="8" t="e">
        <f t="shared" si="189"/>
        <v>#DIV/0!</v>
      </c>
      <c r="S3058" t="str">
        <f t="shared" si="190"/>
        <v>theater</v>
      </c>
      <c r="T3058" t="str">
        <f t="shared" si="191"/>
        <v>spaces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F3059">
        <v>0</v>
      </c>
      <c r="G3059" t="s">
        <v>8221</v>
      </c>
      <c r="H3059" t="s">
        <v>8225</v>
      </c>
      <c r="I3059" t="str">
        <f>VLOOKUP(H3059,ISO!$A$2:$D$249,4,0)</f>
        <v>United Kingdom of Great Britain and Northern Ireland (the)</v>
      </c>
      <c r="J3059" t="s">
        <v>8247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s="8" t="e">
        <f t="shared" si="189"/>
        <v>#DIV/0!</v>
      </c>
      <c r="S3059" t="str">
        <f t="shared" si="190"/>
        <v>theater</v>
      </c>
      <c r="T3059" t="str">
        <f t="shared" si="191"/>
        <v>spaces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F3060">
        <v>3</v>
      </c>
      <c r="G3060" t="s">
        <v>8221</v>
      </c>
      <c r="H3060" t="s">
        <v>8237</v>
      </c>
      <c r="I3060" t="str">
        <f>VLOOKUP(H3060,ISO!$A$2:$D$249,4,0)</f>
        <v>Italy</v>
      </c>
      <c r="J3060" t="s">
        <v>8249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1.6666666666666666E-4</v>
      </c>
      <c r="R3060" s="8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F3061">
        <v>451</v>
      </c>
      <c r="G3061" t="s">
        <v>8221</v>
      </c>
      <c r="H3061" t="s">
        <v>8224</v>
      </c>
      <c r="I3061" t="str">
        <f>VLOOKUP(H3061,ISO!$A$2:$D$249,4,0)</f>
        <v>United States of America (the)</v>
      </c>
      <c r="J3061" t="s">
        <v>8246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3.0066666666666665E-2</v>
      </c>
      <c r="R3061" s="8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F3062">
        <v>335</v>
      </c>
      <c r="G3062" t="s">
        <v>8221</v>
      </c>
      <c r="H3062" t="s">
        <v>8224</v>
      </c>
      <c r="I3062" t="str">
        <f>VLOOKUP(H3062,ISO!$A$2:$D$249,4,0)</f>
        <v>United States of America (the)</v>
      </c>
      <c r="J3062" t="s">
        <v>8246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1.5227272727272728E-3</v>
      </c>
      <c r="R3062" s="8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F3063">
        <v>0</v>
      </c>
      <c r="G3063" t="s">
        <v>8221</v>
      </c>
      <c r="H3063" t="s">
        <v>8224</v>
      </c>
      <c r="I3063" t="str">
        <f>VLOOKUP(H3063,ISO!$A$2:$D$249,4,0)</f>
        <v>United States of America (the)</v>
      </c>
      <c r="J3063" t="s">
        <v>8246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s="8" t="e">
        <f t="shared" si="189"/>
        <v>#DIV/0!</v>
      </c>
      <c r="S3063" t="str">
        <f t="shared" si="190"/>
        <v>theater</v>
      </c>
      <c r="T3063" t="str">
        <f t="shared" si="191"/>
        <v>spaces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F3064">
        <v>6684</v>
      </c>
      <c r="G3064" t="s">
        <v>8221</v>
      </c>
      <c r="H3064" t="s">
        <v>8224</v>
      </c>
      <c r="I3064" t="str">
        <f>VLOOKUP(H3064,ISO!$A$2:$D$249,4,0)</f>
        <v>United States of America (the)</v>
      </c>
      <c r="J3064" t="s">
        <v>8246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0.66839999999999999</v>
      </c>
      <c r="R3064" s="8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F3065">
        <v>587</v>
      </c>
      <c r="G3065" t="s">
        <v>8221</v>
      </c>
      <c r="H3065" t="s">
        <v>8224</v>
      </c>
      <c r="I3065" t="str">
        <f>VLOOKUP(H3065,ISO!$A$2:$D$249,4,0)</f>
        <v>United States of America (the)</v>
      </c>
      <c r="J3065" t="s">
        <v>8246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0.19566666666666666</v>
      </c>
      <c r="R3065" s="8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F3066">
        <v>8471</v>
      </c>
      <c r="G3066" t="s">
        <v>8221</v>
      </c>
      <c r="H3066" t="s">
        <v>8224</v>
      </c>
      <c r="I3066" t="str">
        <f>VLOOKUP(H3066,ISO!$A$2:$D$249,4,0)</f>
        <v>United States of America (the)</v>
      </c>
      <c r="J3066" t="s">
        <v>8246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0.11294666666666667</v>
      </c>
      <c r="R3066" s="8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F3067">
        <v>10</v>
      </c>
      <c r="G3067" t="s">
        <v>8221</v>
      </c>
      <c r="H3067" t="s">
        <v>8224</v>
      </c>
      <c r="I3067" t="str">
        <f>VLOOKUP(H3067,ISO!$A$2:$D$249,4,0)</f>
        <v>United States of America (the)</v>
      </c>
      <c r="J3067" t="s">
        <v>8246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4.0000000000000002E-4</v>
      </c>
      <c r="R3067" s="8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F3068">
        <v>41950</v>
      </c>
      <c r="G3068" t="s">
        <v>8221</v>
      </c>
      <c r="H3068" t="s">
        <v>8226</v>
      </c>
      <c r="I3068" t="str">
        <f>VLOOKUP(H3068,ISO!$A$2:$D$249,4,0)</f>
        <v>Australia</v>
      </c>
      <c r="J3068" t="s">
        <v>8248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0.11985714285714286</v>
      </c>
      <c r="R3068" s="8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F3069">
        <v>200</v>
      </c>
      <c r="G3069" t="s">
        <v>8221</v>
      </c>
      <c r="H3069" t="s">
        <v>8228</v>
      </c>
      <c r="I3069" t="str">
        <f>VLOOKUP(H3069,ISO!$A$2:$D$249,4,0)</f>
        <v>New Zealand</v>
      </c>
      <c r="J3069" t="s">
        <v>8250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2.5000000000000001E-2</v>
      </c>
      <c r="R3069" s="8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F3070">
        <v>175</v>
      </c>
      <c r="G3070" t="s">
        <v>8221</v>
      </c>
      <c r="H3070" t="s">
        <v>8224</v>
      </c>
      <c r="I3070" t="str">
        <f>VLOOKUP(H3070,ISO!$A$2:$D$249,4,0)</f>
        <v>United States of America (the)</v>
      </c>
      <c r="J3070" t="s">
        <v>8246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6.9999999999999999E-4</v>
      </c>
      <c r="R3070" s="8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F3071">
        <v>141</v>
      </c>
      <c r="G3071" t="s">
        <v>8221</v>
      </c>
      <c r="H3071" t="s">
        <v>8224</v>
      </c>
      <c r="I3071" t="str">
        <f>VLOOKUP(H3071,ISO!$A$2:$D$249,4,0)</f>
        <v>United States of America (the)</v>
      </c>
      <c r="J3071" t="s">
        <v>8246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0.14099999999999999</v>
      </c>
      <c r="R3071" s="8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F3072">
        <v>334</v>
      </c>
      <c r="G3072" t="s">
        <v>8221</v>
      </c>
      <c r="H3072" t="s">
        <v>8225</v>
      </c>
      <c r="I3072" t="str">
        <f>VLOOKUP(H3072,ISO!$A$2:$D$249,4,0)</f>
        <v>United Kingdom of Great Britain and Northern Ireland (the)</v>
      </c>
      <c r="J3072" t="s">
        <v>8247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3.3399999999999999E-2</v>
      </c>
      <c r="R3072" s="8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F3073">
        <v>7173</v>
      </c>
      <c r="G3073" t="s">
        <v>8221</v>
      </c>
      <c r="H3073" t="s">
        <v>8224</v>
      </c>
      <c r="I3073" t="str">
        <f>VLOOKUP(H3073,ISO!$A$2:$D$249,4,0)</f>
        <v>United States of America (the)</v>
      </c>
      <c r="J3073" t="s">
        <v>8246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0.59775</v>
      </c>
      <c r="R3073" s="8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F3074">
        <v>2</v>
      </c>
      <c r="G3074" t="s">
        <v>8221</v>
      </c>
      <c r="H3074" t="s">
        <v>8224</v>
      </c>
      <c r="I3074" t="str">
        <f>VLOOKUP(H3074,ISO!$A$2:$D$249,4,0)</f>
        <v>United States of America (the)</v>
      </c>
      <c r="J3074" t="s">
        <v>8246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88"/>
        <v>1.6666666666666666E-4</v>
      </c>
      <c r="R3074" s="8">
        <f t="shared" si="189"/>
        <v>1</v>
      </c>
      <c r="S3074" t="str">
        <f t="shared" si="190"/>
        <v>theater</v>
      </c>
      <c r="T3074" t="str">
        <f t="shared" si="191"/>
        <v>spaces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F3075">
        <v>645</v>
      </c>
      <c r="G3075" t="s">
        <v>8221</v>
      </c>
      <c r="H3075" t="s">
        <v>8224</v>
      </c>
      <c r="I3075" t="str">
        <f>VLOOKUP(H3075,ISO!$A$2:$D$249,4,0)</f>
        <v>United States of America (the)</v>
      </c>
      <c r="J3075" t="s">
        <v>8246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92">F3075/D3075</f>
        <v>2.3035714285714285E-4</v>
      </c>
      <c r="R3075" s="8">
        <f t="shared" ref="R3075:R3138" si="193">F3075/N3075</f>
        <v>92.142857142857139</v>
      </c>
      <c r="S3075" t="str">
        <f t="shared" ref="S3075:S3138" si="194">LEFT(P3075,(FIND("/",P3075,1)-1))</f>
        <v>theater</v>
      </c>
      <c r="T3075" t="str">
        <f t="shared" ref="T3075:T3138" si="195">MID(P3075,FIND("/",P3075)+1,256)</f>
        <v>spaces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F3076">
        <v>22</v>
      </c>
      <c r="G3076" t="s">
        <v>8221</v>
      </c>
      <c r="H3076" t="s">
        <v>8230</v>
      </c>
      <c r="I3076" t="str">
        <f>VLOOKUP(H3076,ISO!$A$2:$D$249,4,0)</f>
        <v>France</v>
      </c>
      <c r="J3076" t="s">
        <v>8249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8.8000000000000003E-4</v>
      </c>
      <c r="R3076" s="8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F3077">
        <v>1296</v>
      </c>
      <c r="G3077" t="s">
        <v>8221</v>
      </c>
      <c r="H3077" t="s">
        <v>8224</v>
      </c>
      <c r="I3077" t="str">
        <f>VLOOKUP(H3077,ISO!$A$2:$D$249,4,0)</f>
        <v>United States of America (the)</v>
      </c>
      <c r="J3077" t="s">
        <v>8246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8.6400000000000005E-2</v>
      </c>
      <c r="R3077" s="8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F3078">
        <v>1506</v>
      </c>
      <c r="G3078" t="s">
        <v>8221</v>
      </c>
      <c r="H3078" t="s">
        <v>8224</v>
      </c>
      <c r="I3078" t="str">
        <f>VLOOKUP(H3078,ISO!$A$2:$D$249,4,0)</f>
        <v>United States of America (the)</v>
      </c>
      <c r="J3078" t="s">
        <v>8246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0.15060000000000001</v>
      </c>
      <c r="R3078" s="8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F3079">
        <v>105</v>
      </c>
      <c r="G3079" t="s">
        <v>8221</v>
      </c>
      <c r="H3079" t="s">
        <v>8229</v>
      </c>
      <c r="I3079" t="str">
        <f>VLOOKUP(H3079,ISO!$A$2:$D$249,4,0)</f>
        <v>Canada</v>
      </c>
      <c r="J3079" t="s">
        <v>8251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4.7727272727272731E-3</v>
      </c>
      <c r="R3079" s="8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F3080">
        <v>71</v>
      </c>
      <c r="G3080" t="s">
        <v>8221</v>
      </c>
      <c r="H3080" t="s">
        <v>8224</v>
      </c>
      <c r="I3080" t="str">
        <f>VLOOKUP(H3080,ISO!$A$2:$D$249,4,0)</f>
        <v>United States of America (the)</v>
      </c>
      <c r="J3080" t="s">
        <v>8246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1.1833333333333333E-3</v>
      </c>
      <c r="R3080" s="8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F3081">
        <v>11226</v>
      </c>
      <c r="G3081" t="s">
        <v>8221</v>
      </c>
      <c r="H3081" t="s">
        <v>8224</v>
      </c>
      <c r="I3081" t="str">
        <f>VLOOKUP(H3081,ISO!$A$2:$D$249,4,0)</f>
        <v>United States of America (the)</v>
      </c>
      <c r="J3081" t="s">
        <v>8246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8.4173998587352451E-3</v>
      </c>
      <c r="R3081" s="8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F3082">
        <v>376</v>
      </c>
      <c r="G3082" t="s">
        <v>8221</v>
      </c>
      <c r="H3082" t="s">
        <v>8224</v>
      </c>
      <c r="I3082" t="str">
        <f>VLOOKUP(H3082,ISO!$A$2:$D$249,4,0)</f>
        <v>United States of America (the)</v>
      </c>
      <c r="J3082" t="s">
        <v>8246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1.8799999999999999E-4</v>
      </c>
      <c r="R3082" s="8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F3083">
        <v>2103</v>
      </c>
      <c r="G3083" t="s">
        <v>8221</v>
      </c>
      <c r="H3083" t="s">
        <v>8224</v>
      </c>
      <c r="I3083" t="str">
        <f>VLOOKUP(H3083,ISO!$A$2:$D$249,4,0)</f>
        <v>United States of America (the)</v>
      </c>
      <c r="J3083" t="s">
        <v>8246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2.1029999999999998E-3</v>
      </c>
      <c r="R3083" s="8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F3084">
        <v>0</v>
      </c>
      <c r="G3084" t="s">
        <v>8221</v>
      </c>
      <c r="H3084" t="s">
        <v>8224</v>
      </c>
      <c r="I3084" t="str">
        <f>VLOOKUP(H3084,ISO!$A$2:$D$249,4,0)</f>
        <v>United States of America (the)</v>
      </c>
      <c r="J3084" t="s">
        <v>8246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s="8" t="e">
        <f t="shared" si="193"/>
        <v>#DIV/0!</v>
      </c>
      <c r="S3084" t="str">
        <f t="shared" si="194"/>
        <v>theater</v>
      </c>
      <c r="T3084" t="str">
        <f t="shared" si="195"/>
        <v>spaces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F3085">
        <v>56</v>
      </c>
      <c r="G3085" t="s">
        <v>8221</v>
      </c>
      <c r="H3085" t="s">
        <v>8224</v>
      </c>
      <c r="I3085" t="str">
        <f>VLOOKUP(H3085,ISO!$A$2:$D$249,4,0)</f>
        <v>United States of America (the)</v>
      </c>
      <c r="J3085" t="s">
        <v>8246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2.8E-3</v>
      </c>
      <c r="R3085" s="8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F3086">
        <v>470</v>
      </c>
      <c r="G3086" t="s">
        <v>8221</v>
      </c>
      <c r="H3086" t="s">
        <v>8224</v>
      </c>
      <c r="I3086" t="str">
        <f>VLOOKUP(H3086,ISO!$A$2:$D$249,4,0)</f>
        <v>United States of America (the)</v>
      </c>
      <c r="J3086" t="s">
        <v>8246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0.11579206701157921</v>
      </c>
      <c r="R3086" s="8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F3087">
        <v>610</v>
      </c>
      <c r="G3087" t="s">
        <v>8221</v>
      </c>
      <c r="H3087" t="s">
        <v>8224</v>
      </c>
      <c r="I3087" t="str">
        <f>VLOOKUP(H3087,ISO!$A$2:$D$249,4,0)</f>
        <v>United States of America (the)</v>
      </c>
      <c r="J3087" t="s">
        <v>8246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2.4400000000000002E-2</v>
      </c>
      <c r="R3087" s="8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F3088">
        <v>50</v>
      </c>
      <c r="G3088" t="s">
        <v>8221</v>
      </c>
      <c r="H3088" t="s">
        <v>8237</v>
      </c>
      <c r="I3088" t="str">
        <f>VLOOKUP(H3088,ISO!$A$2:$D$249,4,0)</f>
        <v>Italy</v>
      </c>
      <c r="J3088" t="s">
        <v>8249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2.5000000000000001E-3</v>
      </c>
      <c r="R3088" s="8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F3089">
        <v>125</v>
      </c>
      <c r="G3089" t="s">
        <v>8221</v>
      </c>
      <c r="H3089" t="s">
        <v>8224</v>
      </c>
      <c r="I3089" t="str">
        <f>VLOOKUP(H3089,ISO!$A$2:$D$249,4,0)</f>
        <v>United States of America (the)</v>
      </c>
      <c r="J3089" t="s">
        <v>8246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6.2500000000000003E-3</v>
      </c>
      <c r="R3089" s="8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F3090">
        <v>126</v>
      </c>
      <c r="G3090" t="s">
        <v>8221</v>
      </c>
      <c r="H3090" t="s">
        <v>8224</v>
      </c>
      <c r="I3090" t="str">
        <f>VLOOKUP(H3090,ISO!$A$2:$D$249,4,0)</f>
        <v>United States of America (the)</v>
      </c>
      <c r="J3090" t="s">
        <v>8246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1.9384615384615384E-3</v>
      </c>
      <c r="R3090" s="8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F3091">
        <v>5854</v>
      </c>
      <c r="G3091" t="s">
        <v>8221</v>
      </c>
      <c r="H3091" t="s">
        <v>8224</v>
      </c>
      <c r="I3091" t="str">
        <f>VLOOKUP(H3091,ISO!$A$2:$D$249,4,0)</f>
        <v>United States of America (the)</v>
      </c>
      <c r="J3091" t="s">
        <v>8246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0.23416000000000001</v>
      </c>
      <c r="R3091" s="8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F3092">
        <v>11432</v>
      </c>
      <c r="G3092" t="s">
        <v>8221</v>
      </c>
      <c r="H3092" t="s">
        <v>8224</v>
      </c>
      <c r="I3092" t="str">
        <f>VLOOKUP(H3092,ISO!$A$2:$D$249,4,0)</f>
        <v>United States of America (the)</v>
      </c>
      <c r="J3092" t="s">
        <v>8246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5.080888888888889E-2</v>
      </c>
      <c r="R3092" s="8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F3093">
        <v>796</v>
      </c>
      <c r="G3093" t="s">
        <v>8221</v>
      </c>
      <c r="H3093" t="s">
        <v>8224</v>
      </c>
      <c r="I3093" t="str">
        <f>VLOOKUP(H3093,ISO!$A$2:$D$249,4,0)</f>
        <v>United States of America (the)</v>
      </c>
      <c r="J3093" t="s">
        <v>8246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0.15920000000000001</v>
      </c>
      <c r="R3093" s="8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F3094">
        <v>1183.19</v>
      </c>
      <c r="G3094" t="s">
        <v>8221</v>
      </c>
      <c r="H3094" t="s">
        <v>8224</v>
      </c>
      <c r="I3094" t="str">
        <f>VLOOKUP(H3094,ISO!$A$2:$D$249,4,0)</f>
        <v>United States of America (the)</v>
      </c>
      <c r="J3094" t="s">
        <v>8246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1.1831900000000001E-2</v>
      </c>
      <c r="R3094" s="8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F3095">
        <v>910</v>
      </c>
      <c r="G3095" t="s">
        <v>8221</v>
      </c>
      <c r="H3095" t="s">
        <v>8229</v>
      </c>
      <c r="I3095" t="str">
        <f>VLOOKUP(H3095,ISO!$A$2:$D$249,4,0)</f>
        <v>Canada</v>
      </c>
      <c r="J3095" t="s">
        <v>8251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0.22750000000000001</v>
      </c>
      <c r="R3095" s="8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F3096">
        <v>25</v>
      </c>
      <c r="G3096" t="s">
        <v>8221</v>
      </c>
      <c r="H3096" t="s">
        <v>8224</v>
      </c>
      <c r="I3096" t="str">
        <f>VLOOKUP(H3096,ISO!$A$2:$D$249,4,0)</f>
        <v>United States of America (the)</v>
      </c>
      <c r="J3096" t="s">
        <v>8246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2.5000000000000001E-4</v>
      </c>
      <c r="R3096" s="8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F3097">
        <v>50</v>
      </c>
      <c r="G3097" t="s">
        <v>8221</v>
      </c>
      <c r="H3097" t="s">
        <v>8224</v>
      </c>
      <c r="I3097" t="str">
        <f>VLOOKUP(H3097,ISO!$A$2:$D$249,4,0)</f>
        <v>United States of America (the)</v>
      </c>
      <c r="J3097" t="s">
        <v>8246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3.351206434316354E-3</v>
      </c>
      <c r="R3097" s="8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F3098">
        <v>795</v>
      </c>
      <c r="G3098" t="s">
        <v>8221</v>
      </c>
      <c r="H3098" t="s">
        <v>8224</v>
      </c>
      <c r="I3098" t="str">
        <f>VLOOKUP(H3098,ISO!$A$2:$D$249,4,0)</f>
        <v>United States of America (the)</v>
      </c>
      <c r="J3098" t="s">
        <v>8246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3.9750000000000001E-2</v>
      </c>
      <c r="R3098" s="8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F3099">
        <v>1715</v>
      </c>
      <c r="G3099" t="s">
        <v>8221</v>
      </c>
      <c r="H3099" t="s">
        <v>8225</v>
      </c>
      <c r="I3099" t="str">
        <f>VLOOKUP(H3099,ISO!$A$2:$D$249,4,0)</f>
        <v>United Kingdom of Great Britain and Northern Ireland (the)</v>
      </c>
      <c r="J3099" t="s">
        <v>8247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0.17150000000000001</v>
      </c>
      <c r="R3099" s="8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F3100">
        <v>1758</v>
      </c>
      <c r="G3100" t="s">
        <v>8221</v>
      </c>
      <c r="H3100" t="s">
        <v>8224</v>
      </c>
      <c r="I3100" t="str">
        <f>VLOOKUP(H3100,ISO!$A$2:$D$249,4,0)</f>
        <v>United States of America (the)</v>
      </c>
      <c r="J3100" t="s">
        <v>8246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3.608004104669061E-2</v>
      </c>
      <c r="R3100" s="8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F3101">
        <v>278</v>
      </c>
      <c r="G3101" t="s">
        <v>8221</v>
      </c>
      <c r="H3101" t="s">
        <v>8224</v>
      </c>
      <c r="I3101" t="str">
        <f>VLOOKUP(H3101,ISO!$A$2:$D$249,4,0)</f>
        <v>United States of America (the)</v>
      </c>
      <c r="J3101" t="s">
        <v>8246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0.13900000000000001</v>
      </c>
      <c r="R3101" s="8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F3102">
        <v>1827</v>
      </c>
      <c r="G3102" t="s">
        <v>8221</v>
      </c>
      <c r="H3102" t="s">
        <v>8224</v>
      </c>
      <c r="I3102" t="str">
        <f>VLOOKUP(H3102,ISO!$A$2:$D$249,4,0)</f>
        <v>United States of America (the)</v>
      </c>
      <c r="J3102" t="s">
        <v>8246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0.15225</v>
      </c>
      <c r="R3102" s="8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F3103">
        <v>300</v>
      </c>
      <c r="G3103" t="s">
        <v>8221</v>
      </c>
      <c r="H3103" t="s">
        <v>8230</v>
      </c>
      <c r="I3103" t="str">
        <f>VLOOKUP(H3103,ISO!$A$2:$D$249,4,0)</f>
        <v>France</v>
      </c>
      <c r="J3103" t="s">
        <v>8249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0.12</v>
      </c>
      <c r="R3103" s="8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F3104">
        <v>6258</v>
      </c>
      <c r="G3104" t="s">
        <v>8221</v>
      </c>
      <c r="H3104" t="s">
        <v>8225</v>
      </c>
      <c r="I3104" t="str">
        <f>VLOOKUP(H3104,ISO!$A$2:$D$249,4,0)</f>
        <v>United Kingdom of Great Britain and Northern Ireland (the)</v>
      </c>
      <c r="J3104" t="s">
        <v>8247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0.391125</v>
      </c>
      <c r="R3104" s="8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F3105">
        <v>11</v>
      </c>
      <c r="G3105" t="s">
        <v>8221</v>
      </c>
      <c r="H3105" t="s">
        <v>8224</v>
      </c>
      <c r="I3105" t="str">
        <f>VLOOKUP(H3105,ISO!$A$2:$D$249,4,0)</f>
        <v>United States of America (the)</v>
      </c>
      <c r="J3105" t="s">
        <v>8246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2.6829268292682929E-3</v>
      </c>
      <c r="R3105" s="8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F3106">
        <v>1185</v>
      </c>
      <c r="G3106" t="s">
        <v>8221</v>
      </c>
      <c r="H3106" t="s">
        <v>8226</v>
      </c>
      <c r="I3106" t="str">
        <f>VLOOKUP(H3106,ISO!$A$2:$D$249,4,0)</f>
        <v>Australia</v>
      </c>
      <c r="J3106" t="s">
        <v>8248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0.29625000000000001</v>
      </c>
      <c r="R3106" s="8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F3107">
        <v>2476</v>
      </c>
      <c r="G3107" t="s">
        <v>8221</v>
      </c>
      <c r="H3107" t="s">
        <v>8224</v>
      </c>
      <c r="I3107" t="str">
        <f>VLOOKUP(H3107,ISO!$A$2:$D$249,4,0)</f>
        <v>United States of America (the)</v>
      </c>
      <c r="J3107" t="s">
        <v>8246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0.4236099230111206</v>
      </c>
      <c r="R3107" s="8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F3108">
        <v>41</v>
      </c>
      <c r="G3108" t="s">
        <v>8221</v>
      </c>
      <c r="H3108" t="s">
        <v>8225</v>
      </c>
      <c r="I3108" t="str">
        <f>VLOOKUP(H3108,ISO!$A$2:$D$249,4,0)</f>
        <v>United Kingdom of Great Britain and Northern Ireland (the)</v>
      </c>
      <c r="J3108" t="s">
        <v>8247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4.1000000000000002E-2</v>
      </c>
      <c r="R3108" s="8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F3109">
        <v>7905</v>
      </c>
      <c r="G3109" t="s">
        <v>8221</v>
      </c>
      <c r="H3109" t="s">
        <v>8224</v>
      </c>
      <c r="I3109" t="str">
        <f>VLOOKUP(H3109,ISO!$A$2:$D$249,4,0)</f>
        <v>United States of America (the)</v>
      </c>
      <c r="J3109" t="s">
        <v>8246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0.197625</v>
      </c>
      <c r="R3109" s="8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F3110">
        <v>26</v>
      </c>
      <c r="G3110" t="s">
        <v>8221</v>
      </c>
      <c r="H3110" t="s">
        <v>8224</v>
      </c>
      <c r="I3110" t="str">
        <f>VLOOKUP(H3110,ISO!$A$2:$D$249,4,0)</f>
        <v>United States of America (the)</v>
      </c>
      <c r="J3110" t="s">
        <v>8246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5.1999999999999995E-4</v>
      </c>
      <c r="R3110" s="8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F3111">
        <v>6633</v>
      </c>
      <c r="G3111" t="s">
        <v>8221</v>
      </c>
      <c r="H3111" t="s">
        <v>8224</v>
      </c>
      <c r="I3111" t="str">
        <f>VLOOKUP(H3111,ISO!$A$2:$D$249,4,0)</f>
        <v>United States of America (the)</v>
      </c>
      <c r="J3111" t="s">
        <v>8246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0.25030188679245285</v>
      </c>
      <c r="R3111" s="8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F3112">
        <v>10</v>
      </c>
      <c r="G3112" t="s">
        <v>8221</v>
      </c>
      <c r="H3112" t="s">
        <v>8224</v>
      </c>
      <c r="I3112" t="str">
        <f>VLOOKUP(H3112,ISO!$A$2:$D$249,4,0)</f>
        <v>United States of America (the)</v>
      </c>
      <c r="J3112" t="s">
        <v>8246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4.0000000000000002E-4</v>
      </c>
      <c r="R3112" s="8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F3113">
        <v>5328</v>
      </c>
      <c r="G3113" t="s">
        <v>8221</v>
      </c>
      <c r="H3113" t="s">
        <v>8224</v>
      </c>
      <c r="I3113" t="str">
        <f>VLOOKUP(H3113,ISO!$A$2:$D$249,4,0)</f>
        <v>United States of America (the)</v>
      </c>
      <c r="J3113" t="s">
        <v>8246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0.26640000000000003</v>
      </c>
      <c r="R3113" s="8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F3114">
        <v>521</v>
      </c>
      <c r="G3114" t="s">
        <v>8221</v>
      </c>
      <c r="H3114" t="s">
        <v>8224</v>
      </c>
      <c r="I3114" t="str">
        <f>VLOOKUP(H3114,ISO!$A$2:$D$249,4,0)</f>
        <v>United States of America (the)</v>
      </c>
      <c r="J3114" t="s">
        <v>8246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4.7363636363636365E-2</v>
      </c>
      <c r="R3114" s="8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F3115">
        <v>4635</v>
      </c>
      <c r="G3115" t="s">
        <v>8221</v>
      </c>
      <c r="H3115" t="s">
        <v>8224</v>
      </c>
      <c r="I3115" t="str">
        <f>VLOOKUP(H3115,ISO!$A$2:$D$249,4,0)</f>
        <v>United States of America (the)</v>
      </c>
      <c r="J3115" t="s">
        <v>8246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4.2435339894712751E-2</v>
      </c>
      <c r="R3115" s="8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F3116">
        <v>0</v>
      </c>
      <c r="G3116" t="s">
        <v>8221</v>
      </c>
      <c r="H3116" t="s">
        <v>8224</v>
      </c>
      <c r="I3116" t="str">
        <f>VLOOKUP(H3116,ISO!$A$2:$D$249,4,0)</f>
        <v>United States of America (the)</v>
      </c>
      <c r="J3116" t="s">
        <v>8246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s="8" t="e">
        <f t="shared" si="193"/>
        <v>#DIV/0!</v>
      </c>
      <c r="S3116" t="str">
        <f t="shared" si="194"/>
        <v>theater</v>
      </c>
      <c r="T3116" t="str">
        <f t="shared" si="195"/>
        <v>spaces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F3117">
        <v>300</v>
      </c>
      <c r="G3117" t="s">
        <v>8221</v>
      </c>
      <c r="H3117" t="s">
        <v>8235</v>
      </c>
      <c r="I3117" t="str">
        <f>VLOOKUP(H3117,ISO!$A$2:$D$249,4,0)</f>
        <v>Sweden</v>
      </c>
      <c r="J3117" t="s">
        <v>8255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0.03</v>
      </c>
      <c r="R3117" s="8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F3118">
        <v>430</v>
      </c>
      <c r="G3118" t="s">
        <v>8221</v>
      </c>
      <c r="H3118" t="s">
        <v>8224</v>
      </c>
      <c r="I3118" t="str">
        <f>VLOOKUP(H3118,ISO!$A$2:$D$249,4,0)</f>
        <v>United States of America (the)</v>
      </c>
      <c r="J3118" t="s">
        <v>8246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0.57333333333333336</v>
      </c>
      <c r="R3118" s="8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F3119">
        <v>1</v>
      </c>
      <c r="G3119" t="s">
        <v>8221</v>
      </c>
      <c r="H3119" t="s">
        <v>8225</v>
      </c>
      <c r="I3119" t="str">
        <f>VLOOKUP(H3119,ISO!$A$2:$D$249,4,0)</f>
        <v>United Kingdom of Great Britain and Northern Ireland (the)</v>
      </c>
      <c r="J3119" t="s">
        <v>8247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1E-3</v>
      </c>
      <c r="R3119" s="8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F3120">
        <v>1550</v>
      </c>
      <c r="G3120" t="s">
        <v>8221</v>
      </c>
      <c r="H3120" t="s">
        <v>8235</v>
      </c>
      <c r="I3120" t="str">
        <f>VLOOKUP(H3120,ISO!$A$2:$D$249,4,0)</f>
        <v>Sweden</v>
      </c>
      <c r="J3120" t="s">
        <v>8255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3.0999999999999999E-3</v>
      </c>
      <c r="R3120" s="8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F3121">
        <v>5</v>
      </c>
      <c r="G3121" t="s">
        <v>8221</v>
      </c>
      <c r="H3121" t="s">
        <v>8224</v>
      </c>
      <c r="I3121" t="str">
        <f>VLOOKUP(H3121,ISO!$A$2:$D$249,4,0)</f>
        <v>United States of America (the)</v>
      </c>
      <c r="J3121" t="s">
        <v>8246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5.0000000000000001E-4</v>
      </c>
      <c r="R3121" s="8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F3122">
        <v>128</v>
      </c>
      <c r="G3122" t="s">
        <v>8221</v>
      </c>
      <c r="H3122" t="s">
        <v>8233</v>
      </c>
      <c r="I3122" t="str">
        <f>VLOOKUP(H3122,ISO!$A$2:$D$249,4,0)</f>
        <v>Netherlands (the)</v>
      </c>
      <c r="J3122" t="s">
        <v>8249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9.8461538461538464E-5</v>
      </c>
      <c r="R3122" s="8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43.5" hidden="1">
      <c r="A3123">
        <v>3121</v>
      </c>
      <c r="B3123" s="3" t="s">
        <v>3121</v>
      </c>
      <c r="C3123" s="3" t="s">
        <v>7231</v>
      </c>
      <c r="D3123">
        <v>1500</v>
      </c>
      <c r="F3123">
        <v>10</v>
      </c>
      <c r="G3123" t="s">
        <v>8220</v>
      </c>
      <c r="H3123" t="s">
        <v>8229</v>
      </c>
      <c r="I3123" t="str">
        <f>VLOOKUP(H3123,ISO!$A$2:$D$249,4,0)</f>
        <v>Canada</v>
      </c>
      <c r="J3123" t="s">
        <v>8251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6.6666666666666671E-3</v>
      </c>
      <c r="R3123" s="8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F3124">
        <v>116</v>
      </c>
      <c r="G3124" t="s">
        <v>8220</v>
      </c>
      <c r="H3124" t="s">
        <v>8224</v>
      </c>
      <c r="I3124" t="str">
        <f>VLOOKUP(H3124,ISO!$A$2:$D$249,4,0)</f>
        <v>United States of America (the)</v>
      </c>
      <c r="J3124" t="s">
        <v>8246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0.58291457286432158</v>
      </c>
      <c r="R3124" s="8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43.5" hidden="1">
      <c r="A3125">
        <v>3123</v>
      </c>
      <c r="B3125" s="3" t="s">
        <v>3123</v>
      </c>
      <c r="C3125" s="3" t="s">
        <v>7233</v>
      </c>
      <c r="D3125">
        <v>125000</v>
      </c>
      <c r="F3125">
        <v>85192</v>
      </c>
      <c r="G3125" t="s">
        <v>8220</v>
      </c>
      <c r="H3125" t="s">
        <v>8224</v>
      </c>
      <c r="I3125" t="str">
        <f>VLOOKUP(H3125,ISO!$A$2:$D$249,4,0)</f>
        <v>United States of America (the)</v>
      </c>
      <c r="J3125" t="s">
        <v>8246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0.68153600000000003</v>
      </c>
      <c r="R3125" s="8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3.5" hidden="1">
      <c r="A3126">
        <v>3124</v>
      </c>
      <c r="B3126" s="3" t="s">
        <v>3124</v>
      </c>
      <c r="C3126" s="3" t="s">
        <v>7234</v>
      </c>
      <c r="D3126">
        <v>800000</v>
      </c>
      <c r="F3126">
        <v>26</v>
      </c>
      <c r="G3126" t="s">
        <v>8220</v>
      </c>
      <c r="H3126" t="s">
        <v>8224</v>
      </c>
      <c r="I3126" t="str">
        <f>VLOOKUP(H3126,ISO!$A$2:$D$249,4,0)</f>
        <v>United States of America (the)</v>
      </c>
      <c r="J3126" t="s">
        <v>8246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3.2499999999999997E-5</v>
      </c>
      <c r="R3126" s="8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F3127">
        <v>0</v>
      </c>
      <c r="G3127" t="s">
        <v>8220</v>
      </c>
      <c r="H3127" t="s">
        <v>8224</v>
      </c>
      <c r="I3127" t="str">
        <f>VLOOKUP(H3127,ISO!$A$2:$D$249,4,0)</f>
        <v>United States of America (the)</v>
      </c>
      <c r="J3127" t="s">
        <v>8246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s="8" t="e">
        <f t="shared" si="193"/>
        <v>#DIV/0!</v>
      </c>
      <c r="S3127" t="str">
        <f t="shared" si="194"/>
        <v>theater</v>
      </c>
      <c r="T3127" t="str">
        <f t="shared" si="195"/>
        <v>spaces</v>
      </c>
    </row>
    <row r="3128" spans="1:20" ht="72.5" hidden="1">
      <c r="A3128">
        <v>3126</v>
      </c>
      <c r="B3128" s="3" t="s">
        <v>3126</v>
      </c>
      <c r="C3128" s="3" t="s">
        <v>7236</v>
      </c>
      <c r="D3128">
        <v>25000</v>
      </c>
      <c r="F3128">
        <v>1040</v>
      </c>
      <c r="G3128" t="s">
        <v>8220</v>
      </c>
      <c r="H3128" t="s">
        <v>8224</v>
      </c>
      <c r="I3128" t="str">
        <f>VLOOKUP(H3128,ISO!$A$2:$D$249,4,0)</f>
        <v>United States of America (the)</v>
      </c>
      <c r="J3128" t="s">
        <v>8246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4.1599999999999998E-2</v>
      </c>
      <c r="R3128" s="8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5" hidden="1">
      <c r="A3129">
        <v>3127</v>
      </c>
      <c r="B3129" s="3" t="s">
        <v>3127</v>
      </c>
      <c r="C3129" s="3" t="s">
        <v>7237</v>
      </c>
      <c r="D3129">
        <v>100000</v>
      </c>
      <c r="F3129">
        <v>0</v>
      </c>
      <c r="G3129" t="s">
        <v>8220</v>
      </c>
      <c r="H3129" t="s">
        <v>8224</v>
      </c>
      <c r="I3129" t="str">
        <f>VLOOKUP(H3129,ISO!$A$2:$D$249,4,0)</f>
        <v>United States of America (the)</v>
      </c>
      <c r="J3129" t="s">
        <v>8246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s="8" t="e">
        <f t="shared" si="193"/>
        <v>#DIV/0!</v>
      </c>
      <c r="S3129" t="str">
        <f t="shared" si="194"/>
        <v>theater</v>
      </c>
      <c r="T3129" t="str">
        <f t="shared" si="195"/>
        <v>spaces</v>
      </c>
    </row>
    <row r="3130" spans="1:20" ht="43.5" hidden="1">
      <c r="A3130">
        <v>3128</v>
      </c>
      <c r="B3130" s="3" t="s">
        <v>3128</v>
      </c>
      <c r="C3130" s="3" t="s">
        <v>7238</v>
      </c>
      <c r="D3130">
        <v>15000</v>
      </c>
      <c r="F3130">
        <v>16291</v>
      </c>
      <c r="G3130" t="s">
        <v>8222</v>
      </c>
      <c r="H3130" t="s">
        <v>8224</v>
      </c>
      <c r="I3130" t="str">
        <f>VLOOKUP(H3130,ISO!$A$2:$D$249,4,0)</f>
        <v>United States of America (the)</v>
      </c>
      <c r="J3130" t="s">
        <v>8246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1.0860666666666667</v>
      </c>
      <c r="R3130" s="8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58" hidden="1">
      <c r="A3131">
        <v>3129</v>
      </c>
      <c r="B3131" s="3" t="s">
        <v>3129</v>
      </c>
      <c r="C3131" s="3" t="s">
        <v>7239</v>
      </c>
      <c r="D3131">
        <v>1250</v>
      </c>
      <c r="F3131">
        <v>10</v>
      </c>
      <c r="G3131" t="s">
        <v>8222</v>
      </c>
      <c r="H3131" t="s">
        <v>8224</v>
      </c>
      <c r="I3131" t="str">
        <f>VLOOKUP(H3131,ISO!$A$2:$D$249,4,0)</f>
        <v>United States of America (the)</v>
      </c>
      <c r="J3131" t="s">
        <v>8246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8.0000000000000002E-3</v>
      </c>
      <c r="R3131" s="8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43.5" hidden="1">
      <c r="A3132">
        <v>3130</v>
      </c>
      <c r="B3132" s="3" t="s">
        <v>3130</v>
      </c>
      <c r="C3132" s="3" t="s">
        <v>7240</v>
      </c>
      <c r="D3132">
        <v>10000</v>
      </c>
      <c r="F3132">
        <v>375</v>
      </c>
      <c r="G3132" t="s">
        <v>8222</v>
      </c>
      <c r="H3132" t="s">
        <v>8224</v>
      </c>
      <c r="I3132" t="str">
        <f>VLOOKUP(H3132,ISO!$A$2:$D$249,4,0)</f>
        <v>United States of America (the)</v>
      </c>
      <c r="J3132" t="s">
        <v>8246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3.7499999999999999E-2</v>
      </c>
      <c r="R3132" s="8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29" hidden="1">
      <c r="A3133">
        <v>3131</v>
      </c>
      <c r="B3133" s="3" t="s">
        <v>3131</v>
      </c>
      <c r="C3133" s="3" t="s">
        <v>7241</v>
      </c>
      <c r="D3133">
        <v>4100</v>
      </c>
      <c r="F3133">
        <v>645</v>
      </c>
      <c r="G3133" t="s">
        <v>8222</v>
      </c>
      <c r="H3133" t="s">
        <v>8224</v>
      </c>
      <c r="I3133" t="str">
        <f>VLOOKUP(H3133,ISO!$A$2:$D$249,4,0)</f>
        <v>United States of America (the)</v>
      </c>
      <c r="J3133" t="s">
        <v>8246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0.15731707317073171</v>
      </c>
      <c r="R3133" s="8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29" hidden="1">
      <c r="A3134">
        <v>3132</v>
      </c>
      <c r="B3134" s="3" t="s">
        <v>3132</v>
      </c>
      <c r="C3134" s="3" t="s">
        <v>7242</v>
      </c>
      <c r="D3134">
        <v>30000</v>
      </c>
      <c r="F3134">
        <v>10</v>
      </c>
      <c r="G3134" t="s">
        <v>8222</v>
      </c>
      <c r="H3134" t="s">
        <v>8224</v>
      </c>
      <c r="I3134" t="str">
        <f>VLOOKUP(H3134,ISO!$A$2:$D$249,4,0)</f>
        <v>United States of America (the)</v>
      </c>
      <c r="J3134" t="s">
        <v>8246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3.3333333333333332E-4</v>
      </c>
      <c r="R3134" s="8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43.5" hidden="1">
      <c r="A3135">
        <v>3133</v>
      </c>
      <c r="B3135" s="3" t="s">
        <v>3133</v>
      </c>
      <c r="C3135" s="3" t="s">
        <v>7243</v>
      </c>
      <c r="D3135">
        <v>500</v>
      </c>
      <c r="F3135">
        <v>540</v>
      </c>
      <c r="G3135" t="s">
        <v>8222</v>
      </c>
      <c r="H3135" t="s">
        <v>8225</v>
      </c>
      <c r="I3135" t="str">
        <f>VLOOKUP(H3135,ISO!$A$2:$D$249,4,0)</f>
        <v>United Kingdom of Great Britain and Northern Ireland (the)</v>
      </c>
      <c r="J3135" t="s">
        <v>8247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1.08</v>
      </c>
      <c r="R3135" s="8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58" hidden="1">
      <c r="A3136">
        <v>3134</v>
      </c>
      <c r="B3136" s="3" t="s">
        <v>3134</v>
      </c>
      <c r="C3136" s="3" t="s">
        <v>7244</v>
      </c>
      <c r="D3136">
        <v>1000</v>
      </c>
      <c r="F3136">
        <v>225</v>
      </c>
      <c r="G3136" t="s">
        <v>8222</v>
      </c>
      <c r="H3136" t="s">
        <v>8225</v>
      </c>
      <c r="I3136" t="str">
        <f>VLOOKUP(H3136,ISO!$A$2:$D$249,4,0)</f>
        <v>United Kingdom of Great Britain and Northern Ireland (the)</v>
      </c>
      <c r="J3136" t="s">
        <v>8247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0.22500000000000001</v>
      </c>
      <c r="R3136" s="8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43.5" hidden="1">
      <c r="A3137">
        <v>3135</v>
      </c>
      <c r="B3137" s="3" t="s">
        <v>3135</v>
      </c>
      <c r="C3137" s="3" t="s">
        <v>7245</v>
      </c>
      <c r="D3137">
        <v>777</v>
      </c>
      <c r="F3137">
        <v>162</v>
      </c>
      <c r="G3137" t="s">
        <v>8222</v>
      </c>
      <c r="H3137" t="s">
        <v>8224</v>
      </c>
      <c r="I3137" t="str">
        <f>VLOOKUP(H3137,ISO!$A$2:$D$249,4,0)</f>
        <v>United States of America (the)</v>
      </c>
      <c r="J3137" t="s">
        <v>8246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0.20849420849420849</v>
      </c>
      <c r="R3137" s="8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5" hidden="1">
      <c r="A3138">
        <v>3136</v>
      </c>
      <c r="B3138" s="3" t="s">
        <v>3136</v>
      </c>
      <c r="C3138" s="3" t="s">
        <v>7246</v>
      </c>
      <c r="D3138">
        <v>500</v>
      </c>
      <c r="F3138">
        <v>639</v>
      </c>
      <c r="G3138" t="s">
        <v>8222</v>
      </c>
      <c r="H3138" t="s">
        <v>8225</v>
      </c>
      <c r="I3138" t="str">
        <f>VLOOKUP(H3138,ISO!$A$2:$D$249,4,0)</f>
        <v>United Kingdom of Great Britain and Northern Ireland (the)</v>
      </c>
      <c r="J3138" t="s">
        <v>8247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92"/>
        <v>1.278</v>
      </c>
      <c r="R3138" s="8">
        <f t="shared" si="193"/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29" hidden="1">
      <c r="A3139">
        <v>3137</v>
      </c>
      <c r="B3139" s="3" t="s">
        <v>3137</v>
      </c>
      <c r="C3139" s="3" t="s">
        <v>7247</v>
      </c>
      <c r="D3139">
        <v>1500</v>
      </c>
      <c r="F3139">
        <v>50</v>
      </c>
      <c r="G3139" t="s">
        <v>8222</v>
      </c>
      <c r="H3139" t="s">
        <v>8224</v>
      </c>
      <c r="I3139" t="str">
        <f>VLOOKUP(H3139,ISO!$A$2:$D$249,4,0)</f>
        <v>United States of America (the)</v>
      </c>
      <c r="J3139" t="s">
        <v>8246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96">F3139/D3139</f>
        <v>3.3333333333333333E-2</v>
      </c>
      <c r="R3139" s="8">
        <f t="shared" ref="R3139:R3202" si="197">F3139/N3139</f>
        <v>50</v>
      </c>
      <c r="S3139" t="str">
        <f t="shared" ref="S3139:S3202" si="198">LEFT(P3139,(FIND("/",P3139,1)-1))</f>
        <v>theater</v>
      </c>
      <c r="T3139" t="str">
        <f t="shared" ref="T3139:T3202" si="199">MID(P3139,FIND("/",P3139)+1,256)</f>
        <v>plays</v>
      </c>
    </row>
    <row r="3140" spans="1:20" ht="58" hidden="1">
      <c r="A3140">
        <v>3138</v>
      </c>
      <c r="B3140" s="3" t="s">
        <v>3138</v>
      </c>
      <c r="C3140" s="3" t="s">
        <v>7248</v>
      </c>
      <c r="D3140">
        <v>200</v>
      </c>
      <c r="F3140">
        <v>0</v>
      </c>
      <c r="G3140" t="s">
        <v>8222</v>
      </c>
      <c r="H3140" t="s">
        <v>8225</v>
      </c>
      <c r="I3140" t="str">
        <f>VLOOKUP(H3140,ISO!$A$2:$D$249,4,0)</f>
        <v>United Kingdom of Great Britain and Northern Ireland (the)</v>
      </c>
      <c r="J3140" t="s">
        <v>8247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s="8" t="e">
        <f t="shared" si="197"/>
        <v>#DIV/0!</v>
      </c>
      <c r="S3140" t="str">
        <f t="shared" si="198"/>
        <v>theater</v>
      </c>
      <c r="T3140" t="str">
        <f t="shared" si="199"/>
        <v>plays</v>
      </c>
    </row>
    <row r="3141" spans="1:20" ht="43.5" hidden="1">
      <c r="A3141">
        <v>3139</v>
      </c>
      <c r="B3141" s="3" t="s">
        <v>3139</v>
      </c>
      <c r="C3141" s="3" t="s">
        <v>7249</v>
      </c>
      <c r="D3141">
        <v>50000</v>
      </c>
      <c r="F3141">
        <v>2700</v>
      </c>
      <c r="G3141" t="s">
        <v>8222</v>
      </c>
      <c r="H3141" t="s">
        <v>8238</v>
      </c>
      <c r="I3141" t="str">
        <f>VLOOKUP(H3141,ISO!$A$2:$D$249,4,0)</f>
        <v>Mexico</v>
      </c>
      <c r="J3141" t="s">
        <v>8256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5.3999999999999999E-2</v>
      </c>
      <c r="R3141" s="8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58" hidden="1">
      <c r="A3142">
        <v>3140</v>
      </c>
      <c r="B3142" s="3" t="s">
        <v>3140</v>
      </c>
      <c r="C3142" s="3" t="s">
        <v>7250</v>
      </c>
      <c r="D3142">
        <v>10000</v>
      </c>
      <c r="F3142">
        <v>96</v>
      </c>
      <c r="G3142" t="s">
        <v>8222</v>
      </c>
      <c r="H3142" t="s">
        <v>8230</v>
      </c>
      <c r="I3142" t="str">
        <f>VLOOKUP(H3142,ISO!$A$2:$D$249,4,0)</f>
        <v>France</v>
      </c>
      <c r="J3142" t="s">
        <v>8249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9.5999999999999992E-3</v>
      </c>
      <c r="R3142" s="8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58" hidden="1">
      <c r="A3143">
        <v>3141</v>
      </c>
      <c r="B3143" s="3" t="s">
        <v>3141</v>
      </c>
      <c r="C3143" s="3" t="s">
        <v>7251</v>
      </c>
      <c r="D3143">
        <v>500</v>
      </c>
      <c r="F3143">
        <v>258</v>
      </c>
      <c r="G3143" t="s">
        <v>8222</v>
      </c>
      <c r="H3143" t="s">
        <v>8233</v>
      </c>
      <c r="I3143" t="str">
        <f>VLOOKUP(H3143,ISO!$A$2:$D$249,4,0)</f>
        <v>Netherlands (the)</v>
      </c>
      <c r="J3143" t="s">
        <v>8249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0.51600000000000001</v>
      </c>
      <c r="R3143" s="8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3.5" hidden="1">
      <c r="A3144">
        <v>3142</v>
      </c>
      <c r="B3144" s="3" t="s">
        <v>3142</v>
      </c>
      <c r="C3144" s="3" t="s">
        <v>7252</v>
      </c>
      <c r="D3144">
        <v>2750</v>
      </c>
      <c r="F3144">
        <v>45</v>
      </c>
      <c r="G3144" t="s">
        <v>8222</v>
      </c>
      <c r="H3144" t="s">
        <v>8225</v>
      </c>
      <c r="I3144" t="str">
        <f>VLOOKUP(H3144,ISO!$A$2:$D$249,4,0)</f>
        <v>United Kingdom of Great Britain and Northern Ireland (the)</v>
      </c>
      <c r="J3144" t="s">
        <v>8247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1.6363636363636365E-2</v>
      </c>
      <c r="R3144" s="8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58" hidden="1">
      <c r="A3145">
        <v>3143</v>
      </c>
      <c r="B3145" s="3" t="s">
        <v>3143</v>
      </c>
      <c r="C3145" s="3" t="s">
        <v>7253</v>
      </c>
      <c r="D3145">
        <v>700</v>
      </c>
      <c r="F3145">
        <v>0</v>
      </c>
      <c r="G3145" t="s">
        <v>8222</v>
      </c>
      <c r="H3145" t="s">
        <v>8225</v>
      </c>
      <c r="I3145" t="str">
        <f>VLOOKUP(H3145,ISO!$A$2:$D$249,4,0)</f>
        <v>United Kingdom of Great Britain and Northern Ireland (the)</v>
      </c>
      <c r="J3145" t="s">
        <v>8247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s="8" t="e">
        <f t="shared" si="197"/>
        <v>#DIV/0!</v>
      </c>
      <c r="S3145" t="str">
        <f t="shared" si="198"/>
        <v>theater</v>
      </c>
      <c r="T3145" t="str">
        <f t="shared" si="199"/>
        <v>plays</v>
      </c>
    </row>
    <row r="3146" spans="1:20" ht="58" hidden="1">
      <c r="A3146">
        <v>3144</v>
      </c>
      <c r="B3146" s="3" t="s">
        <v>3144</v>
      </c>
      <c r="C3146" s="3" t="s">
        <v>7254</v>
      </c>
      <c r="D3146">
        <v>10000</v>
      </c>
      <c r="F3146">
        <v>7540</v>
      </c>
      <c r="G3146" t="s">
        <v>8222</v>
      </c>
      <c r="H3146" t="s">
        <v>8224</v>
      </c>
      <c r="I3146" t="str">
        <f>VLOOKUP(H3146,ISO!$A$2:$D$249,4,0)</f>
        <v>United States of America (the)</v>
      </c>
      <c r="J3146" t="s">
        <v>8246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0.754</v>
      </c>
      <c r="R3146" s="8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5" hidden="1">
      <c r="A3147">
        <v>3145</v>
      </c>
      <c r="B3147" s="3" t="s">
        <v>3145</v>
      </c>
      <c r="C3147" s="3" t="s">
        <v>7255</v>
      </c>
      <c r="D3147">
        <v>25000</v>
      </c>
      <c r="F3147">
        <v>0</v>
      </c>
      <c r="G3147" t="s">
        <v>8222</v>
      </c>
      <c r="H3147" t="s">
        <v>8224</v>
      </c>
      <c r="I3147" t="str">
        <f>VLOOKUP(H3147,ISO!$A$2:$D$249,4,0)</f>
        <v>United States of America (the)</v>
      </c>
      <c r="J3147" t="s">
        <v>8246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s="8" t="e">
        <f t="shared" si="197"/>
        <v>#DIV/0!</v>
      </c>
      <c r="S3147" t="str">
        <f t="shared" si="198"/>
        <v>theater</v>
      </c>
      <c r="T3147" t="str">
        <f t="shared" si="199"/>
        <v>plays</v>
      </c>
    </row>
    <row r="3148" spans="1:20" ht="43.5" hidden="1">
      <c r="A3148">
        <v>3146</v>
      </c>
      <c r="B3148" s="3" t="s">
        <v>3146</v>
      </c>
      <c r="C3148" s="3" t="s">
        <v>7256</v>
      </c>
      <c r="D3148">
        <v>50000</v>
      </c>
      <c r="F3148">
        <v>5250</v>
      </c>
      <c r="G3148" t="s">
        <v>8222</v>
      </c>
      <c r="H3148" t="s">
        <v>8238</v>
      </c>
      <c r="I3148" t="str">
        <f>VLOOKUP(H3148,ISO!$A$2:$D$249,4,0)</f>
        <v>Mexico</v>
      </c>
      <c r="J3148" t="s">
        <v>8256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0.105</v>
      </c>
      <c r="R3148" s="8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43.5" hidden="1">
      <c r="A3149">
        <v>3147</v>
      </c>
      <c r="B3149" s="3" t="s">
        <v>3147</v>
      </c>
      <c r="C3149" s="3" t="s">
        <v>7257</v>
      </c>
      <c r="D3149">
        <v>20000</v>
      </c>
      <c r="F3149">
        <v>23505</v>
      </c>
      <c r="G3149" t="s">
        <v>8219</v>
      </c>
      <c r="H3149" t="s">
        <v>8224</v>
      </c>
      <c r="I3149" t="str">
        <f>VLOOKUP(H3149,ISO!$A$2:$D$249,4,0)</f>
        <v>United States of America (the)</v>
      </c>
      <c r="J3149" t="s">
        <v>8246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1.1752499999999999</v>
      </c>
      <c r="R3149" s="8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9" hidden="1">
      <c r="A3150">
        <v>3148</v>
      </c>
      <c r="B3150" s="3" t="s">
        <v>3148</v>
      </c>
      <c r="C3150" s="3" t="s">
        <v>7258</v>
      </c>
      <c r="D3150">
        <v>1800</v>
      </c>
      <c r="F3150">
        <v>2361</v>
      </c>
      <c r="G3150" t="s">
        <v>8219</v>
      </c>
      <c r="H3150" t="s">
        <v>8224</v>
      </c>
      <c r="I3150" t="str">
        <f>VLOOKUP(H3150,ISO!$A$2:$D$249,4,0)</f>
        <v>United States of America (the)</v>
      </c>
      <c r="J3150" t="s">
        <v>8246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1.3116666666666668</v>
      </c>
      <c r="R3150" s="8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5" hidden="1">
      <c r="A3151">
        <v>3149</v>
      </c>
      <c r="B3151" s="3" t="s">
        <v>3149</v>
      </c>
      <c r="C3151" s="3" t="s">
        <v>7259</v>
      </c>
      <c r="D3151">
        <v>1250</v>
      </c>
      <c r="F3151">
        <v>1300</v>
      </c>
      <c r="G3151" t="s">
        <v>8219</v>
      </c>
      <c r="H3151" t="s">
        <v>8224</v>
      </c>
      <c r="I3151" t="str">
        <f>VLOOKUP(H3151,ISO!$A$2:$D$249,4,0)</f>
        <v>United States of America (the)</v>
      </c>
      <c r="J3151" t="s">
        <v>8246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1.04</v>
      </c>
      <c r="R3151" s="8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58" hidden="1">
      <c r="A3152">
        <v>3150</v>
      </c>
      <c r="B3152" s="3" t="s">
        <v>3150</v>
      </c>
      <c r="C3152" s="3" t="s">
        <v>7260</v>
      </c>
      <c r="D3152">
        <v>3500</v>
      </c>
      <c r="F3152">
        <v>3535</v>
      </c>
      <c r="G3152" t="s">
        <v>8219</v>
      </c>
      <c r="H3152" t="s">
        <v>8224</v>
      </c>
      <c r="I3152" t="str">
        <f>VLOOKUP(H3152,ISO!$A$2:$D$249,4,0)</f>
        <v>United States of America (the)</v>
      </c>
      <c r="J3152" t="s">
        <v>8246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1.01</v>
      </c>
      <c r="R3152" s="8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5" hidden="1">
      <c r="A3153">
        <v>3151</v>
      </c>
      <c r="B3153" s="3" t="s">
        <v>3151</v>
      </c>
      <c r="C3153" s="3" t="s">
        <v>7261</v>
      </c>
      <c r="D3153">
        <v>3500</v>
      </c>
      <c r="F3153">
        <v>3514</v>
      </c>
      <c r="G3153" t="s">
        <v>8219</v>
      </c>
      <c r="H3153" t="s">
        <v>8224</v>
      </c>
      <c r="I3153" t="str">
        <f>VLOOKUP(H3153,ISO!$A$2:$D$249,4,0)</f>
        <v>United States of America (the)</v>
      </c>
      <c r="J3153" t="s">
        <v>8246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1.004</v>
      </c>
      <c r="R3153" s="8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5" hidden="1">
      <c r="A3154">
        <v>3152</v>
      </c>
      <c r="B3154" s="3" t="s">
        <v>3152</v>
      </c>
      <c r="C3154" s="3" t="s">
        <v>7262</v>
      </c>
      <c r="D3154">
        <v>2200</v>
      </c>
      <c r="F3154">
        <v>2331</v>
      </c>
      <c r="G3154" t="s">
        <v>8219</v>
      </c>
      <c r="H3154" t="s">
        <v>8225</v>
      </c>
      <c r="I3154" t="str">
        <f>VLOOKUP(H3154,ISO!$A$2:$D$249,4,0)</f>
        <v>United Kingdom of Great Britain and Northern Ireland (the)</v>
      </c>
      <c r="J3154" t="s">
        <v>8247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1.0595454545454546</v>
      </c>
      <c r="R3154" s="8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5" hidden="1">
      <c r="A3155">
        <v>3153</v>
      </c>
      <c r="B3155" s="3" t="s">
        <v>3153</v>
      </c>
      <c r="C3155" s="3" t="s">
        <v>7263</v>
      </c>
      <c r="D3155">
        <v>3000</v>
      </c>
      <c r="F3155">
        <v>10067.5</v>
      </c>
      <c r="G3155" t="s">
        <v>8219</v>
      </c>
      <c r="H3155" t="s">
        <v>8224</v>
      </c>
      <c r="I3155" t="str">
        <f>VLOOKUP(H3155,ISO!$A$2:$D$249,4,0)</f>
        <v>United States of America (the)</v>
      </c>
      <c r="J3155" t="s">
        <v>8246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3.3558333333333334</v>
      </c>
      <c r="R3155" s="8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5" hidden="1">
      <c r="A3156">
        <v>3154</v>
      </c>
      <c r="B3156" s="3" t="s">
        <v>3154</v>
      </c>
      <c r="C3156" s="3" t="s">
        <v>7264</v>
      </c>
      <c r="D3156">
        <v>7000</v>
      </c>
      <c r="F3156">
        <v>7905</v>
      </c>
      <c r="G3156" t="s">
        <v>8219</v>
      </c>
      <c r="H3156" t="s">
        <v>8224</v>
      </c>
      <c r="I3156" t="str">
        <f>VLOOKUP(H3156,ISO!$A$2:$D$249,4,0)</f>
        <v>United States of America (the)</v>
      </c>
      <c r="J3156" t="s">
        <v>8246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1.1292857142857142</v>
      </c>
      <c r="R3156" s="8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5" hidden="1">
      <c r="A3157">
        <v>3155</v>
      </c>
      <c r="B3157" s="3" t="s">
        <v>3155</v>
      </c>
      <c r="C3157" s="3" t="s">
        <v>7265</v>
      </c>
      <c r="D3157">
        <v>5000</v>
      </c>
      <c r="F3157">
        <v>9425.23</v>
      </c>
      <c r="G3157" t="s">
        <v>8219</v>
      </c>
      <c r="H3157" t="s">
        <v>8225</v>
      </c>
      <c r="I3157" t="str">
        <f>VLOOKUP(H3157,ISO!$A$2:$D$249,4,0)</f>
        <v>United Kingdom of Great Britain and Northern Ireland (the)</v>
      </c>
      <c r="J3157" t="s">
        <v>8247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1.885046</v>
      </c>
      <c r="R3157" s="8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5" hidden="1">
      <c r="A3158">
        <v>3156</v>
      </c>
      <c r="B3158" s="3" t="s">
        <v>3156</v>
      </c>
      <c r="C3158" s="3" t="s">
        <v>7266</v>
      </c>
      <c r="D3158">
        <v>5500</v>
      </c>
      <c r="F3158">
        <v>5600</v>
      </c>
      <c r="G3158" t="s">
        <v>8219</v>
      </c>
      <c r="H3158" t="s">
        <v>8224</v>
      </c>
      <c r="I3158" t="str">
        <f>VLOOKUP(H3158,ISO!$A$2:$D$249,4,0)</f>
        <v>United States of America (the)</v>
      </c>
      <c r="J3158" t="s">
        <v>8246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1.0181818181818181</v>
      </c>
      <c r="R3158" s="8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9" hidden="1">
      <c r="A3159">
        <v>3157</v>
      </c>
      <c r="B3159" s="3" t="s">
        <v>3157</v>
      </c>
      <c r="C3159" s="3" t="s">
        <v>7267</v>
      </c>
      <c r="D3159">
        <v>4000</v>
      </c>
      <c r="F3159">
        <v>4040</v>
      </c>
      <c r="G3159" t="s">
        <v>8219</v>
      </c>
      <c r="H3159" t="s">
        <v>8224</v>
      </c>
      <c r="I3159" t="str">
        <f>VLOOKUP(H3159,ISO!$A$2:$D$249,4,0)</f>
        <v>United States of America (the)</v>
      </c>
      <c r="J3159" t="s">
        <v>8246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1.01</v>
      </c>
      <c r="R3159" s="8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9" hidden="1">
      <c r="A3160">
        <v>3158</v>
      </c>
      <c r="B3160" s="3" t="s">
        <v>3158</v>
      </c>
      <c r="C3160" s="3" t="s">
        <v>7268</v>
      </c>
      <c r="D3160">
        <v>5000</v>
      </c>
      <c r="F3160">
        <v>5700</v>
      </c>
      <c r="G3160" t="s">
        <v>8219</v>
      </c>
      <c r="H3160" t="s">
        <v>8224</v>
      </c>
      <c r="I3160" t="str">
        <f>VLOOKUP(H3160,ISO!$A$2:$D$249,4,0)</f>
        <v>United States of America (the)</v>
      </c>
      <c r="J3160" t="s">
        <v>8246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1.1399999999999999</v>
      </c>
      <c r="R3160" s="8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3.5" hidden="1">
      <c r="A3161">
        <v>3159</v>
      </c>
      <c r="B3161" s="3" t="s">
        <v>3159</v>
      </c>
      <c r="C3161" s="3" t="s">
        <v>7269</v>
      </c>
      <c r="D3161">
        <v>1500</v>
      </c>
      <c r="F3161">
        <v>2002.22</v>
      </c>
      <c r="G3161" t="s">
        <v>8219</v>
      </c>
      <c r="H3161" t="s">
        <v>8224</v>
      </c>
      <c r="I3161" t="str">
        <f>VLOOKUP(H3161,ISO!$A$2:$D$249,4,0)</f>
        <v>United States of America (the)</v>
      </c>
      <c r="J3161" t="s">
        <v>8246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1.3348133333333334</v>
      </c>
      <c r="R3161" s="8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5" hidden="1">
      <c r="A3162">
        <v>3160</v>
      </c>
      <c r="B3162" s="3" t="s">
        <v>3160</v>
      </c>
      <c r="C3162" s="3" t="s">
        <v>7270</v>
      </c>
      <c r="D3162">
        <v>4500</v>
      </c>
      <c r="F3162">
        <v>4569</v>
      </c>
      <c r="G3162" t="s">
        <v>8219</v>
      </c>
      <c r="H3162" t="s">
        <v>8224</v>
      </c>
      <c r="I3162" t="str">
        <f>VLOOKUP(H3162,ISO!$A$2:$D$249,4,0)</f>
        <v>United States of America (the)</v>
      </c>
      <c r="J3162" t="s">
        <v>8246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1.0153333333333334</v>
      </c>
      <c r="R3162" s="8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58" hidden="1">
      <c r="A3163">
        <v>3161</v>
      </c>
      <c r="B3163" s="3" t="s">
        <v>3161</v>
      </c>
      <c r="C3163" s="3" t="s">
        <v>7271</v>
      </c>
      <c r="D3163">
        <v>2000</v>
      </c>
      <c r="F3163">
        <v>2102</v>
      </c>
      <c r="G3163" t="s">
        <v>8219</v>
      </c>
      <c r="H3163" t="s">
        <v>8225</v>
      </c>
      <c r="I3163" t="str">
        <f>VLOOKUP(H3163,ISO!$A$2:$D$249,4,0)</f>
        <v>United Kingdom of Great Britain and Northern Ireland (the)</v>
      </c>
      <c r="J3163" t="s">
        <v>8247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1.0509999999999999</v>
      </c>
      <c r="R3163" s="8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58" hidden="1">
      <c r="A3164">
        <v>3162</v>
      </c>
      <c r="B3164" s="3" t="s">
        <v>3162</v>
      </c>
      <c r="C3164" s="3" t="s">
        <v>7272</v>
      </c>
      <c r="D3164">
        <v>4000</v>
      </c>
      <c r="F3164">
        <v>5086</v>
      </c>
      <c r="G3164" t="s">
        <v>8219</v>
      </c>
      <c r="H3164" t="s">
        <v>8224</v>
      </c>
      <c r="I3164" t="str">
        <f>VLOOKUP(H3164,ISO!$A$2:$D$249,4,0)</f>
        <v>United States of America (the)</v>
      </c>
      <c r="J3164" t="s">
        <v>8246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1.2715000000000001</v>
      </c>
      <c r="R3164" s="8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5" hidden="1">
      <c r="A3165">
        <v>3163</v>
      </c>
      <c r="B3165" s="3" t="s">
        <v>3163</v>
      </c>
      <c r="C3165" s="3" t="s">
        <v>7273</v>
      </c>
      <c r="D3165">
        <v>13000</v>
      </c>
      <c r="F3165">
        <v>14450</v>
      </c>
      <c r="G3165" t="s">
        <v>8219</v>
      </c>
      <c r="H3165" t="s">
        <v>8224</v>
      </c>
      <c r="I3165" t="str">
        <f>VLOOKUP(H3165,ISO!$A$2:$D$249,4,0)</f>
        <v>United States of America (the)</v>
      </c>
      <c r="J3165" t="s">
        <v>8246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1.1115384615384616</v>
      </c>
      <c r="R3165" s="8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58" hidden="1">
      <c r="A3166">
        <v>3164</v>
      </c>
      <c r="B3166" s="3" t="s">
        <v>3164</v>
      </c>
      <c r="C3166" s="3" t="s">
        <v>7274</v>
      </c>
      <c r="D3166">
        <v>2500</v>
      </c>
      <c r="F3166">
        <v>2669</v>
      </c>
      <c r="G3166" t="s">
        <v>8219</v>
      </c>
      <c r="H3166" t="s">
        <v>8224</v>
      </c>
      <c r="I3166" t="str">
        <f>VLOOKUP(H3166,ISO!$A$2:$D$249,4,0)</f>
        <v>United States of America (the)</v>
      </c>
      <c r="J3166" t="s">
        <v>8246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1.0676000000000001</v>
      </c>
      <c r="R3166" s="8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58" hidden="1">
      <c r="A3167">
        <v>3165</v>
      </c>
      <c r="B3167" s="3" t="s">
        <v>3165</v>
      </c>
      <c r="C3167" s="3" t="s">
        <v>7275</v>
      </c>
      <c r="D3167">
        <v>750</v>
      </c>
      <c r="F3167">
        <v>1220</v>
      </c>
      <c r="G3167" t="s">
        <v>8219</v>
      </c>
      <c r="H3167" t="s">
        <v>8224</v>
      </c>
      <c r="I3167" t="str">
        <f>VLOOKUP(H3167,ISO!$A$2:$D$249,4,0)</f>
        <v>United States of America (the)</v>
      </c>
      <c r="J3167" t="s">
        <v>8246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1.6266666666666667</v>
      </c>
      <c r="R3167" s="8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5" hidden="1">
      <c r="A3168">
        <v>3166</v>
      </c>
      <c r="B3168" s="3" t="s">
        <v>3166</v>
      </c>
      <c r="C3168" s="3" t="s">
        <v>7276</v>
      </c>
      <c r="D3168">
        <v>35000</v>
      </c>
      <c r="F3168">
        <v>56079.83</v>
      </c>
      <c r="G3168" t="s">
        <v>8219</v>
      </c>
      <c r="H3168" t="s">
        <v>8224</v>
      </c>
      <c r="I3168" t="str">
        <f>VLOOKUP(H3168,ISO!$A$2:$D$249,4,0)</f>
        <v>United States of America (the)</v>
      </c>
      <c r="J3168" t="s">
        <v>8246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1.6022808571428573</v>
      </c>
      <c r="R3168" s="8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9" hidden="1">
      <c r="A3169">
        <v>3167</v>
      </c>
      <c r="B3169" s="3" t="s">
        <v>3167</v>
      </c>
      <c r="C3169" s="3" t="s">
        <v>7277</v>
      </c>
      <c r="D3169">
        <v>3000</v>
      </c>
      <c r="F3169">
        <v>3485</v>
      </c>
      <c r="G3169" t="s">
        <v>8219</v>
      </c>
      <c r="H3169" t="s">
        <v>8224</v>
      </c>
      <c r="I3169" t="str">
        <f>VLOOKUP(H3169,ISO!$A$2:$D$249,4,0)</f>
        <v>United States of America (the)</v>
      </c>
      <c r="J3169" t="s">
        <v>8246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1.1616666666666666</v>
      </c>
      <c r="R3169" s="8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5" hidden="1">
      <c r="A3170">
        <v>3168</v>
      </c>
      <c r="B3170" s="3" t="s">
        <v>3168</v>
      </c>
      <c r="C3170" s="3" t="s">
        <v>7278</v>
      </c>
      <c r="D3170">
        <v>2500</v>
      </c>
      <c r="F3170">
        <v>3105</v>
      </c>
      <c r="G3170" t="s">
        <v>8219</v>
      </c>
      <c r="H3170" t="s">
        <v>8224</v>
      </c>
      <c r="I3170" t="str">
        <f>VLOOKUP(H3170,ISO!$A$2:$D$249,4,0)</f>
        <v>United States of America (the)</v>
      </c>
      <c r="J3170" t="s">
        <v>8246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1.242</v>
      </c>
      <c r="R3170" s="8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9" hidden="1">
      <c r="A3171">
        <v>3169</v>
      </c>
      <c r="B3171" s="3" t="s">
        <v>3169</v>
      </c>
      <c r="C3171" s="3" t="s">
        <v>7279</v>
      </c>
      <c r="D3171">
        <v>8000</v>
      </c>
      <c r="F3171">
        <v>8241</v>
      </c>
      <c r="G3171" t="s">
        <v>8219</v>
      </c>
      <c r="H3171" t="s">
        <v>8224</v>
      </c>
      <c r="I3171" t="str">
        <f>VLOOKUP(H3171,ISO!$A$2:$D$249,4,0)</f>
        <v>United States of America (the)</v>
      </c>
      <c r="J3171" t="s">
        <v>8246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1.030125</v>
      </c>
      <c r="R3171" s="8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43.5" hidden="1">
      <c r="A3172">
        <v>3170</v>
      </c>
      <c r="B3172" s="3" t="s">
        <v>3170</v>
      </c>
      <c r="C3172" s="3" t="s">
        <v>7280</v>
      </c>
      <c r="D3172">
        <v>2000</v>
      </c>
      <c r="F3172">
        <v>2245</v>
      </c>
      <c r="G3172" t="s">
        <v>8219</v>
      </c>
      <c r="H3172" t="s">
        <v>8224</v>
      </c>
      <c r="I3172" t="str">
        <f>VLOOKUP(H3172,ISO!$A$2:$D$249,4,0)</f>
        <v>United States of America (the)</v>
      </c>
      <c r="J3172" t="s">
        <v>8246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1.1225000000000001</v>
      </c>
      <c r="R3172" s="8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58" hidden="1">
      <c r="A3173">
        <v>3171</v>
      </c>
      <c r="B3173" s="3" t="s">
        <v>3171</v>
      </c>
      <c r="C3173" s="3" t="s">
        <v>7281</v>
      </c>
      <c r="D3173">
        <v>7000</v>
      </c>
      <c r="F3173">
        <v>7617</v>
      </c>
      <c r="G3173" t="s">
        <v>8219</v>
      </c>
      <c r="H3173" t="s">
        <v>8225</v>
      </c>
      <c r="I3173" t="str">
        <f>VLOOKUP(H3173,ISO!$A$2:$D$249,4,0)</f>
        <v>United Kingdom of Great Britain and Northern Ireland (the)</v>
      </c>
      <c r="J3173" t="s">
        <v>8247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1.0881428571428571</v>
      </c>
      <c r="R3173" s="8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5" hidden="1">
      <c r="A3174">
        <v>3172</v>
      </c>
      <c r="B3174" s="3" t="s">
        <v>3172</v>
      </c>
      <c r="C3174" s="3" t="s">
        <v>7282</v>
      </c>
      <c r="D3174">
        <v>2000</v>
      </c>
      <c r="F3174">
        <v>2300</v>
      </c>
      <c r="G3174" t="s">
        <v>8219</v>
      </c>
      <c r="H3174" t="s">
        <v>8224</v>
      </c>
      <c r="I3174" t="str">
        <f>VLOOKUP(H3174,ISO!$A$2:$D$249,4,0)</f>
        <v>United States of America (the)</v>
      </c>
      <c r="J3174" t="s">
        <v>8246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1.1499999999999999</v>
      </c>
      <c r="R3174" s="8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5" hidden="1">
      <c r="A3175">
        <v>3173</v>
      </c>
      <c r="B3175" s="3" t="s">
        <v>3173</v>
      </c>
      <c r="C3175" s="3" t="s">
        <v>7283</v>
      </c>
      <c r="D3175">
        <v>10000</v>
      </c>
      <c r="F3175">
        <v>10300</v>
      </c>
      <c r="G3175" t="s">
        <v>8219</v>
      </c>
      <c r="H3175" t="s">
        <v>8224</v>
      </c>
      <c r="I3175" t="str">
        <f>VLOOKUP(H3175,ISO!$A$2:$D$249,4,0)</f>
        <v>United States of America (the)</v>
      </c>
      <c r="J3175" t="s">
        <v>8246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1.03</v>
      </c>
      <c r="R3175" s="8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58" hidden="1">
      <c r="A3176">
        <v>3174</v>
      </c>
      <c r="B3176" s="3" t="s">
        <v>3174</v>
      </c>
      <c r="C3176" s="3" t="s">
        <v>7284</v>
      </c>
      <c r="D3176">
        <v>3000</v>
      </c>
      <c r="F3176">
        <v>3034</v>
      </c>
      <c r="G3176" t="s">
        <v>8219</v>
      </c>
      <c r="H3176" t="s">
        <v>8224</v>
      </c>
      <c r="I3176" t="str">
        <f>VLOOKUP(H3176,ISO!$A$2:$D$249,4,0)</f>
        <v>United States of America (the)</v>
      </c>
      <c r="J3176" t="s">
        <v>8246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1.0113333333333334</v>
      </c>
      <c r="R3176" s="8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8" hidden="1">
      <c r="A3177">
        <v>3175</v>
      </c>
      <c r="B3177" s="3" t="s">
        <v>3175</v>
      </c>
      <c r="C3177" s="3" t="s">
        <v>7285</v>
      </c>
      <c r="D3177">
        <v>5000</v>
      </c>
      <c r="F3177">
        <v>5478</v>
      </c>
      <c r="G3177" t="s">
        <v>8219</v>
      </c>
      <c r="H3177" t="s">
        <v>8224</v>
      </c>
      <c r="I3177" t="str">
        <f>VLOOKUP(H3177,ISO!$A$2:$D$249,4,0)</f>
        <v>United States of America (the)</v>
      </c>
      <c r="J3177" t="s">
        <v>8246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1.0955999999999999</v>
      </c>
      <c r="R3177" s="8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58" hidden="1">
      <c r="A3178">
        <v>3176</v>
      </c>
      <c r="B3178" s="3" t="s">
        <v>3176</v>
      </c>
      <c r="C3178" s="3" t="s">
        <v>7286</v>
      </c>
      <c r="D3178">
        <v>1900</v>
      </c>
      <c r="F3178">
        <v>2182</v>
      </c>
      <c r="G3178" t="s">
        <v>8219</v>
      </c>
      <c r="H3178" t="s">
        <v>8224</v>
      </c>
      <c r="I3178" t="str">
        <f>VLOOKUP(H3178,ISO!$A$2:$D$249,4,0)</f>
        <v>United States of America (the)</v>
      </c>
      <c r="J3178" t="s">
        <v>8246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1.148421052631579</v>
      </c>
      <c r="R3178" s="8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5" hidden="1">
      <c r="A3179">
        <v>3177</v>
      </c>
      <c r="B3179" s="3" t="s">
        <v>3177</v>
      </c>
      <c r="C3179" s="3" t="s">
        <v>7287</v>
      </c>
      <c r="D3179">
        <v>2500</v>
      </c>
      <c r="F3179">
        <v>2935</v>
      </c>
      <c r="G3179" t="s">
        <v>8219</v>
      </c>
      <c r="H3179" t="s">
        <v>8224</v>
      </c>
      <c r="I3179" t="str">
        <f>VLOOKUP(H3179,ISO!$A$2:$D$249,4,0)</f>
        <v>United States of America (the)</v>
      </c>
      <c r="J3179" t="s">
        <v>8246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1.1739999999999999</v>
      </c>
      <c r="R3179" s="8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58" hidden="1">
      <c r="A3180">
        <v>3178</v>
      </c>
      <c r="B3180" s="3" t="s">
        <v>3178</v>
      </c>
      <c r="C3180" s="3" t="s">
        <v>7288</v>
      </c>
      <c r="D3180">
        <v>1500</v>
      </c>
      <c r="F3180">
        <v>2576</v>
      </c>
      <c r="G3180" t="s">
        <v>8219</v>
      </c>
      <c r="H3180" t="s">
        <v>8225</v>
      </c>
      <c r="I3180" t="str">
        <f>VLOOKUP(H3180,ISO!$A$2:$D$249,4,0)</f>
        <v>United Kingdom of Great Britain and Northern Ireland (the)</v>
      </c>
      <c r="J3180" t="s">
        <v>8247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1.7173333333333334</v>
      </c>
      <c r="R3180" s="8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3.5" hidden="1">
      <c r="A3181">
        <v>3179</v>
      </c>
      <c r="B3181" s="3" t="s">
        <v>3179</v>
      </c>
      <c r="C3181" s="3" t="s">
        <v>7289</v>
      </c>
      <c r="D3181">
        <v>4200</v>
      </c>
      <c r="F3181">
        <v>4794.82</v>
      </c>
      <c r="G3181" t="s">
        <v>8219</v>
      </c>
      <c r="H3181" t="s">
        <v>8224</v>
      </c>
      <c r="I3181" t="str">
        <f>VLOOKUP(H3181,ISO!$A$2:$D$249,4,0)</f>
        <v>United States of America (the)</v>
      </c>
      <c r="J3181" t="s">
        <v>8246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1.1416238095238094</v>
      </c>
      <c r="R3181" s="8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5" hidden="1">
      <c r="A3182">
        <v>3180</v>
      </c>
      <c r="B3182" s="3" t="s">
        <v>3180</v>
      </c>
      <c r="C3182" s="3" t="s">
        <v>7290</v>
      </c>
      <c r="D3182">
        <v>1200</v>
      </c>
      <c r="F3182">
        <v>1437</v>
      </c>
      <c r="G3182" t="s">
        <v>8219</v>
      </c>
      <c r="H3182" t="s">
        <v>8225</v>
      </c>
      <c r="I3182" t="str">
        <f>VLOOKUP(H3182,ISO!$A$2:$D$249,4,0)</f>
        <v>United Kingdom of Great Britain and Northern Ireland (the)</v>
      </c>
      <c r="J3182" t="s">
        <v>8247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1.1975</v>
      </c>
      <c r="R3182" s="8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5" hidden="1">
      <c r="A3183">
        <v>3181</v>
      </c>
      <c r="B3183" s="3" t="s">
        <v>3181</v>
      </c>
      <c r="C3183" s="3" t="s">
        <v>7291</v>
      </c>
      <c r="D3183">
        <v>500</v>
      </c>
      <c r="F3183">
        <v>545</v>
      </c>
      <c r="G3183" t="s">
        <v>8219</v>
      </c>
      <c r="H3183" t="s">
        <v>8225</v>
      </c>
      <c r="I3183" t="str">
        <f>VLOOKUP(H3183,ISO!$A$2:$D$249,4,0)</f>
        <v>United Kingdom of Great Britain and Northern Ireland (the)</v>
      </c>
      <c r="J3183" t="s">
        <v>8247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1.0900000000000001</v>
      </c>
      <c r="R3183" s="8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8" hidden="1">
      <c r="A3184">
        <v>3182</v>
      </c>
      <c r="B3184" s="3" t="s">
        <v>3182</v>
      </c>
      <c r="C3184" s="3" t="s">
        <v>7292</v>
      </c>
      <c r="D3184">
        <v>7000</v>
      </c>
      <c r="F3184">
        <v>7062</v>
      </c>
      <c r="G3184" t="s">
        <v>8219</v>
      </c>
      <c r="H3184" t="s">
        <v>8224</v>
      </c>
      <c r="I3184" t="str">
        <f>VLOOKUP(H3184,ISO!$A$2:$D$249,4,0)</f>
        <v>United States of America (the)</v>
      </c>
      <c r="J3184" t="s">
        <v>8246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1.0088571428571429</v>
      </c>
      <c r="R3184" s="8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5" hidden="1">
      <c r="A3185">
        <v>3183</v>
      </c>
      <c r="B3185" s="3" t="s">
        <v>3183</v>
      </c>
      <c r="C3185" s="3" t="s">
        <v>7293</v>
      </c>
      <c r="D3185">
        <v>2500</v>
      </c>
      <c r="F3185">
        <v>2725</v>
      </c>
      <c r="G3185" t="s">
        <v>8219</v>
      </c>
      <c r="H3185" t="s">
        <v>8224</v>
      </c>
      <c r="I3185" t="str">
        <f>VLOOKUP(H3185,ISO!$A$2:$D$249,4,0)</f>
        <v>United States of America (the)</v>
      </c>
      <c r="J3185" t="s">
        <v>8246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1.0900000000000001</v>
      </c>
      <c r="R3185" s="8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5" hidden="1">
      <c r="A3186">
        <v>3184</v>
      </c>
      <c r="B3186" s="3" t="s">
        <v>3184</v>
      </c>
      <c r="C3186" s="3" t="s">
        <v>7294</v>
      </c>
      <c r="D3186">
        <v>4300</v>
      </c>
      <c r="F3186">
        <v>4610</v>
      </c>
      <c r="G3186" t="s">
        <v>8219</v>
      </c>
      <c r="H3186" t="s">
        <v>8224</v>
      </c>
      <c r="I3186" t="str">
        <f>VLOOKUP(H3186,ISO!$A$2:$D$249,4,0)</f>
        <v>United States of America (the)</v>
      </c>
      <c r="J3186" t="s">
        <v>8246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1.0720930232558139</v>
      </c>
      <c r="R3186" s="8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5" hidden="1">
      <c r="A3187">
        <v>3185</v>
      </c>
      <c r="B3187" s="3" t="s">
        <v>3185</v>
      </c>
      <c r="C3187" s="3" t="s">
        <v>7295</v>
      </c>
      <c r="D3187">
        <v>1000</v>
      </c>
      <c r="F3187">
        <v>1000</v>
      </c>
      <c r="G3187" t="s">
        <v>8219</v>
      </c>
      <c r="H3187" t="s">
        <v>8225</v>
      </c>
      <c r="I3187" t="str">
        <f>VLOOKUP(H3187,ISO!$A$2:$D$249,4,0)</f>
        <v>United Kingdom of Great Britain and Northern Ireland (the)</v>
      </c>
      <c r="J3187" t="s">
        <v>8247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</v>
      </c>
      <c r="R3187" s="8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5" hidden="1">
      <c r="A3188">
        <v>3186</v>
      </c>
      <c r="B3188" s="3" t="s">
        <v>3186</v>
      </c>
      <c r="C3188" s="3" t="s">
        <v>7296</v>
      </c>
      <c r="D3188">
        <v>3200</v>
      </c>
      <c r="F3188">
        <v>3270</v>
      </c>
      <c r="G3188" t="s">
        <v>8219</v>
      </c>
      <c r="H3188" t="s">
        <v>8225</v>
      </c>
      <c r="I3188" t="str">
        <f>VLOOKUP(H3188,ISO!$A$2:$D$249,4,0)</f>
        <v>United Kingdom of Great Britain and Northern Ireland (the)</v>
      </c>
      <c r="J3188" t="s">
        <v>8247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1.0218750000000001</v>
      </c>
      <c r="R3188" s="8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58" hidden="1">
      <c r="A3189">
        <v>3187</v>
      </c>
      <c r="B3189" s="3" t="s">
        <v>3187</v>
      </c>
      <c r="C3189" s="3" t="s">
        <v>7297</v>
      </c>
      <c r="D3189">
        <v>15000</v>
      </c>
      <c r="F3189">
        <v>17444</v>
      </c>
      <c r="G3189" t="s">
        <v>8219</v>
      </c>
      <c r="H3189" t="s">
        <v>8224</v>
      </c>
      <c r="I3189" t="str">
        <f>VLOOKUP(H3189,ISO!$A$2:$D$249,4,0)</f>
        <v>United States of America (the)</v>
      </c>
      <c r="J3189" t="s">
        <v>8246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1.1629333333333334</v>
      </c>
      <c r="R3189" s="8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F3190">
        <v>130</v>
      </c>
      <c r="G3190" t="s">
        <v>8221</v>
      </c>
      <c r="H3190" t="s">
        <v>8225</v>
      </c>
      <c r="I3190" t="str">
        <f>VLOOKUP(H3190,ISO!$A$2:$D$249,4,0)</f>
        <v>United Kingdom of Great Britain and Northern Ireland (the)</v>
      </c>
      <c r="J3190" t="s">
        <v>8247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0.65</v>
      </c>
      <c r="R3190" s="8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F3191">
        <v>6780</v>
      </c>
      <c r="G3191" t="s">
        <v>8221</v>
      </c>
      <c r="H3191" t="s">
        <v>8235</v>
      </c>
      <c r="I3191" t="str">
        <f>VLOOKUP(H3191,ISO!$A$2:$D$249,4,0)</f>
        <v>Sweden</v>
      </c>
      <c r="J3191" t="s">
        <v>8255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0.12327272727272727</v>
      </c>
      <c r="R3191" s="8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F3192">
        <v>0</v>
      </c>
      <c r="G3192" t="s">
        <v>8221</v>
      </c>
      <c r="H3192" t="s">
        <v>8229</v>
      </c>
      <c r="I3192" t="str">
        <f>VLOOKUP(H3192,ISO!$A$2:$D$249,4,0)</f>
        <v>Canada</v>
      </c>
      <c r="J3192" t="s">
        <v>8251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s="8" t="e">
        <f t="shared" si="197"/>
        <v>#DIV/0!</v>
      </c>
      <c r="S3192" t="str">
        <f t="shared" si="198"/>
        <v>theater</v>
      </c>
      <c r="T3192" t="str">
        <f t="shared" si="199"/>
        <v>musical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F3193">
        <v>151</v>
      </c>
      <c r="G3193" t="s">
        <v>8221</v>
      </c>
      <c r="H3193" t="s">
        <v>8224</v>
      </c>
      <c r="I3193" t="str">
        <f>VLOOKUP(H3193,ISO!$A$2:$D$249,4,0)</f>
        <v>United States of America (the)</v>
      </c>
      <c r="J3193" t="s">
        <v>8246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4.0266666666666666E-2</v>
      </c>
      <c r="R3193" s="8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F3194">
        <v>102</v>
      </c>
      <c r="G3194" t="s">
        <v>8221</v>
      </c>
      <c r="H3194" t="s">
        <v>8225</v>
      </c>
      <c r="I3194" t="str">
        <f>VLOOKUP(H3194,ISO!$A$2:$D$249,4,0)</f>
        <v>United Kingdom of Great Britain and Northern Ireland (the)</v>
      </c>
      <c r="J3194" t="s">
        <v>8247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1.0200000000000001E-2</v>
      </c>
      <c r="R3194" s="8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F3195">
        <v>587</v>
      </c>
      <c r="G3195" t="s">
        <v>8221</v>
      </c>
      <c r="H3195" t="s">
        <v>8225</v>
      </c>
      <c r="I3195" t="str">
        <f>VLOOKUP(H3195,ISO!$A$2:$D$249,4,0)</f>
        <v>United Kingdom of Great Britain and Northern Ireland (the)</v>
      </c>
      <c r="J3195" t="s">
        <v>8247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0.1174</v>
      </c>
      <c r="R3195" s="8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F3196">
        <v>0</v>
      </c>
      <c r="G3196" t="s">
        <v>8221</v>
      </c>
      <c r="H3196" t="s">
        <v>8224</v>
      </c>
      <c r="I3196" t="str">
        <f>VLOOKUP(H3196,ISO!$A$2:$D$249,4,0)</f>
        <v>United States of America (the)</v>
      </c>
      <c r="J3196" t="s">
        <v>8246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s="8" t="e">
        <f t="shared" si="197"/>
        <v>#DIV/0!</v>
      </c>
      <c r="S3196" t="str">
        <f t="shared" si="198"/>
        <v>theater</v>
      </c>
      <c r="T3196" t="str">
        <f t="shared" si="199"/>
        <v>musical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F3197">
        <v>2070</v>
      </c>
      <c r="G3197" t="s">
        <v>8221</v>
      </c>
      <c r="H3197" t="s">
        <v>8224</v>
      </c>
      <c r="I3197" t="str">
        <f>VLOOKUP(H3197,ISO!$A$2:$D$249,4,0)</f>
        <v>United States of America (the)</v>
      </c>
      <c r="J3197" t="s">
        <v>8246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0.59142857142857141</v>
      </c>
      <c r="R3197" s="8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F3198">
        <v>1800</v>
      </c>
      <c r="G3198" t="s">
        <v>8221</v>
      </c>
      <c r="H3198" t="s">
        <v>8224</v>
      </c>
      <c r="I3198" t="str">
        <f>VLOOKUP(H3198,ISO!$A$2:$D$249,4,0)</f>
        <v>United States of America (the)</v>
      </c>
      <c r="J3198" t="s">
        <v>8246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5.9999999999999995E-4</v>
      </c>
      <c r="R3198" s="8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F3199">
        <v>1145</v>
      </c>
      <c r="G3199" t="s">
        <v>8221</v>
      </c>
      <c r="H3199" t="s">
        <v>8234</v>
      </c>
      <c r="I3199" t="str">
        <f>VLOOKUP(H3199,ISO!$A$2:$D$249,4,0)</f>
        <v>Norway</v>
      </c>
      <c r="J3199" t="s">
        <v>8254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0.1145</v>
      </c>
      <c r="R3199" s="8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F3200">
        <v>110</v>
      </c>
      <c r="G3200" t="s">
        <v>8221</v>
      </c>
      <c r="H3200" t="s">
        <v>8232</v>
      </c>
      <c r="I3200" t="str">
        <f>VLOOKUP(H3200,ISO!$A$2:$D$249,4,0)</f>
        <v>Denmark</v>
      </c>
      <c r="J3200" t="s">
        <v>8253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3.6666666666666666E-3</v>
      </c>
      <c r="R3200" s="8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F3201">
        <v>2608</v>
      </c>
      <c r="G3201" t="s">
        <v>8221</v>
      </c>
      <c r="H3201" t="s">
        <v>8224</v>
      </c>
      <c r="I3201" t="str">
        <f>VLOOKUP(H3201,ISO!$A$2:$D$249,4,0)</f>
        <v>United States of America (the)</v>
      </c>
      <c r="J3201" t="s">
        <v>8246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0.52159999999999995</v>
      </c>
      <c r="R3201" s="8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F3202">
        <v>1</v>
      </c>
      <c r="G3202" t="s">
        <v>8221</v>
      </c>
      <c r="H3202" t="s">
        <v>8224</v>
      </c>
      <c r="I3202" t="str">
        <f>VLOOKUP(H3202,ISO!$A$2:$D$249,4,0)</f>
        <v>United States of America (the)</v>
      </c>
      <c r="J3202" t="s">
        <v>8246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96"/>
        <v>2.0000000000000002E-5</v>
      </c>
      <c r="R3202" s="8">
        <f t="shared" si="197"/>
        <v>1</v>
      </c>
      <c r="S3202" t="str">
        <f t="shared" si="198"/>
        <v>theater</v>
      </c>
      <c r="T3202" t="str">
        <f t="shared" si="199"/>
        <v>musical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F3203">
        <v>25</v>
      </c>
      <c r="G3203" t="s">
        <v>8221</v>
      </c>
      <c r="H3203" t="s">
        <v>8225</v>
      </c>
      <c r="I3203" t="str">
        <f>VLOOKUP(H3203,ISO!$A$2:$D$249,4,0)</f>
        <v>United Kingdom of Great Britain and Northern Ireland (the)</v>
      </c>
      <c r="J3203" t="s">
        <v>8247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200">F3203/D3203</f>
        <v>1.2500000000000001E-2</v>
      </c>
      <c r="R3203" s="8">
        <f t="shared" ref="R3203:R3266" si="201">F3203/N3203</f>
        <v>12.5</v>
      </c>
      <c r="S3203" t="str">
        <f t="shared" ref="S3203:S3266" si="202">LEFT(P3203,(FIND("/",P3203,1)-1))</f>
        <v>theater</v>
      </c>
      <c r="T3203" t="str">
        <f t="shared" ref="T3203:T3266" si="203">MID(P3203,FIND("/",P3203)+1,256)</f>
        <v>musical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F3204">
        <v>2726</v>
      </c>
      <c r="G3204" t="s">
        <v>8221</v>
      </c>
      <c r="H3204" t="s">
        <v>8224</v>
      </c>
      <c r="I3204" t="str">
        <f>VLOOKUP(H3204,ISO!$A$2:$D$249,4,0)</f>
        <v>United States of America (the)</v>
      </c>
      <c r="J3204" t="s">
        <v>8246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0.54520000000000002</v>
      </c>
      <c r="R3204" s="8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F3205">
        <v>250</v>
      </c>
      <c r="G3205" t="s">
        <v>8221</v>
      </c>
      <c r="H3205" t="s">
        <v>8224</v>
      </c>
      <c r="I3205" t="str">
        <f>VLOOKUP(H3205,ISO!$A$2:$D$249,4,0)</f>
        <v>United States of America (the)</v>
      </c>
      <c r="J3205" t="s">
        <v>8246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0.25</v>
      </c>
      <c r="R3205" s="8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F3206">
        <v>0</v>
      </c>
      <c r="G3206" t="s">
        <v>8221</v>
      </c>
      <c r="H3206" t="s">
        <v>8224</v>
      </c>
      <c r="I3206" t="str">
        <f>VLOOKUP(H3206,ISO!$A$2:$D$249,4,0)</f>
        <v>United States of America (the)</v>
      </c>
      <c r="J3206" t="s">
        <v>8246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s="8" t="e">
        <f t="shared" si="201"/>
        <v>#DIV/0!</v>
      </c>
      <c r="S3206" t="str">
        <f t="shared" si="202"/>
        <v>theater</v>
      </c>
      <c r="T3206" t="str">
        <f t="shared" si="203"/>
        <v>musical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F3207">
        <v>273</v>
      </c>
      <c r="G3207" t="s">
        <v>8221</v>
      </c>
      <c r="H3207" t="s">
        <v>8225</v>
      </c>
      <c r="I3207" t="str">
        <f>VLOOKUP(H3207,ISO!$A$2:$D$249,4,0)</f>
        <v>United Kingdom of Great Britain and Northern Ireland (the)</v>
      </c>
      <c r="J3207" t="s">
        <v>8247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3.4125000000000003E-2</v>
      </c>
      <c r="R3207" s="8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F3208">
        <v>0</v>
      </c>
      <c r="G3208" t="s">
        <v>8221</v>
      </c>
      <c r="H3208" t="s">
        <v>8224</v>
      </c>
      <c r="I3208" t="str">
        <f>VLOOKUP(H3208,ISO!$A$2:$D$249,4,0)</f>
        <v>United States of America (the)</v>
      </c>
      <c r="J3208" t="s">
        <v>8246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s="8" t="e">
        <f t="shared" si="201"/>
        <v>#DIV/0!</v>
      </c>
      <c r="S3208" t="str">
        <f t="shared" si="202"/>
        <v>theater</v>
      </c>
      <c r="T3208" t="str">
        <f t="shared" si="203"/>
        <v>musical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F3209">
        <v>2550</v>
      </c>
      <c r="G3209" t="s">
        <v>8221</v>
      </c>
      <c r="H3209" t="s">
        <v>8224</v>
      </c>
      <c r="I3209" t="str">
        <f>VLOOKUP(H3209,ISO!$A$2:$D$249,4,0)</f>
        <v>United States of America (the)</v>
      </c>
      <c r="J3209" t="s">
        <v>8246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0.46363636363636362</v>
      </c>
      <c r="R3209" s="8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5" hidden="1">
      <c r="A3210">
        <v>3208</v>
      </c>
      <c r="B3210" s="3" t="s">
        <v>3208</v>
      </c>
      <c r="C3210" s="3" t="s">
        <v>7318</v>
      </c>
      <c r="D3210">
        <v>5000</v>
      </c>
      <c r="F3210">
        <v>5175</v>
      </c>
      <c r="G3210" t="s">
        <v>8219</v>
      </c>
      <c r="H3210" t="s">
        <v>8224</v>
      </c>
      <c r="I3210" t="str">
        <f>VLOOKUP(H3210,ISO!$A$2:$D$249,4,0)</f>
        <v>United States of America (the)</v>
      </c>
      <c r="J3210" t="s">
        <v>8246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1.0349999999999999</v>
      </c>
      <c r="R3210" s="8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5" hidden="1">
      <c r="A3211">
        <v>3209</v>
      </c>
      <c r="B3211" s="3" t="s">
        <v>3209</v>
      </c>
      <c r="C3211" s="3" t="s">
        <v>7319</v>
      </c>
      <c r="D3211">
        <v>9500</v>
      </c>
      <c r="F3211">
        <v>11335.7</v>
      </c>
      <c r="G3211" t="s">
        <v>8219</v>
      </c>
      <c r="H3211" t="s">
        <v>8224</v>
      </c>
      <c r="I3211" t="str">
        <f>VLOOKUP(H3211,ISO!$A$2:$D$249,4,0)</f>
        <v>United States of America (the)</v>
      </c>
      <c r="J3211" t="s">
        <v>8246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1.1932315789473684</v>
      </c>
      <c r="R3211" s="8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5" hidden="1">
      <c r="A3212">
        <v>3210</v>
      </c>
      <c r="B3212" s="3" t="s">
        <v>3210</v>
      </c>
      <c r="C3212" s="3" t="s">
        <v>7320</v>
      </c>
      <c r="D3212">
        <v>3000</v>
      </c>
      <c r="F3212">
        <v>3773</v>
      </c>
      <c r="G3212" t="s">
        <v>8219</v>
      </c>
      <c r="H3212" t="s">
        <v>8224</v>
      </c>
      <c r="I3212" t="str">
        <f>VLOOKUP(H3212,ISO!$A$2:$D$249,4,0)</f>
        <v>United States of America (the)</v>
      </c>
      <c r="J3212" t="s">
        <v>8246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1.2576666666666667</v>
      </c>
      <c r="R3212" s="8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58" hidden="1">
      <c r="A3213">
        <v>3211</v>
      </c>
      <c r="B3213" s="3" t="s">
        <v>3211</v>
      </c>
      <c r="C3213" s="3" t="s">
        <v>7321</v>
      </c>
      <c r="D3213">
        <v>23000</v>
      </c>
      <c r="F3213">
        <v>27541</v>
      </c>
      <c r="G3213" t="s">
        <v>8219</v>
      </c>
      <c r="H3213" t="s">
        <v>8224</v>
      </c>
      <c r="I3213" t="str">
        <f>VLOOKUP(H3213,ISO!$A$2:$D$249,4,0)</f>
        <v>United States of America (the)</v>
      </c>
      <c r="J3213" t="s">
        <v>8246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1.1974347826086957</v>
      </c>
      <c r="R3213" s="8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9" hidden="1">
      <c r="A3214">
        <v>3212</v>
      </c>
      <c r="B3214" s="3" t="s">
        <v>3212</v>
      </c>
      <c r="C3214" s="3" t="s">
        <v>7322</v>
      </c>
      <c r="D3214">
        <v>4000</v>
      </c>
      <c r="F3214">
        <v>5050</v>
      </c>
      <c r="G3214" t="s">
        <v>8219</v>
      </c>
      <c r="H3214" t="s">
        <v>8224</v>
      </c>
      <c r="I3214" t="str">
        <f>VLOOKUP(H3214,ISO!$A$2:$D$249,4,0)</f>
        <v>United States of America (the)</v>
      </c>
      <c r="J3214" t="s">
        <v>8246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1.2625</v>
      </c>
      <c r="R3214" s="8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5" hidden="1">
      <c r="A3215">
        <v>3213</v>
      </c>
      <c r="B3215" s="3" t="s">
        <v>3213</v>
      </c>
      <c r="C3215" s="3" t="s">
        <v>7323</v>
      </c>
      <c r="D3215">
        <v>6000</v>
      </c>
      <c r="F3215">
        <v>6007</v>
      </c>
      <c r="G3215" t="s">
        <v>8219</v>
      </c>
      <c r="H3215" t="s">
        <v>8225</v>
      </c>
      <c r="I3215" t="str">
        <f>VLOOKUP(H3215,ISO!$A$2:$D$249,4,0)</f>
        <v>United Kingdom of Great Britain and Northern Ireland (the)</v>
      </c>
      <c r="J3215" t="s">
        <v>8247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1.0011666666666668</v>
      </c>
      <c r="R3215" s="8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58" hidden="1">
      <c r="A3216">
        <v>3214</v>
      </c>
      <c r="B3216" s="3" t="s">
        <v>3214</v>
      </c>
      <c r="C3216" s="3" t="s">
        <v>7324</v>
      </c>
      <c r="D3216">
        <v>12000</v>
      </c>
      <c r="F3216">
        <v>12256</v>
      </c>
      <c r="G3216" t="s">
        <v>8219</v>
      </c>
      <c r="H3216" t="s">
        <v>8225</v>
      </c>
      <c r="I3216" t="str">
        <f>VLOOKUP(H3216,ISO!$A$2:$D$249,4,0)</f>
        <v>United Kingdom of Great Britain and Northern Ireland (the)</v>
      </c>
      <c r="J3216" t="s">
        <v>8247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1.0213333333333334</v>
      </c>
      <c r="R3216" s="8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8" hidden="1">
      <c r="A3217">
        <v>3215</v>
      </c>
      <c r="B3217" s="3" t="s">
        <v>3215</v>
      </c>
      <c r="C3217" s="3" t="s">
        <v>7325</v>
      </c>
      <c r="D3217">
        <v>35000</v>
      </c>
      <c r="F3217">
        <v>35123</v>
      </c>
      <c r="G3217" t="s">
        <v>8219</v>
      </c>
      <c r="H3217" t="s">
        <v>8224</v>
      </c>
      <c r="I3217" t="str">
        <f>VLOOKUP(H3217,ISO!$A$2:$D$249,4,0)</f>
        <v>United States of America (the)</v>
      </c>
      <c r="J3217" t="s">
        <v>8246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1.0035142857142858</v>
      </c>
      <c r="R3217" s="8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5" hidden="1">
      <c r="A3218">
        <v>3216</v>
      </c>
      <c r="B3218" s="3" t="s">
        <v>3216</v>
      </c>
      <c r="C3218" s="3" t="s">
        <v>7326</v>
      </c>
      <c r="D3218">
        <v>2000</v>
      </c>
      <c r="F3218">
        <v>2001</v>
      </c>
      <c r="G3218" t="s">
        <v>8219</v>
      </c>
      <c r="H3218" t="s">
        <v>8225</v>
      </c>
      <c r="I3218" t="str">
        <f>VLOOKUP(H3218,ISO!$A$2:$D$249,4,0)</f>
        <v>United Kingdom of Great Britain and Northern Ireland (the)</v>
      </c>
      <c r="J3218" t="s">
        <v>8247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1.0004999999999999</v>
      </c>
      <c r="R3218" s="8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9" hidden="1">
      <c r="A3219">
        <v>3217</v>
      </c>
      <c r="B3219" s="3" t="s">
        <v>3217</v>
      </c>
      <c r="C3219" s="3" t="s">
        <v>7327</v>
      </c>
      <c r="D3219">
        <v>4500</v>
      </c>
      <c r="F3219">
        <v>5221</v>
      </c>
      <c r="G3219" t="s">
        <v>8219</v>
      </c>
      <c r="H3219" t="s">
        <v>8224</v>
      </c>
      <c r="I3219" t="str">
        <f>VLOOKUP(H3219,ISO!$A$2:$D$249,4,0)</f>
        <v>United States of America (the)</v>
      </c>
      <c r="J3219" t="s">
        <v>8246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1.1602222222222223</v>
      </c>
      <c r="R3219" s="8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5" hidden="1">
      <c r="A3220">
        <v>3218</v>
      </c>
      <c r="B3220" s="3" t="s">
        <v>3218</v>
      </c>
      <c r="C3220" s="3" t="s">
        <v>7328</v>
      </c>
      <c r="D3220">
        <v>12000</v>
      </c>
      <c r="F3220">
        <v>12252</v>
      </c>
      <c r="G3220" t="s">
        <v>8219</v>
      </c>
      <c r="H3220" t="s">
        <v>8225</v>
      </c>
      <c r="I3220" t="str">
        <f>VLOOKUP(H3220,ISO!$A$2:$D$249,4,0)</f>
        <v>United Kingdom of Great Britain and Northern Ireland (the)</v>
      </c>
      <c r="J3220" t="s">
        <v>8247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1.0209999999999999</v>
      </c>
      <c r="R3220" s="8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3.5" hidden="1">
      <c r="A3221">
        <v>3219</v>
      </c>
      <c r="B3221" s="3" t="s">
        <v>3219</v>
      </c>
      <c r="C3221" s="3" t="s">
        <v>7329</v>
      </c>
      <c r="D3221">
        <v>20000</v>
      </c>
      <c r="F3221">
        <v>20022</v>
      </c>
      <c r="G3221" t="s">
        <v>8219</v>
      </c>
      <c r="H3221" t="s">
        <v>8224</v>
      </c>
      <c r="I3221" t="str">
        <f>VLOOKUP(H3221,ISO!$A$2:$D$249,4,0)</f>
        <v>United States of America (the)</v>
      </c>
      <c r="J3221" t="s">
        <v>8246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1.0011000000000001</v>
      </c>
      <c r="R3221" s="8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9" hidden="1">
      <c r="A3222">
        <v>3220</v>
      </c>
      <c r="B3222" s="3" t="s">
        <v>3220</v>
      </c>
      <c r="C3222" s="3" t="s">
        <v>7330</v>
      </c>
      <c r="D3222">
        <v>15000</v>
      </c>
      <c r="F3222">
        <v>15126</v>
      </c>
      <c r="G3222" t="s">
        <v>8219</v>
      </c>
      <c r="H3222" t="s">
        <v>8224</v>
      </c>
      <c r="I3222" t="str">
        <f>VLOOKUP(H3222,ISO!$A$2:$D$249,4,0)</f>
        <v>United States of America (the)</v>
      </c>
      <c r="J3222" t="s">
        <v>8246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1.0084</v>
      </c>
      <c r="R3222" s="8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8" hidden="1">
      <c r="A3223">
        <v>3221</v>
      </c>
      <c r="B3223" s="3" t="s">
        <v>3221</v>
      </c>
      <c r="C3223" s="3" t="s">
        <v>7331</v>
      </c>
      <c r="D3223">
        <v>4000</v>
      </c>
      <c r="F3223">
        <v>4137</v>
      </c>
      <c r="G3223" t="s">
        <v>8219</v>
      </c>
      <c r="H3223" t="s">
        <v>8225</v>
      </c>
      <c r="I3223" t="str">
        <f>VLOOKUP(H3223,ISO!$A$2:$D$249,4,0)</f>
        <v>United Kingdom of Great Britain and Northern Ireland (the)</v>
      </c>
      <c r="J3223" t="s">
        <v>8247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1.0342499999999999</v>
      </c>
      <c r="R3223" s="8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3.5" hidden="1">
      <c r="A3224">
        <v>3222</v>
      </c>
      <c r="B3224" s="3" t="s">
        <v>3222</v>
      </c>
      <c r="C3224" s="3" t="s">
        <v>7332</v>
      </c>
      <c r="D3224">
        <v>2500</v>
      </c>
      <c r="F3224">
        <v>3120</v>
      </c>
      <c r="G3224" t="s">
        <v>8219</v>
      </c>
      <c r="H3224" t="s">
        <v>8224</v>
      </c>
      <c r="I3224" t="str">
        <f>VLOOKUP(H3224,ISO!$A$2:$D$249,4,0)</f>
        <v>United States of America (the)</v>
      </c>
      <c r="J3224" t="s">
        <v>8246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1.248</v>
      </c>
      <c r="R3224" s="8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9" hidden="1">
      <c r="A3225">
        <v>3223</v>
      </c>
      <c r="B3225" s="3" t="s">
        <v>3223</v>
      </c>
      <c r="C3225" s="3" t="s">
        <v>7333</v>
      </c>
      <c r="D3225">
        <v>3100</v>
      </c>
      <c r="F3225">
        <v>3395</v>
      </c>
      <c r="G3225" t="s">
        <v>8219</v>
      </c>
      <c r="H3225" t="s">
        <v>8224</v>
      </c>
      <c r="I3225" t="str">
        <f>VLOOKUP(H3225,ISO!$A$2:$D$249,4,0)</f>
        <v>United States of America (the)</v>
      </c>
      <c r="J3225" t="s">
        <v>8246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1.0951612903225807</v>
      </c>
      <c r="R3225" s="8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58" hidden="1">
      <c r="A3226">
        <v>3224</v>
      </c>
      <c r="B3226" s="3" t="s">
        <v>3224</v>
      </c>
      <c r="C3226" s="3" t="s">
        <v>7334</v>
      </c>
      <c r="D3226">
        <v>30000</v>
      </c>
      <c r="F3226">
        <v>30610</v>
      </c>
      <c r="G3226" t="s">
        <v>8219</v>
      </c>
      <c r="H3226" t="s">
        <v>8224</v>
      </c>
      <c r="I3226" t="str">
        <f>VLOOKUP(H3226,ISO!$A$2:$D$249,4,0)</f>
        <v>United States of America (the)</v>
      </c>
      <c r="J3226" t="s">
        <v>8246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1.0203333333333333</v>
      </c>
      <c r="R3226" s="8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5" hidden="1">
      <c r="A3227">
        <v>3225</v>
      </c>
      <c r="B3227" s="3" t="s">
        <v>3225</v>
      </c>
      <c r="C3227" s="3" t="s">
        <v>7335</v>
      </c>
      <c r="D3227">
        <v>2000</v>
      </c>
      <c r="F3227">
        <v>2047</v>
      </c>
      <c r="G3227" t="s">
        <v>8219</v>
      </c>
      <c r="H3227" t="s">
        <v>8224</v>
      </c>
      <c r="I3227" t="str">
        <f>VLOOKUP(H3227,ISO!$A$2:$D$249,4,0)</f>
        <v>United States of America (the)</v>
      </c>
      <c r="J3227" t="s">
        <v>8246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1.0235000000000001</v>
      </c>
      <c r="R3227" s="8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5" hidden="1">
      <c r="A3228">
        <v>3226</v>
      </c>
      <c r="B3228" s="3" t="s">
        <v>3226</v>
      </c>
      <c r="C3228" s="3" t="s">
        <v>7336</v>
      </c>
      <c r="D3228">
        <v>1200</v>
      </c>
      <c r="F3228">
        <v>1250</v>
      </c>
      <c r="G3228" t="s">
        <v>8219</v>
      </c>
      <c r="H3228" t="s">
        <v>8225</v>
      </c>
      <c r="I3228" t="str">
        <f>VLOOKUP(H3228,ISO!$A$2:$D$249,4,0)</f>
        <v>United Kingdom of Great Britain and Northern Ireland (the)</v>
      </c>
      <c r="J3228" t="s">
        <v>8247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1.0416666666666667</v>
      </c>
      <c r="R3228" s="8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5" hidden="1">
      <c r="A3229">
        <v>3227</v>
      </c>
      <c r="B3229" s="3" t="s">
        <v>3227</v>
      </c>
      <c r="C3229" s="3" t="s">
        <v>7337</v>
      </c>
      <c r="D3229">
        <v>1200</v>
      </c>
      <c r="F3229">
        <v>1500</v>
      </c>
      <c r="G3229" t="s">
        <v>8219</v>
      </c>
      <c r="H3229" t="s">
        <v>8225</v>
      </c>
      <c r="I3229" t="str">
        <f>VLOOKUP(H3229,ISO!$A$2:$D$249,4,0)</f>
        <v>United Kingdom of Great Britain and Northern Ireland (the)</v>
      </c>
      <c r="J3229" t="s">
        <v>8247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1.25</v>
      </c>
      <c r="R3229" s="8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29" hidden="1">
      <c r="A3230">
        <v>3228</v>
      </c>
      <c r="B3230" s="3" t="s">
        <v>3228</v>
      </c>
      <c r="C3230" s="3" t="s">
        <v>7338</v>
      </c>
      <c r="D3230">
        <v>7000</v>
      </c>
      <c r="F3230">
        <v>7164</v>
      </c>
      <c r="G3230" t="s">
        <v>8219</v>
      </c>
      <c r="H3230" t="s">
        <v>8224</v>
      </c>
      <c r="I3230" t="str">
        <f>VLOOKUP(H3230,ISO!$A$2:$D$249,4,0)</f>
        <v>United States of America (the)</v>
      </c>
      <c r="J3230" t="s">
        <v>8246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1.0234285714285714</v>
      </c>
      <c r="R3230" s="8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5" hidden="1">
      <c r="A3231">
        <v>3229</v>
      </c>
      <c r="B3231" s="3" t="s">
        <v>3229</v>
      </c>
      <c r="C3231" s="3" t="s">
        <v>7339</v>
      </c>
      <c r="D3231">
        <v>20000</v>
      </c>
      <c r="F3231">
        <v>21573</v>
      </c>
      <c r="G3231" t="s">
        <v>8219</v>
      </c>
      <c r="H3231" t="s">
        <v>8224</v>
      </c>
      <c r="I3231" t="str">
        <f>VLOOKUP(H3231,ISO!$A$2:$D$249,4,0)</f>
        <v>United States of America (the)</v>
      </c>
      <c r="J3231" t="s">
        <v>8246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1.0786500000000001</v>
      </c>
      <c r="R3231" s="8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58" hidden="1">
      <c r="A3232">
        <v>3230</v>
      </c>
      <c r="B3232" s="3" t="s">
        <v>3230</v>
      </c>
      <c r="C3232" s="3" t="s">
        <v>7340</v>
      </c>
      <c r="D3232">
        <v>2600</v>
      </c>
      <c r="F3232">
        <v>2857</v>
      </c>
      <c r="G3232" t="s">
        <v>8219</v>
      </c>
      <c r="H3232" t="s">
        <v>8224</v>
      </c>
      <c r="I3232" t="str">
        <f>VLOOKUP(H3232,ISO!$A$2:$D$249,4,0)</f>
        <v>United States of America (the)</v>
      </c>
      <c r="J3232" t="s">
        <v>8246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1.0988461538461538</v>
      </c>
      <c r="R3232" s="8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5" hidden="1">
      <c r="A3233">
        <v>3231</v>
      </c>
      <c r="B3233" s="3" t="s">
        <v>3231</v>
      </c>
      <c r="C3233" s="3" t="s">
        <v>7341</v>
      </c>
      <c r="D3233">
        <v>1000</v>
      </c>
      <c r="F3233">
        <v>1610</v>
      </c>
      <c r="G3233" t="s">
        <v>8219</v>
      </c>
      <c r="H3233" t="s">
        <v>8224</v>
      </c>
      <c r="I3233" t="str">
        <f>VLOOKUP(H3233,ISO!$A$2:$D$249,4,0)</f>
        <v>United States of America (the)</v>
      </c>
      <c r="J3233" t="s">
        <v>8246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1.61</v>
      </c>
      <c r="R3233" s="8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3.5" hidden="1">
      <c r="A3234">
        <v>3232</v>
      </c>
      <c r="B3234" s="3" t="s">
        <v>3232</v>
      </c>
      <c r="C3234" s="3" t="s">
        <v>7342</v>
      </c>
      <c r="D3234">
        <v>1000</v>
      </c>
      <c r="F3234">
        <v>1312</v>
      </c>
      <c r="G3234" t="s">
        <v>8219</v>
      </c>
      <c r="H3234" t="s">
        <v>8224</v>
      </c>
      <c r="I3234" t="str">
        <f>VLOOKUP(H3234,ISO!$A$2:$D$249,4,0)</f>
        <v>United States of America (the)</v>
      </c>
      <c r="J3234" t="s">
        <v>8246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1.3120000000000001</v>
      </c>
      <c r="R3234" s="8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5" hidden="1">
      <c r="A3235">
        <v>3233</v>
      </c>
      <c r="B3235" s="3" t="s">
        <v>3233</v>
      </c>
      <c r="C3235" s="3" t="s">
        <v>7343</v>
      </c>
      <c r="D3235">
        <v>5000</v>
      </c>
      <c r="F3235">
        <v>5940</v>
      </c>
      <c r="G3235" t="s">
        <v>8219</v>
      </c>
      <c r="H3235" t="s">
        <v>8224</v>
      </c>
      <c r="I3235" t="str">
        <f>VLOOKUP(H3235,ISO!$A$2:$D$249,4,0)</f>
        <v>United States of America (the)</v>
      </c>
      <c r="J3235" t="s">
        <v>8246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1.1879999999999999</v>
      </c>
      <c r="R3235" s="8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5" hidden="1">
      <c r="A3236">
        <v>3234</v>
      </c>
      <c r="B3236" s="3" t="s">
        <v>3234</v>
      </c>
      <c r="C3236" s="3" t="s">
        <v>7344</v>
      </c>
      <c r="D3236">
        <v>4000</v>
      </c>
      <c r="F3236">
        <v>4015.71</v>
      </c>
      <c r="G3236" t="s">
        <v>8219</v>
      </c>
      <c r="H3236" t="s">
        <v>8225</v>
      </c>
      <c r="I3236" t="str">
        <f>VLOOKUP(H3236,ISO!$A$2:$D$249,4,0)</f>
        <v>United Kingdom of Great Britain and Northern Ireland (the)</v>
      </c>
      <c r="J3236" t="s">
        <v>8247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1.0039275000000001</v>
      </c>
      <c r="R3236" s="8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5" hidden="1">
      <c r="A3237">
        <v>3235</v>
      </c>
      <c r="B3237" s="3" t="s">
        <v>3235</v>
      </c>
      <c r="C3237" s="3" t="s">
        <v>7345</v>
      </c>
      <c r="D3237">
        <v>15000</v>
      </c>
      <c r="F3237">
        <v>15481</v>
      </c>
      <c r="G3237" t="s">
        <v>8219</v>
      </c>
      <c r="H3237" t="s">
        <v>8224</v>
      </c>
      <c r="I3237" t="str">
        <f>VLOOKUP(H3237,ISO!$A$2:$D$249,4,0)</f>
        <v>United States of America (the)</v>
      </c>
      <c r="J3237" t="s">
        <v>8246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1.0320666666666667</v>
      </c>
      <c r="R3237" s="8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5" hidden="1">
      <c r="A3238">
        <v>3236</v>
      </c>
      <c r="B3238" s="3" t="s">
        <v>3236</v>
      </c>
      <c r="C3238" s="3" t="s">
        <v>7346</v>
      </c>
      <c r="D3238">
        <v>20000</v>
      </c>
      <c r="F3238">
        <v>20120</v>
      </c>
      <c r="G3238" t="s">
        <v>8219</v>
      </c>
      <c r="H3238" t="s">
        <v>8224</v>
      </c>
      <c r="I3238" t="str">
        <f>VLOOKUP(H3238,ISO!$A$2:$D$249,4,0)</f>
        <v>United States of America (the)</v>
      </c>
      <c r="J3238" t="s">
        <v>8246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1.006</v>
      </c>
      <c r="R3238" s="8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9" hidden="1">
      <c r="A3239">
        <v>3237</v>
      </c>
      <c r="B3239" s="3" t="s">
        <v>3237</v>
      </c>
      <c r="C3239" s="3" t="s">
        <v>7347</v>
      </c>
      <c r="D3239">
        <v>35000</v>
      </c>
      <c r="F3239">
        <v>35275.64</v>
      </c>
      <c r="G3239" t="s">
        <v>8219</v>
      </c>
      <c r="H3239" t="s">
        <v>8224</v>
      </c>
      <c r="I3239" t="str">
        <f>VLOOKUP(H3239,ISO!$A$2:$D$249,4,0)</f>
        <v>United States of America (the)</v>
      </c>
      <c r="J3239" t="s">
        <v>8246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1.0078754285714286</v>
      </c>
      <c r="R3239" s="8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58" hidden="1">
      <c r="A3240">
        <v>3238</v>
      </c>
      <c r="B3240" s="3" t="s">
        <v>3238</v>
      </c>
      <c r="C3240" s="3" t="s">
        <v>7348</v>
      </c>
      <c r="D3240">
        <v>2800</v>
      </c>
      <c r="F3240">
        <v>3145</v>
      </c>
      <c r="G3240" t="s">
        <v>8219</v>
      </c>
      <c r="H3240" t="s">
        <v>8225</v>
      </c>
      <c r="I3240" t="str">
        <f>VLOOKUP(H3240,ISO!$A$2:$D$249,4,0)</f>
        <v>United Kingdom of Great Britain and Northern Ireland (the)</v>
      </c>
      <c r="J3240" t="s">
        <v>8247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1.1232142857142857</v>
      </c>
      <c r="R3240" s="8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58" hidden="1">
      <c r="A3241">
        <v>3239</v>
      </c>
      <c r="B3241" s="3" t="s">
        <v>3239</v>
      </c>
      <c r="C3241" s="3" t="s">
        <v>7349</v>
      </c>
      <c r="D3241">
        <v>5862</v>
      </c>
      <c r="F3241">
        <v>6208.98</v>
      </c>
      <c r="G3241" t="s">
        <v>8219</v>
      </c>
      <c r="H3241" t="s">
        <v>8225</v>
      </c>
      <c r="I3241" t="str">
        <f>VLOOKUP(H3241,ISO!$A$2:$D$249,4,0)</f>
        <v>United Kingdom of Great Britain and Northern Ireland (the)</v>
      </c>
      <c r="J3241" t="s">
        <v>8247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1.0591914022517912</v>
      </c>
      <c r="R3241" s="8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58" hidden="1">
      <c r="A3242">
        <v>3240</v>
      </c>
      <c r="B3242" s="3" t="s">
        <v>3240</v>
      </c>
      <c r="C3242" s="3" t="s">
        <v>7350</v>
      </c>
      <c r="D3242">
        <v>3000</v>
      </c>
      <c r="F3242">
        <v>3017</v>
      </c>
      <c r="G3242" t="s">
        <v>8219</v>
      </c>
      <c r="H3242" t="s">
        <v>8225</v>
      </c>
      <c r="I3242" t="str">
        <f>VLOOKUP(H3242,ISO!$A$2:$D$249,4,0)</f>
        <v>United Kingdom of Great Britain and Northern Ireland (the)</v>
      </c>
      <c r="J3242" t="s">
        <v>8247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1.0056666666666667</v>
      </c>
      <c r="R3242" s="8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8" hidden="1">
      <c r="A3243">
        <v>3241</v>
      </c>
      <c r="B3243" s="3" t="s">
        <v>3241</v>
      </c>
      <c r="C3243" s="3" t="s">
        <v>7351</v>
      </c>
      <c r="D3243">
        <v>8500</v>
      </c>
      <c r="F3243">
        <v>9801</v>
      </c>
      <c r="G3243" t="s">
        <v>8219</v>
      </c>
      <c r="H3243" t="s">
        <v>8224</v>
      </c>
      <c r="I3243" t="str">
        <f>VLOOKUP(H3243,ISO!$A$2:$D$249,4,0)</f>
        <v>United States of America (the)</v>
      </c>
      <c r="J3243" t="s">
        <v>8246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1.1530588235294117</v>
      </c>
      <c r="R3243" s="8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3.5" hidden="1">
      <c r="A3244">
        <v>3242</v>
      </c>
      <c r="B3244" s="3" t="s">
        <v>3242</v>
      </c>
      <c r="C3244" s="3" t="s">
        <v>7352</v>
      </c>
      <c r="D3244">
        <v>10000</v>
      </c>
      <c r="F3244">
        <v>12730.42</v>
      </c>
      <c r="G3244" t="s">
        <v>8219</v>
      </c>
      <c r="H3244" t="s">
        <v>8224</v>
      </c>
      <c r="I3244" t="str">
        <f>VLOOKUP(H3244,ISO!$A$2:$D$249,4,0)</f>
        <v>United States of America (the)</v>
      </c>
      <c r="J3244" t="s">
        <v>8246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1.273042</v>
      </c>
      <c r="R3244" s="8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5" hidden="1">
      <c r="A3245">
        <v>3243</v>
      </c>
      <c r="B3245" s="3" t="s">
        <v>3243</v>
      </c>
      <c r="C3245" s="3" t="s">
        <v>7353</v>
      </c>
      <c r="D3245">
        <v>8000</v>
      </c>
      <c r="F3245">
        <v>8227</v>
      </c>
      <c r="G3245" t="s">
        <v>8219</v>
      </c>
      <c r="H3245" t="s">
        <v>8224</v>
      </c>
      <c r="I3245" t="str">
        <f>VLOOKUP(H3245,ISO!$A$2:$D$249,4,0)</f>
        <v>United States of America (the)</v>
      </c>
      <c r="J3245" t="s">
        <v>8246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1.028375</v>
      </c>
      <c r="R3245" s="8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5" hidden="1">
      <c r="A3246">
        <v>3244</v>
      </c>
      <c r="B3246" s="3" t="s">
        <v>3244</v>
      </c>
      <c r="C3246" s="3" t="s">
        <v>7354</v>
      </c>
      <c r="D3246">
        <v>1600</v>
      </c>
      <c r="F3246">
        <v>1647</v>
      </c>
      <c r="G3246" t="s">
        <v>8219</v>
      </c>
      <c r="H3246" t="s">
        <v>8225</v>
      </c>
      <c r="I3246" t="str">
        <f>VLOOKUP(H3246,ISO!$A$2:$D$249,4,0)</f>
        <v>United Kingdom of Great Britain and Northern Ireland (the)</v>
      </c>
      <c r="J3246" t="s">
        <v>8247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1.0293749999999999</v>
      </c>
      <c r="R3246" s="8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5" hidden="1">
      <c r="A3247">
        <v>3245</v>
      </c>
      <c r="B3247" s="3" t="s">
        <v>3245</v>
      </c>
      <c r="C3247" s="3" t="s">
        <v>7355</v>
      </c>
      <c r="D3247">
        <v>21000</v>
      </c>
      <c r="F3247">
        <v>21904</v>
      </c>
      <c r="G3247" t="s">
        <v>8219</v>
      </c>
      <c r="H3247" t="s">
        <v>8224</v>
      </c>
      <c r="I3247" t="str">
        <f>VLOOKUP(H3247,ISO!$A$2:$D$249,4,0)</f>
        <v>United States of America (the)</v>
      </c>
      <c r="J3247" t="s">
        <v>8246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1.043047619047619</v>
      </c>
      <c r="R3247" s="8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5" hidden="1">
      <c r="A3248">
        <v>3246</v>
      </c>
      <c r="B3248" s="3" t="s">
        <v>3246</v>
      </c>
      <c r="C3248" s="3" t="s">
        <v>7356</v>
      </c>
      <c r="D3248">
        <v>10000</v>
      </c>
      <c r="F3248">
        <v>11122</v>
      </c>
      <c r="G3248" t="s">
        <v>8219</v>
      </c>
      <c r="H3248" t="s">
        <v>8224</v>
      </c>
      <c r="I3248" t="str">
        <f>VLOOKUP(H3248,ISO!$A$2:$D$249,4,0)</f>
        <v>United States of America (the)</v>
      </c>
      <c r="J3248" t="s">
        <v>8246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1.1122000000000001</v>
      </c>
      <c r="R3248" s="8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5" hidden="1">
      <c r="A3249">
        <v>3247</v>
      </c>
      <c r="B3249" s="3" t="s">
        <v>3247</v>
      </c>
      <c r="C3249" s="3" t="s">
        <v>7357</v>
      </c>
      <c r="D3249">
        <v>2500</v>
      </c>
      <c r="F3249">
        <v>2646.5</v>
      </c>
      <c r="G3249" t="s">
        <v>8219</v>
      </c>
      <c r="H3249" t="s">
        <v>8225</v>
      </c>
      <c r="I3249" t="str">
        <f>VLOOKUP(H3249,ISO!$A$2:$D$249,4,0)</f>
        <v>United Kingdom of Great Britain and Northern Ireland (the)</v>
      </c>
      <c r="J3249" t="s">
        <v>8247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1.0586</v>
      </c>
      <c r="R3249" s="8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9" hidden="1">
      <c r="A3250">
        <v>3248</v>
      </c>
      <c r="B3250" s="3" t="s">
        <v>3248</v>
      </c>
      <c r="C3250" s="3" t="s">
        <v>7358</v>
      </c>
      <c r="D3250">
        <v>12000</v>
      </c>
      <c r="F3250">
        <v>12095</v>
      </c>
      <c r="G3250" t="s">
        <v>8219</v>
      </c>
      <c r="H3250" t="s">
        <v>8224</v>
      </c>
      <c r="I3250" t="str">
        <f>VLOOKUP(H3250,ISO!$A$2:$D$249,4,0)</f>
        <v>United States of America (the)</v>
      </c>
      <c r="J3250" t="s">
        <v>8246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1.0079166666666666</v>
      </c>
      <c r="R3250" s="8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5" hidden="1">
      <c r="A3251">
        <v>3249</v>
      </c>
      <c r="B3251" s="3" t="s">
        <v>3249</v>
      </c>
      <c r="C3251" s="3" t="s">
        <v>7359</v>
      </c>
      <c r="D3251">
        <v>5500</v>
      </c>
      <c r="F3251">
        <v>5771</v>
      </c>
      <c r="G3251" t="s">
        <v>8219</v>
      </c>
      <c r="H3251" t="s">
        <v>8224</v>
      </c>
      <c r="I3251" t="str">
        <f>VLOOKUP(H3251,ISO!$A$2:$D$249,4,0)</f>
        <v>United States of America (the)</v>
      </c>
      <c r="J3251" t="s">
        <v>8246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1.0492727272727274</v>
      </c>
      <c r="R3251" s="8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58" hidden="1">
      <c r="A3252">
        <v>3250</v>
      </c>
      <c r="B3252" s="3" t="s">
        <v>3250</v>
      </c>
      <c r="C3252" s="3" t="s">
        <v>7360</v>
      </c>
      <c r="D3252">
        <v>25000</v>
      </c>
      <c r="F3252">
        <v>25388</v>
      </c>
      <c r="G3252" t="s">
        <v>8219</v>
      </c>
      <c r="H3252" t="s">
        <v>8224</v>
      </c>
      <c r="I3252" t="str">
        <f>VLOOKUP(H3252,ISO!$A$2:$D$249,4,0)</f>
        <v>United States of America (the)</v>
      </c>
      <c r="J3252" t="s">
        <v>8246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1.01552</v>
      </c>
      <c r="R3252" s="8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5" hidden="1">
      <c r="A3253">
        <v>3251</v>
      </c>
      <c r="B3253" s="3" t="s">
        <v>3251</v>
      </c>
      <c r="C3253" s="3" t="s">
        <v>7361</v>
      </c>
      <c r="D3253">
        <v>1500</v>
      </c>
      <c r="F3253">
        <v>1661</v>
      </c>
      <c r="G3253" t="s">
        <v>8219</v>
      </c>
      <c r="H3253" t="s">
        <v>8224</v>
      </c>
      <c r="I3253" t="str">
        <f>VLOOKUP(H3253,ISO!$A$2:$D$249,4,0)</f>
        <v>United States of America (the)</v>
      </c>
      <c r="J3253" t="s">
        <v>8246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1.1073333333333333</v>
      </c>
      <c r="R3253" s="8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43.5" hidden="1">
      <c r="A3254">
        <v>3252</v>
      </c>
      <c r="B3254" s="3" t="s">
        <v>3252</v>
      </c>
      <c r="C3254" s="3" t="s">
        <v>7362</v>
      </c>
      <c r="D3254">
        <v>2250</v>
      </c>
      <c r="F3254">
        <v>2876</v>
      </c>
      <c r="G3254" t="s">
        <v>8219</v>
      </c>
      <c r="H3254" t="s">
        <v>8225</v>
      </c>
      <c r="I3254" t="str">
        <f>VLOOKUP(H3254,ISO!$A$2:$D$249,4,0)</f>
        <v>United Kingdom of Great Britain and Northern Ireland (the)</v>
      </c>
      <c r="J3254" t="s">
        <v>8247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1.2782222222222221</v>
      </c>
      <c r="R3254" s="8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3.5" hidden="1">
      <c r="A3255">
        <v>3253</v>
      </c>
      <c r="B3255" s="3" t="s">
        <v>3253</v>
      </c>
      <c r="C3255" s="3" t="s">
        <v>7363</v>
      </c>
      <c r="D3255">
        <v>20000</v>
      </c>
      <c r="F3255">
        <v>20365</v>
      </c>
      <c r="G3255" t="s">
        <v>8219</v>
      </c>
      <c r="H3255" t="s">
        <v>8224</v>
      </c>
      <c r="I3255" t="str">
        <f>VLOOKUP(H3255,ISO!$A$2:$D$249,4,0)</f>
        <v>United States of America (the)</v>
      </c>
      <c r="J3255" t="s">
        <v>8246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1.0182500000000001</v>
      </c>
      <c r="R3255" s="8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5" hidden="1">
      <c r="A3256">
        <v>3254</v>
      </c>
      <c r="B3256" s="3" t="s">
        <v>3254</v>
      </c>
      <c r="C3256" s="3" t="s">
        <v>7364</v>
      </c>
      <c r="D3256">
        <v>13000</v>
      </c>
      <c r="F3256">
        <v>13163.5</v>
      </c>
      <c r="G3256" t="s">
        <v>8219</v>
      </c>
      <c r="H3256" t="s">
        <v>8225</v>
      </c>
      <c r="I3256" t="str">
        <f>VLOOKUP(H3256,ISO!$A$2:$D$249,4,0)</f>
        <v>United Kingdom of Great Britain and Northern Ireland (the)</v>
      </c>
      <c r="J3256" t="s">
        <v>8247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1.012576923076923</v>
      </c>
      <c r="R3256" s="8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58" hidden="1">
      <c r="A3257">
        <v>3255</v>
      </c>
      <c r="B3257" s="3" t="s">
        <v>3255</v>
      </c>
      <c r="C3257" s="3" t="s">
        <v>7365</v>
      </c>
      <c r="D3257">
        <v>300</v>
      </c>
      <c r="F3257">
        <v>525</v>
      </c>
      <c r="G3257" t="s">
        <v>8219</v>
      </c>
      <c r="H3257" t="s">
        <v>8225</v>
      </c>
      <c r="I3257" t="str">
        <f>VLOOKUP(H3257,ISO!$A$2:$D$249,4,0)</f>
        <v>United Kingdom of Great Britain and Northern Ireland (the)</v>
      </c>
      <c r="J3257" t="s">
        <v>8247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1.75</v>
      </c>
      <c r="R3257" s="8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5" hidden="1">
      <c r="A3258">
        <v>3256</v>
      </c>
      <c r="B3258" s="3" t="s">
        <v>3256</v>
      </c>
      <c r="C3258" s="3" t="s">
        <v>7366</v>
      </c>
      <c r="D3258">
        <v>10000</v>
      </c>
      <c r="F3258">
        <v>12806</v>
      </c>
      <c r="G3258" t="s">
        <v>8219</v>
      </c>
      <c r="H3258" t="s">
        <v>8224</v>
      </c>
      <c r="I3258" t="str">
        <f>VLOOKUP(H3258,ISO!$A$2:$D$249,4,0)</f>
        <v>United States of America (the)</v>
      </c>
      <c r="J3258" t="s">
        <v>8246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1.2806</v>
      </c>
      <c r="R3258" s="8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5" hidden="1">
      <c r="A3259">
        <v>3257</v>
      </c>
      <c r="B3259" s="3" t="s">
        <v>3257</v>
      </c>
      <c r="C3259" s="3" t="s">
        <v>7367</v>
      </c>
      <c r="D3259">
        <v>2000</v>
      </c>
      <c r="F3259">
        <v>2125.9899999999998</v>
      </c>
      <c r="G3259" t="s">
        <v>8219</v>
      </c>
      <c r="H3259" t="s">
        <v>8225</v>
      </c>
      <c r="I3259" t="str">
        <f>VLOOKUP(H3259,ISO!$A$2:$D$249,4,0)</f>
        <v>United Kingdom of Great Britain and Northern Ireland (the)</v>
      </c>
      <c r="J3259" t="s">
        <v>8247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1.0629949999999999</v>
      </c>
      <c r="R3259" s="8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3.5" hidden="1">
      <c r="A3260">
        <v>3258</v>
      </c>
      <c r="B3260" s="3" t="s">
        <v>3258</v>
      </c>
      <c r="C3260" s="3" t="s">
        <v>7368</v>
      </c>
      <c r="D3260">
        <v>7000</v>
      </c>
      <c r="F3260">
        <v>7365</v>
      </c>
      <c r="G3260" t="s">
        <v>8219</v>
      </c>
      <c r="H3260" t="s">
        <v>8224</v>
      </c>
      <c r="I3260" t="str">
        <f>VLOOKUP(H3260,ISO!$A$2:$D$249,4,0)</f>
        <v>United States of America (the)</v>
      </c>
      <c r="J3260" t="s">
        <v>8246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1.052142857142857</v>
      </c>
      <c r="R3260" s="8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43.5" hidden="1">
      <c r="A3261">
        <v>3259</v>
      </c>
      <c r="B3261" s="3" t="s">
        <v>3259</v>
      </c>
      <c r="C3261" s="3" t="s">
        <v>7369</v>
      </c>
      <c r="D3261">
        <v>23000</v>
      </c>
      <c r="F3261">
        <v>24418.6</v>
      </c>
      <c r="G3261" t="s">
        <v>8219</v>
      </c>
      <c r="H3261" t="s">
        <v>8224</v>
      </c>
      <c r="I3261" t="str">
        <f>VLOOKUP(H3261,ISO!$A$2:$D$249,4,0)</f>
        <v>United States of America (the)</v>
      </c>
      <c r="J3261" t="s">
        <v>8246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1.0616782608695652</v>
      </c>
      <c r="R3261" s="8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5" hidden="1">
      <c r="A3262">
        <v>3260</v>
      </c>
      <c r="B3262" s="3" t="s">
        <v>3260</v>
      </c>
      <c r="C3262" s="3" t="s">
        <v>7370</v>
      </c>
      <c r="D3262">
        <v>5000</v>
      </c>
      <c r="F3262">
        <v>5462</v>
      </c>
      <c r="G3262" t="s">
        <v>8219</v>
      </c>
      <c r="H3262" t="s">
        <v>8224</v>
      </c>
      <c r="I3262" t="str">
        <f>VLOOKUP(H3262,ISO!$A$2:$D$249,4,0)</f>
        <v>United States of America (the)</v>
      </c>
      <c r="J3262" t="s">
        <v>8246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1.0924</v>
      </c>
      <c r="R3262" s="8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5" hidden="1">
      <c r="A3263">
        <v>3261</v>
      </c>
      <c r="B3263" s="3" t="s">
        <v>3261</v>
      </c>
      <c r="C3263" s="3" t="s">
        <v>7371</v>
      </c>
      <c r="D3263">
        <v>3300</v>
      </c>
      <c r="F3263">
        <v>3315</v>
      </c>
      <c r="G3263" t="s">
        <v>8219</v>
      </c>
      <c r="H3263" t="s">
        <v>8224</v>
      </c>
      <c r="I3263" t="str">
        <f>VLOOKUP(H3263,ISO!$A$2:$D$249,4,0)</f>
        <v>United States of America (the)</v>
      </c>
      <c r="J3263" t="s">
        <v>8246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1.0045454545454546</v>
      </c>
      <c r="R3263" s="8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9" hidden="1">
      <c r="A3264">
        <v>3262</v>
      </c>
      <c r="B3264" s="3" t="s">
        <v>3262</v>
      </c>
      <c r="C3264" s="3" t="s">
        <v>7372</v>
      </c>
      <c r="D3264">
        <v>12200</v>
      </c>
      <c r="F3264">
        <v>12571</v>
      </c>
      <c r="G3264" t="s">
        <v>8219</v>
      </c>
      <c r="H3264" t="s">
        <v>8224</v>
      </c>
      <c r="I3264" t="str">
        <f>VLOOKUP(H3264,ISO!$A$2:$D$249,4,0)</f>
        <v>United States of America (the)</v>
      </c>
      <c r="J3264" t="s">
        <v>8246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1.0304098360655738</v>
      </c>
      <c r="R3264" s="8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9" hidden="1">
      <c r="A3265">
        <v>3263</v>
      </c>
      <c r="B3265" s="3" t="s">
        <v>3263</v>
      </c>
      <c r="C3265" s="3" t="s">
        <v>7373</v>
      </c>
      <c r="D3265">
        <v>2500</v>
      </c>
      <c r="F3265">
        <v>2804.16</v>
      </c>
      <c r="G3265" t="s">
        <v>8219</v>
      </c>
      <c r="H3265" t="s">
        <v>8224</v>
      </c>
      <c r="I3265" t="str">
        <f>VLOOKUP(H3265,ISO!$A$2:$D$249,4,0)</f>
        <v>United States of America (the)</v>
      </c>
      <c r="J3265" t="s">
        <v>8246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1.121664</v>
      </c>
      <c r="R3265" s="8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9" hidden="1">
      <c r="A3266">
        <v>3264</v>
      </c>
      <c r="B3266" s="3" t="s">
        <v>3264</v>
      </c>
      <c r="C3266" s="3" t="s">
        <v>7374</v>
      </c>
      <c r="D3266">
        <v>2500</v>
      </c>
      <c r="F3266">
        <v>2575</v>
      </c>
      <c r="G3266" t="s">
        <v>8219</v>
      </c>
      <c r="H3266" t="s">
        <v>8224</v>
      </c>
      <c r="I3266" t="str">
        <f>VLOOKUP(H3266,ISO!$A$2:$D$249,4,0)</f>
        <v>United States of America (the)</v>
      </c>
      <c r="J3266" t="s">
        <v>8246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200"/>
        <v>1.03</v>
      </c>
      <c r="R3266" s="8">
        <f t="shared" si="201"/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3.5" hidden="1">
      <c r="A3267">
        <v>3265</v>
      </c>
      <c r="B3267" s="3" t="s">
        <v>3265</v>
      </c>
      <c r="C3267" s="3" t="s">
        <v>7375</v>
      </c>
      <c r="D3267">
        <v>2700</v>
      </c>
      <c r="F3267">
        <v>4428</v>
      </c>
      <c r="G3267" t="s">
        <v>8219</v>
      </c>
      <c r="H3267" t="s">
        <v>8241</v>
      </c>
      <c r="I3267" t="str">
        <f>VLOOKUP(H3267,ISO!$A$2:$D$249,4,0)</f>
        <v>Ireland</v>
      </c>
      <c r="J3267" t="s">
        <v>8249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204">F3267/D3267</f>
        <v>1.64</v>
      </c>
      <c r="R3267" s="8">
        <f t="shared" ref="R3267:R3330" si="205">F3267/N3267</f>
        <v>70.285714285714292</v>
      </c>
      <c r="S3267" t="str">
        <f t="shared" ref="S3267:S3330" si="206">LEFT(P3267,(FIND("/",P3267,1)-1))</f>
        <v>theater</v>
      </c>
      <c r="T3267" t="str">
        <f t="shared" ref="T3267:T3330" si="207">MID(P3267,FIND("/",P3267)+1,256)</f>
        <v>plays</v>
      </c>
    </row>
    <row r="3268" spans="1:20" ht="43.5" hidden="1">
      <c r="A3268">
        <v>3266</v>
      </c>
      <c r="B3268" s="3" t="s">
        <v>3266</v>
      </c>
      <c r="C3268" s="3" t="s">
        <v>7376</v>
      </c>
      <c r="D3268">
        <v>6000</v>
      </c>
      <c r="F3268">
        <v>7877</v>
      </c>
      <c r="G3268" t="s">
        <v>8219</v>
      </c>
      <c r="H3268" t="s">
        <v>8224</v>
      </c>
      <c r="I3268" t="str">
        <f>VLOOKUP(H3268,ISO!$A$2:$D$249,4,0)</f>
        <v>United States of America (the)</v>
      </c>
      <c r="J3268" t="s">
        <v>8246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1.3128333333333333</v>
      </c>
      <c r="R3268" s="8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5" hidden="1">
      <c r="A3269">
        <v>3267</v>
      </c>
      <c r="B3269" s="3" t="s">
        <v>3267</v>
      </c>
      <c r="C3269" s="3" t="s">
        <v>7377</v>
      </c>
      <c r="D3269">
        <v>15000</v>
      </c>
      <c r="F3269">
        <v>15315</v>
      </c>
      <c r="G3269" t="s">
        <v>8219</v>
      </c>
      <c r="H3269" t="s">
        <v>8224</v>
      </c>
      <c r="I3269" t="str">
        <f>VLOOKUP(H3269,ISO!$A$2:$D$249,4,0)</f>
        <v>United States of America (the)</v>
      </c>
      <c r="J3269" t="s">
        <v>8246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1.0209999999999999</v>
      </c>
      <c r="R3269" s="8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5" hidden="1">
      <c r="A3270">
        <v>3268</v>
      </c>
      <c r="B3270" s="3" t="s">
        <v>3268</v>
      </c>
      <c r="C3270" s="3" t="s">
        <v>7378</v>
      </c>
      <c r="D3270">
        <v>2000</v>
      </c>
      <c r="F3270">
        <v>2560</v>
      </c>
      <c r="G3270" t="s">
        <v>8219</v>
      </c>
      <c r="H3270" t="s">
        <v>8224</v>
      </c>
      <c r="I3270" t="str">
        <f>VLOOKUP(H3270,ISO!$A$2:$D$249,4,0)</f>
        <v>United States of America (the)</v>
      </c>
      <c r="J3270" t="s">
        <v>8246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1.28</v>
      </c>
      <c r="R3270" s="8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5" hidden="1">
      <c r="A3271">
        <v>3269</v>
      </c>
      <c r="B3271" s="3" t="s">
        <v>3269</v>
      </c>
      <c r="C3271" s="3" t="s">
        <v>7379</v>
      </c>
      <c r="D3271">
        <v>8000</v>
      </c>
      <c r="F3271">
        <v>8120</v>
      </c>
      <c r="G3271" t="s">
        <v>8219</v>
      </c>
      <c r="H3271" t="s">
        <v>8225</v>
      </c>
      <c r="I3271" t="str">
        <f>VLOOKUP(H3271,ISO!$A$2:$D$249,4,0)</f>
        <v>United Kingdom of Great Britain and Northern Ireland (the)</v>
      </c>
      <c r="J3271" t="s">
        <v>8247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1.0149999999999999</v>
      </c>
      <c r="R3271" s="8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58" hidden="1">
      <c r="A3272">
        <v>3270</v>
      </c>
      <c r="B3272" s="3" t="s">
        <v>3270</v>
      </c>
      <c r="C3272" s="3" t="s">
        <v>7380</v>
      </c>
      <c r="D3272">
        <v>1800</v>
      </c>
      <c r="F3272">
        <v>1830</v>
      </c>
      <c r="G3272" t="s">
        <v>8219</v>
      </c>
      <c r="H3272" t="s">
        <v>8225</v>
      </c>
      <c r="I3272" t="str">
        <f>VLOOKUP(H3272,ISO!$A$2:$D$249,4,0)</f>
        <v>United Kingdom of Great Britain and Northern Ireland (the)</v>
      </c>
      <c r="J3272" t="s">
        <v>8247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1.0166666666666666</v>
      </c>
      <c r="R3272" s="8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F3273">
        <v>1950</v>
      </c>
      <c r="G3273" t="s">
        <v>8219</v>
      </c>
      <c r="H3273" t="s">
        <v>8225</v>
      </c>
      <c r="I3273" t="str">
        <f>VLOOKUP(H3273,ISO!$A$2:$D$249,4,0)</f>
        <v>United Kingdom of Great Britain and Northern Ireland (the)</v>
      </c>
      <c r="J3273" t="s">
        <v>8247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1.3</v>
      </c>
      <c r="R3273" s="8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5" hidden="1">
      <c r="A3274">
        <v>3272</v>
      </c>
      <c r="B3274" s="3" t="s">
        <v>3272</v>
      </c>
      <c r="C3274" s="3" t="s">
        <v>7382</v>
      </c>
      <c r="D3274">
        <v>10000</v>
      </c>
      <c r="F3274">
        <v>15443</v>
      </c>
      <c r="G3274" t="s">
        <v>8219</v>
      </c>
      <c r="H3274" t="s">
        <v>8224</v>
      </c>
      <c r="I3274" t="str">
        <f>VLOOKUP(H3274,ISO!$A$2:$D$249,4,0)</f>
        <v>United States of America (the)</v>
      </c>
      <c r="J3274" t="s">
        <v>8246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1.5443</v>
      </c>
      <c r="R3274" s="8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58" hidden="1">
      <c r="A3275">
        <v>3273</v>
      </c>
      <c r="B3275" s="3" t="s">
        <v>3273</v>
      </c>
      <c r="C3275" s="3" t="s">
        <v>7383</v>
      </c>
      <c r="D3275">
        <v>4000</v>
      </c>
      <c r="F3275">
        <v>4296</v>
      </c>
      <c r="G3275" t="s">
        <v>8219</v>
      </c>
      <c r="H3275" t="s">
        <v>8224</v>
      </c>
      <c r="I3275" t="str">
        <f>VLOOKUP(H3275,ISO!$A$2:$D$249,4,0)</f>
        <v>United States of America (the)</v>
      </c>
      <c r="J3275" t="s">
        <v>8246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1.0740000000000001</v>
      </c>
      <c r="R3275" s="8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5" hidden="1">
      <c r="A3276">
        <v>3274</v>
      </c>
      <c r="B3276" s="3" t="s">
        <v>3274</v>
      </c>
      <c r="C3276" s="3" t="s">
        <v>7384</v>
      </c>
      <c r="D3276">
        <v>15500</v>
      </c>
      <c r="F3276">
        <v>15705</v>
      </c>
      <c r="G3276" t="s">
        <v>8219</v>
      </c>
      <c r="H3276" t="s">
        <v>8224</v>
      </c>
      <c r="I3276" t="str">
        <f>VLOOKUP(H3276,ISO!$A$2:$D$249,4,0)</f>
        <v>United States of America (the)</v>
      </c>
      <c r="J3276" t="s">
        <v>8246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1.0132258064516129</v>
      </c>
      <c r="R3276" s="8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5" hidden="1">
      <c r="A3277">
        <v>3275</v>
      </c>
      <c r="B3277" s="3" t="s">
        <v>3275</v>
      </c>
      <c r="C3277" s="3" t="s">
        <v>7385</v>
      </c>
      <c r="D3277">
        <v>1800</v>
      </c>
      <c r="F3277">
        <v>1805</v>
      </c>
      <c r="G3277" t="s">
        <v>8219</v>
      </c>
      <c r="H3277" t="s">
        <v>8224</v>
      </c>
      <c r="I3277" t="str">
        <f>VLOOKUP(H3277,ISO!$A$2:$D$249,4,0)</f>
        <v>United States of America (the)</v>
      </c>
      <c r="J3277" t="s">
        <v>8246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1.0027777777777778</v>
      </c>
      <c r="R3277" s="8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5" hidden="1">
      <c r="A3278">
        <v>3276</v>
      </c>
      <c r="B3278" s="3" t="s">
        <v>3276</v>
      </c>
      <c r="C3278" s="3" t="s">
        <v>7386</v>
      </c>
      <c r="D3278">
        <v>4500</v>
      </c>
      <c r="F3278">
        <v>5258</v>
      </c>
      <c r="G3278" t="s">
        <v>8219</v>
      </c>
      <c r="H3278" t="s">
        <v>8229</v>
      </c>
      <c r="I3278" t="str">
        <f>VLOOKUP(H3278,ISO!$A$2:$D$249,4,0)</f>
        <v>Canada</v>
      </c>
      <c r="J3278" t="s">
        <v>8251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1.1684444444444444</v>
      </c>
      <c r="R3278" s="8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58" hidden="1">
      <c r="A3279">
        <v>3277</v>
      </c>
      <c r="B3279" s="3" t="s">
        <v>3277</v>
      </c>
      <c r="C3279" s="3" t="s">
        <v>7387</v>
      </c>
      <c r="D3279">
        <v>5000</v>
      </c>
      <c r="F3279">
        <v>5430</v>
      </c>
      <c r="G3279" t="s">
        <v>8219</v>
      </c>
      <c r="H3279" t="s">
        <v>8225</v>
      </c>
      <c r="I3279" t="str">
        <f>VLOOKUP(H3279,ISO!$A$2:$D$249,4,0)</f>
        <v>United Kingdom of Great Britain and Northern Ireland (the)</v>
      </c>
      <c r="J3279" t="s">
        <v>8247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1.0860000000000001</v>
      </c>
      <c r="R3279" s="8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58" hidden="1">
      <c r="A3280">
        <v>3278</v>
      </c>
      <c r="B3280" s="3" t="s">
        <v>3278</v>
      </c>
      <c r="C3280" s="3" t="s">
        <v>7388</v>
      </c>
      <c r="D3280">
        <v>2500</v>
      </c>
      <c r="F3280">
        <v>2585</v>
      </c>
      <c r="G3280" t="s">
        <v>8219</v>
      </c>
      <c r="H3280" t="s">
        <v>8225</v>
      </c>
      <c r="I3280" t="str">
        <f>VLOOKUP(H3280,ISO!$A$2:$D$249,4,0)</f>
        <v>United Kingdom of Great Britain and Northern Ireland (the)</v>
      </c>
      <c r="J3280" t="s">
        <v>8247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1.034</v>
      </c>
      <c r="R3280" s="8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58" hidden="1">
      <c r="A3281">
        <v>3279</v>
      </c>
      <c r="B3281" s="3" t="s">
        <v>3279</v>
      </c>
      <c r="C3281" s="3" t="s">
        <v>7389</v>
      </c>
      <c r="D3281">
        <v>5800</v>
      </c>
      <c r="F3281">
        <v>6628</v>
      </c>
      <c r="G3281" t="s">
        <v>8219</v>
      </c>
      <c r="H3281" t="s">
        <v>8224</v>
      </c>
      <c r="I3281" t="str">
        <f>VLOOKUP(H3281,ISO!$A$2:$D$249,4,0)</f>
        <v>United States of America (the)</v>
      </c>
      <c r="J3281" t="s">
        <v>8246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1.1427586206896552</v>
      </c>
      <c r="R3281" s="8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58" hidden="1">
      <c r="A3282">
        <v>3280</v>
      </c>
      <c r="B3282" s="3" t="s">
        <v>3280</v>
      </c>
      <c r="C3282" s="3" t="s">
        <v>7390</v>
      </c>
      <c r="D3282">
        <v>2000</v>
      </c>
      <c r="F3282">
        <v>2060</v>
      </c>
      <c r="G3282" t="s">
        <v>8219</v>
      </c>
      <c r="H3282" t="s">
        <v>8224</v>
      </c>
      <c r="I3282" t="str">
        <f>VLOOKUP(H3282,ISO!$A$2:$D$249,4,0)</f>
        <v>United States of America (the)</v>
      </c>
      <c r="J3282" t="s">
        <v>8246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1.03</v>
      </c>
      <c r="R3282" s="8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9" hidden="1">
      <c r="A3283">
        <v>3281</v>
      </c>
      <c r="B3283" s="3" t="s">
        <v>3281</v>
      </c>
      <c r="C3283" s="3" t="s">
        <v>7391</v>
      </c>
      <c r="D3283">
        <v>5000</v>
      </c>
      <c r="F3283">
        <v>6080</v>
      </c>
      <c r="G3283" t="s">
        <v>8219</v>
      </c>
      <c r="H3283" t="s">
        <v>8224</v>
      </c>
      <c r="I3283" t="str">
        <f>VLOOKUP(H3283,ISO!$A$2:$D$249,4,0)</f>
        <v>United States of America (the)</v>
      </c>
      <c r="J3283" t="s">
        <v>8246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1.216</v>
      </c>
      <c r="R3283" s="8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5" hidden="1">
      <c r="A3284">
        <v>3282</v>
      </c>
      <c r="B3284" s="3" t="s">
        <v>3282</v>
      </c>
      <c r="C3284" s="3" t="s">
        <v>7392</v>
      </c>
      <c r="D3284">
        <v>31000</v>
      </c>
      <c r="F3284">
        <v>31820.5</v>
      </c>
      <c r="G3284" t="s">
        <v>8219</v>
      </c>
      <c r="H3284" t="s">
        <v>8224</v>
      </c>
      <c r="I3284" t="str">
        <f>VLOOKUP(H3284,ISO!$A$2:$D$249,4,0)</f>
        <v>United States of America (the)</v>
      </c>
      <c r="J3284" t="s">
        <v>8246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1.026467741935484</v>
      </c>
      <c r="R3284" s="8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58" hidden="1">
      <c r="A3285">
        <v>3283</v>
      </c>
      <c r="B3285" s="3" t="s">
        <v>3283</v>
      </c>
      <c r="C3285" s="3" t="s">
        <v>7393</v>
      </c>
      <c r="D3285">
        <v>800</v>
      </c>
      <c r="F3285">
        <v>838</v>
      </c>
      <c r="G3285" t="s">
        <v>8219</v>
      </c>
      <c r="H3285" t="s">
        <v>8225</v>
      </c>
      <c r="I3285" t="str">
        <f>VLOOKUP(H3285,ISO!$A$2:$D$249,4,0)</f>
        <v>United Kingdom of Great Britain and Northern Ireland (the)</v>
      </c>
      <c r="J3285" t="s">
        <v>8247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1.0475000000000001</v>
      </c>
      <c r="R3285" s="8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5" hidden="1">
      <c r="A3286">
        <v>3284</v>
      </c>
      <c r="B3286" s="3" t="s">
        <v>3284</v>
      </c>
      <c r="C3286" s="3" t="s">
        <v>7394</v>
      </c>
      <c r="D3286">
        <v>3000</v>
      </c>
      <c r="F3286">
        <v>3048</v>
      </c>
      <c r="G3286" t="s">
        <v>8219</v>
      </c>
      <c r="H3286" t="s">
        <v>8224</v>
      </c>
      <c r="I3286" t="str">
        <f>VLOOKUP(H3286,ISO!$A$2:$D$249,4,0)</f>
        <v>United States of America (the)</v>
      </c>
      <c r="J3286" t="s">
        <v>8246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1.016</v>
      </c>
      <c r="R3286" s="8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F3287">
        <v>5604</v>
      </c>
      <c r="G3287" t="s">
        <v>8219</v>
      </c>
      <c r="H3287" t="s">
        <v>8224</v>
      </c>
      <c r="I3287" t="str">
        <f>VLOOKUP(H3287,ISO!$A$2:$D$249,4,0)</f>
        <v>United States of America (the)</v>
      </c>
      <c r="J3287" t="s">
        <v>8246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1.1210242048409682</v>
      </c>
      <c r="R3287" s="8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58" hidden="1">
      <c r="A3288">
        <v>3286</v>
      </c>
      <c r="B3288" s="3" t="s">
        <v>3286</v>
      </c>
      <c r="C3288" s="3" t="s">
        <v>7396</v>
      </c>
      <c r="D3288">
        <v>15000</v>
      </c>
      <c r="F3288">
        <v>15265</v>
      </c>
      <c r="G3288" t="s">
        <v>8219</v>
      </c>
      <c r="H3288" t="s">
        <v>8224</v>
      </c>
      <c r="I3288" t="str">
        <f>VLOOKUP(H3288,ISO!$A$2:$D$249,4,0)</f>
        <v>United States of America (the)</v>
      </c>
      <c r="J3288" t="s">
        <v>8246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1.0176666666666667</v>
      </c>
      <c r="R3288" s="8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9" hidden="1">
      <c r="A3289">
        <v>3287</v>
      </c>
      <c r="B3289" s="3" t="s">
        <v>3287</v>
      </c>
      <c r="C3289" s="3" t="s">
        <v>7397</v>
      </c>
      <c r="D3289">
        <v>2500</v>
      </c>
      <c r="F3289">
        <v>2500</v>
      </c>
      <c r="G3289" t="s">
        <v>8219</v>
      </c>
      <c r="H3289" t="s">
        <v>8229</v>
      </c>
      <c r="I3289" t="str">
        <f>VLOOKUP(H3289,ISO!$A$2:$D$249,4,0)</f>
        <v>Canada</v>
      </c>
      <c r="J3289" t="s">
        <v>8251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</v>
      </c>
      <c r="R3289" s="8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58" hidden="1">
      <c r="A3290">
        <v>3288</v>
      </c>
      <c r="B3290" s="3" t="s">
        <v>3288</v>
      </c>
      <c r="C3290" s="3" t="s">
        <v>7398</v>
      </c>
      <c r="D3290">
        <v>10000</v>
      </c>
      <c r="F3290">
        <v>10026.49</v>
      </c>
      <c r="G3290" t="s">
        <v>8219</v>
      </c>
      <c r="H3290" t="s">
        <v>8225</v>
      </c>
      <c r="I3290" t="str">
        <f>VLOOKUP(H3290,ISO!$A$2:$D$249,4,0)</f>
        <v>United Kingdom of Great Britain and Northern Ireland (the)</v>
      </c>
      <c r="J3290" t="s">
        <v>8247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1.0026489999999999</v>
      </c>
      <c r="R3290" s="8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58" hidden="1">
      <c r="A3291">
        <v>3289</v>
      </c>
      <c r="B3291" s="3" t="s">
        <v>3289</v>
      </c>
      <c r="C3291" s="3" t="s">
        <v>7399</v>
      </c>
      <c r="D3291">
        <v>500</v>
      </c>
      <c r="F3291">
        <v>665.21</v>
      </c>
      <c r="G3291" t="s">
        <v>8219</v>
      </c>
      <c r="H3291" t="s">
        <v>8225</v>
      </c>
      <c r="I3291" t="str">
        <f>VLOOKUP(H3291,ISO!$A$2:$D$249,4,0)</f>
        <v>United Kingdom of Great Britain and Northern Ireland (the)</v>
      </c>
      <c r="J3291" t="s">
        <v>8247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1.3304200000000002</v>
      </c>
      <c r="R3291" s="8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.5" hidden="1">
      <c r="A3292">
        <v>3290</v>
      </c>
      <c r="B3292" s="3" t="s">
        <v>3290</v>
      </c>
      <c r="C3292" s="3" t="s">
        <v>7400</v>
      </c>
      <c r="D3292">
        <v>2000</v>
      </c>
      <c r="F3292">
        <v>2424</v>
      </c>
      <c r="G3292" t="s">
        <v>8219</v>
      </c>
      <c r="H3292" t="s">
        <v>8225</v>
      </c>
      <c r="I3292" t="str">
        <f>VLOOKUP(H3292,ISO!$A$2:$D$249,4,0)</f>
        <v>United Kingdom of Great Britain and Northern Ireland (the)</v>
      </c>
      <c r="J3292" t="s">
        <v>8247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1.212</v>
      </c>
      <c r="R3292" s="8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58" hidden="1">
      <c r="A3293">
        <v>3291</v>
      </c>
      <c r="B3293" s="3" t="s">
        <v>3291</v>
      </c>
      <c r="C3293" s="3" t="s">
        <v>7401</v>
      </c>
      <c r="D3293">
        <v>500</v>
      </c>
      <c r="F3293">
        <v>570</v>
      </c>
      <c r="G3293" t="s">
        <v>8219</v>
      </c>
      <c r="H3293" t="s">
        <v>8224</v>
      </c>
      <c r="I3293" t="str">
        <f>VLOOKUP(H3293,ISO!$A$2:$D$249,4,0)</f>
        <v>United States of America (the)</v>
      </c>
      <c r="J3293" t="s">
        <v>8246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1.1399999999999999</v>
      </c>
      <c r="R3293" s="8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5" hidden="1">
      <c r="A3294">
        <v>3292</v>
      </c>
      <c r="B3294" s="3" t="s">
        <v>3292</v>
      </c>
      <c r="C3294" s="3" t="s">
        <v>7402</v>
      </c>
      <c r="D3294">
        <v>101</v>
      </c>
      <c r="F3294">
        <v>289</v>
      </c>
      <c r="G3294" t="s">
        <v>8219</v>
      </c>
      <c r="H3294" t="s">
        <v>8225</v>
      </c>
      <c r="I3294" t="str">
        <f>VLOOKUP(H3294,ISO!$A$2:$D$249,4,0)</f>
        <v>United Kingdom of Great Britain and Northern Ireland (the)</v>
      </c>
      <c r="J3294" t="s">
        <v>8247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2.8613861386138613</v>
      </c>
      <c r="R3294" s="8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8" hidden="1">
      <c r="A3295">
        <v>3293</v>
      </c>
      <c r="B3295" s="3" t="s">
        <v>3293</v>
      </c>
      <c r="C3295" s="3" t="s">
        <v>7403</v>
      </c>
      <c r="D3295">
        <v>4500</v>
      </c>
      <c r="F3295">
        <v>7670</v>
      </c>
      <c r="G3295" t="s">
        <v>8219</v>
      </c>
      <c r="H3295" t="s">
        <v>8228</v>
      </c>
      <c r="I3295" t="str">
        <f>VLOOKUP(H3295,ISO!$A$2:$D$249,4,0)</f>
        <v>New Zealand</v>
      </c>
      <c r="J3295" t="s">
        <v>8250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1.7044444444444444</v>
      </c>
      <c r="R3295" s="8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5" hidden="1">
      <c r="A3296">
        <v>3294</v>
      </c>
      <c r="B3296" s="3" t="s">
        <v>3294</v>
      </c>
      <c r="C3296" s="3" t="s">
        <v>7404</v>
      </c>
      <c r="D3296">
        <v>600</v>
      </c>
      <c r="F3296">
        <v>710</v>
      </c>
      <c r="G3296" t="s">
        <v>8219</v>
      </c>
      <c r="H3296" t="s">
        <v>8225</v>
      </c>
      <c r="I3296" t="str">
        <f>VLOOKUP(H3296,ISO!$A$2:$D$249,4,0)</f>
        <v>United Kingdom of Great Britain and Northern Ireland (the)</v>
      </c>
      <c r="J3296" t="s">
        <v>8247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1.1833333333333333</v>
      </c>
      <c r="R3296" s="8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5" hidden="1">
      <c r="A3297">
        <v>3295</v>
      </c>
      <c r="B3297" s="3" t="s">
        <v>3295</v>
      </c>
      <c r="C3297" s="3" t="s">
        <v>7405</v>
      </c>
      <c r="D3297">
        <v>700</v>
      </c>
      <c r="F3297">
        <v>720.01</v>
      </c>
      <c r="G3297" t="s">
        <v>8219</v>
      </c>
      <c r="H3297" t="s">
        <v>8225</v>
      </c>
      <c r="I3297" t="str">
        <f>VLOOKUP(H3297,ISO!$A$2:$D$249,4,0)</f>
        <v>United Kingdom of Great Britain and Northern Ireland (the)</v>
      </c>
      <c r="J3297" t="s">
        <v>8247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1.0285857142857142</v>
      </c>
      <c r="R3297" s="8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5" hidden="1">
      <c r="A3298">
        <v>3296</v>
      </c>
      <c r="B3298" s="3" t="s">
        <v>3296</v>
      </c>
      <c r="C3298" s="3" t="s">
        <v>7406</v>
      </c>
      <c r="D3298">
        <v>1500</v>
      </c>
      <c r="F3298">
        <v>2161</v>
      </c>
      <c r="G3298" t="s">
        <v>8219</v>
      </c>
      <c r="H3298" t="s">
        <v>8225</v>
      </c>
      <c r="I3298" t="str">
        <f>VLOOKUP(H3298,ISO!$A$2:$D$249,4,0)</f>
        <v>United Kingdom of Great Britain and Northern Ireland (the)</v>
      </c>
      <c r="J3298" t="s">
        <v>8247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1.4406666666666668</v>
      </c>
      <c r="R3298" s="8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5" hidden="1">
      <c r="A3299">
        <v>3297</v>
      </c>
      <c r="B3299" s="3" t="s">
        <v>3297</v>
      </c>
      <c r="C3299" s="3" t="s">
        <v>7407</v>
      </c>
      <c r="D3299">
        <v>5500</v>
      </c>
      <c r="F3299">
        <v>5504</v>
      </c>
      <c r="G3299" t="s">
        <v>8219</v>
      </c>
      <c r="H3299" t="s">
        <v>8225</v>
      </c>
      <c r="I3299" t="str">
        <f>VLOOKUP(H3299,ISO!$A$2:$D$249,4,0)</f>
        <v>United Kingdom of Great Britain and Northern Ireland (the)</v>
      </c>
      <c r="J3299" t="s">
        <v>8247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1.0007272727272727</v>
      </c>
      <c r="R3299" s="8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5" hidden="1">
      <c r="A3300">
        <v>3298</v>
      </c>
      <c r="B3300" s="3" t="s">
        <v>3298</v>
      </c>
      <c r="C3300" s="3" t="s">
        <v>7408</v>
      </c>
      <c r="D3300">
        <v>10000</v>
      </c>
      <c r="F3300">
        <v>10173</v>
      </c>
      <c r="G3300" t="s">
        <v>8219</v>
      </c>
      <c r="H3300" t="s">
        <v>8224</v>
      </c>
      <c r="I3300" t="str">
        <f>VLOOKUP(H3300,ISO!$A$2:$D$249,4,0)</f>
        <v>United States of America (the)</v>
      </c>
      <c r="J3300" t="s">
        <v>8246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1.0173000000000001</v>
      </c>
      <c r="R3300" s="8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5" hidden="1">
      <c r="A3301">
        <v>3299</v>
      </c>
      <c r="B3301" s="3" t="s">
        <v>3299</v>
      </c>
      <c r="C3301" s="3" t="s">
        <v>7409</v>
      </c>
      <c r="D3301">
        <v>3000</v>
      </c>
      <c r="F3301">
        <v>3486</v>
      </c>
      <c r="G3301" t="s">
        <v>8219</v>
      </c>
      <c r="H3301" t="s">
        <v>8224</v>
      </c>
      <c r="I3301" t="str">
        <f>VLOOKUP(H3301,ISO!$A$2:$D$249,4,0)</f>
        <v>United States of America (the)</v>
      </c>
      <c r="J3301" t="s">
        <v>8246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1.1619999999999999</v>
      </c>
      <c r="R3301" s="8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5" hidden="1">
      <c r="A3302">
        <v>3300</v>
      </c>
      <c r="B3302" s="3" t="s">
        <v>3300</v>
      </c>
      <c r="C3302" s="3" t="s">
        <v>7410</v>
      </c>
      <c r="D3302">
        <v>3000</v>
      </c>
      <c r="F3302">
        <v>4085</v>
      </c>
      <c r="G3302" t="s">
        <v>8219</v>
      </c>
      <c r="H3302" t="s">
        <v>8224</v>
      </c>
      <c r="I3302" t="str">
        <f>VLOOKUP(H3302,ISO!$A$2:$D$249,4,0)</f>
        <v>United States of America (the)</v>
      </c>
      <c r="J3302" t="s">
        <v>8246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1.3616666666666666</v>
      </c>
      <c r="R3302" s="8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5" hidden="1">
      <c r="A3303">
        <v>3301</v>
      </c>
      <c r="B3303" s="3" t="s">
        <v>3301</v>
      </c>
      <c r="C3303" s="3" t="s">
        <v>7411</v>
      </c>
      <c r="D3303">
        <v>3000</v>
      </c>
      <c r="F3303">
        <v>4004</v>
      </c>
      <c r="G3303" t="s">
        <v>8219</v>
      </c>
      <c r="H3303" t="s">
        <v>8224</v>
      </c>
      <c r="I3303" t="str">
        <f>VLOOKUP(H3303,ISO!$A$2:$D$249,4,0)</f>
        <v>United States of America (the)</v>
      </c>
      <c r="J3303" t="s">
        <v>8246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1.3346666666666667</v>
      </c>
      <c r="R3303" s="8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F3304">
        <v>8685</v>
      </c>
      <c r="G3304" t="s">
        <v>8219</v>
      </c>
      <c r="H3304" t="s">
        <v>8227</v>
      </c>
      <c r="I3304" t="str">
        <f>VLOOKUP(H3304,ISO!$A$2:$D$249,4,0)</f>
        <v>Spain</v>
      </c>
      <c r="J3304" t="s">
        <v>8249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1.0339285714285715</v>
      </c>
      <c r="R3304" s="8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43.5" hidden="1">
      <c r="A3305">
        <v>3303</v>
      </c>
      <c r="B3305" s="3" t="s">
        <v>3303</v>
      </c>
      <c r="C3305" s="3" t="s">
        <v>7413</v>
      </c>
      <c r="D3305">
        <v>1800</v>
      </c>
      <c r="F3305">
        <v>2086</v>
      </c>
      <c r="G3305" t="s">
        <v>8219</v>
      </c>
      <c r="H3305" t="s">
        <v>8224</v>
      </c>
      <c r="I3305" t="str">
        <f>VLOOKUP(H3305,ISO!$A$2:$D$249,4,0)</f>
        <v>United States of America (the)</v>
      </c>
      <c r="J3305" t="s">
        <v>8246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1.1588888888888889</v>
      </c>
      <c r="R3305" s="8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3.5" hidden="1">
      <c r="A3306">
        <v>3304</v>
      </c>
      <c r="B3306" s="3" t="s">
        <v>3304</v>
      </c>
      <c r="C3306" s="3" t="s">
        <v>7414</v>
      </c>
      <c r="D3306">
        <v>15000</v>
      </c>
      <c r="F3306">
        <v>15677.5</v>
      </c>
      <c r="G3306" t="s">
        <v>8219</v>
      </c>
      <c r="H3306" t="s">
        <v>8224</v>
      </c>
      <c r="I3306" t="str">
        <f>VLOOKUP(H3306,ISO!$A$2:$D$249,4,0)</f>
        <v>United States of America (the)</v>
      </c>
      <c r="J3306" t="s">
        <v>8246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1.0451666666666666</v>
      </c>
      <c r="R3306" s="8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5" hidden="1">
      <c r="A3307">
        <v>3305</v>
      </c>
      <c r="B3307" s="3" t="s">
        <v>3305</v>
      </c>
      <c r="C3307" s="3" t="s">
        <v>7415</v>
      </c>
      <c r="D3307">
        <v>4000</v>
      </c>
      <c r="F3307">
        <v>4081</v>
      </c>
      <c r="G3307" t="s">
        <v>8219</v>
      </c>
      <c r="H3307" t="s">
        <v>8224</v>
      </c>
      <c r="I3307" t="str">
        <f>VLOOKUP(H3307,ISO!$A$2:$D$249,4,0)</f>
        <v>United States of America (the)</v>
      </c>
      <c r="J3307" t="s">
        <v>8246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1.0202500000000001</v>
      </c>
      <c r="R3307" s="8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58" hidden="1">
      <c r="A3308">
        <v>3306</v>
      </c>
      <c r="B3308" s="3" t="s">
        <v>3306</v>
      </c>
      <c r="C3308" s="3" t="s">
        <v>7416</v>
      </c>
      <c r="D3308">
        <v>1500</v>
      </c>
      <c r="F3308">
        <v>2630</v>
      </c>
      <c r="G3308" t="s">
        <v>8219</v>
      </c>
      <c r="H3308" t="s">
        <v>8224</v>
      </c>
      <c r="I3308" t="str">
        <f>VLOOKUP(H3308,ISO!$A$2:$D$249,4,0)</f>
        <v>United States of America (the)</v>
      </c>
      <c r="J3308" t="s">
        <v>8246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1.7533333333333334</v>
      </c>
      <c r="R3308" s="8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5" hidden="1">
      <c r="A3309">
        <v>3307</v>
      </c>
      <c r="B3309" s="3" t="s">
        <v>3307</v>
      </c>
      <c r="C3309" s="3" t="s">
        <v>7417</v>
      </c>
      <c r="D3309">
        <v>1000</v>
      </c>
      <c r="F3309">
        <v>1066.8</v>
      </c>
      <c r="G3309" t="s">
        <v>8219</v>
      </c>
      <c r="H3309" t="s">
        <v>8224</v>
      </c>
      <c r="I3309" t="str">
        <f>VLOOKUP(H3309,ISO!$A$2:$D$249,4,0)</f>
        <v>United States of America (the)</v>
      </c>
      <c r="J3309" t="s">
        <v>8246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1.0668</v>
      </c>
      <c r="R3309" s="8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5" hidden="1">
      <c r="A3310">
        <v>3308</v>
      </c>
      <c r="B3310" s="3" t="s">
        <v>3308</v>
      </c>
      <c r="C3310" s="3" t="s">
        <v>7418</v>
      </c>
      <c r="D3310">
        <v>3500</v>
      </c>
      <c r="F3310">
        <v>4280</v>
      </c>
      <c r="G3310" t="s">
        <v>8219</v>
      </c>
      <c r="H3310" t="s">
        <v>8224</v>
      </c>
      <c r="I3310" t="str">
        <f>VLOOKUP(H3310,ISO!$A$2:$D$249,4,0)</f>
        <v>United States of America (the)</v>
      </c>
      <c r="J3310" t="s">
        <v>8246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1.2228571428571429</v>
      </c>
      <c r="R3310" s="8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9" hidden="1">
      <c r="A3311">
        <v>3309</v>
      </c>
      <c r="B3311" s="3" t="s">
        <v>3309</v>
      </c>
      <c r="C3311" s="3" t="s">
        <v>7419</v>
      </c>
      <c r="D3311">
        <v>350</v>
      </c>
      <c r="F3311">
        <v>558</v>
      </c>
      <c r="G3311" t="s">
        <v>8219</v>
      </c>
      <c r="H3311" t="s">
        <v>8225</v>
      </c>
      <c r="I3311" t="str">
        <f>VLOOKUP(H3311,ISO!$A$2:$D$249,4,0)</f>
        <v>United Kingdom of Great Britain and Northern Ireland (the)</v>
      </c>
      <c r="J3311" t="s">
        <v>8247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1.5942857142857143</v>
      </c>
      <c r="R3311" s="8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29" hidden="1">
      <c r="A3312">
        <v>3310</v>
      </c>
      <c r="B3312" s="3" t="s">
        <v>3310</v>
      </c>
      <c r="C3312" s="3" t="s">
        <v>7420</v>
      </c>
      <c r="D3312">
        <v>6500</v>
      </c>
      <c r="F3312">
        <v>6505</v>
      </c>
      <c r="G3312" t="s">
        <v>8219</v>
      </c>
      <c r="H3312" t="s">
        <v>8224</v>
      </c>
      <c r="I3312" t="str">
        <f>VLOOKUP(H3312,ISO!$A$2:$D$249,4,0)</f>
        <v>United States of America (the)</v>
      </c>
      <c r="J3312" t="s">
        <v>8246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1.0007692307692309</v>
      </c>
      <c r="R3312" s="8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5" hidden="1">
      <c r="A3313">
        <v>3311</v>
      </c>
      <c r="B3313" s="3" t="s">
        <v>3311</v>
      </c>
      <c r="C3313" s="3" t="s">
        <v>7421</v>
      </c>
      <c r="D3313">
        <v>2500</v>
      </c>
      <c r="F3313">
        <v>2746</v>
      </c>
      <c r="G3313" t="s">
        <v>8219</v>
      </c>
      <c r="H3313" t="s">
        <v>8224</v>
      </c>
      <c r="I3313" t="str">
        <f>VLOOKUP(H3313,ISO!$A$2:$D$249,4,0)</f>
        <v>United States of America (the)</v>
      </c>
      <c r="J3313" t="s">
        <v>8246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1.0984</v>
      </c>
      <c r="R3313" s="8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5" hidden="1">
      <c r="A3314">
        <v>3312</v>
      </c>
      <c r="B3314" s="3" t="s">
        <v>3312</v>
      </c>
      <c r="C3314" s="3" t="s">
        <v>7422</v>
      </c>
      <c r="D3314">
        <v>2500</v>
      </c>
      <c r="F3314">
        <v>2501</v>
      </c>
      <c r="G3314" t="s">
        <v>8219</v>
      </c>
      <c r="H3314" t="s">
        <v>8224</v>
      </c>
      <c r="I3314" t="str">
        <f>VLOOKUP(H3314,ISO!$A$2:$D$249,4,0)</f>
        <v>United States of America (the)</v>
      </c>
      <c r="J3314" t="s">
        <v>8246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1.0004</v>
      </c>
      <c r="R3314" s="8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3.5" hidden="1">
      <c r="A3315">
        <v>3313</v>
      </c>
      <c r="B3315" s="3" t="s">
        <v>3313</v>
      </c>
      <c r="C3315" s="3" t="s">
        <v>7423</v>
      </c>
      <c r="D3315">
        <v>2000</v>
      </c>
      <c r="F3315">
        <v>2321</v>
      </c>
      <c r="G3315" t="s">
        <v>8219</v>
      </c>
      <c r="H3315" t="s">
        <v>8224</v>
      </c>
      <c r="I3315" t="str">
        <f>VLOOKUP(H3315,ISO!$A$2:$D$249,4,0)</f>
        <v>United States of America (the)</v>
      </c>
      <c r="J3315" t="s">
        <v>8246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1.1605000000000001</v>
      </c>
      <c r="R3315" s="8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5" hidden="1">
      <c r="A3316">
        <v>3314</v>
      </c>
      <c r="B3316" s="3" t="s">
        <v>3314</v>
      </c>
      <c r="C3316" s="3" t="s">
        <v>7424</v>
      </c>
      <c r="D3316">
        <v>800</v>
      </c>
      <c r="F3316">
        <v>1686</v>
      </c>
      <c r="G3316" t="s">
        <v>8219</v>
      </c>
      <c r="H3316" t="s">
        <v>8225</v>
      </c>
      <c r="I3316" t="str">
        <f>VLOOKUP(H3316,ISO!$A$2:$D$249,4,0)</f>
        <v>United Kingdom of Great Britain and Northern Ireland (the)</v>
      </c>
      <c r="J3316" t="s">
        <v>8247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2.1074999999999999</v>
      </c>
      <c r="R3316" s="8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5" hidden="1">
      <c r="A3317">
        <v>3315</v>
      </c>
      <c r="B3317" s="3" t="s">
        <v>3315</v>
      </c>
      <c r="C3317" s="3" t="s">
        <v>7425</v>
      </c>
      <c r="D3317">
        <v>4000</v>
      </c>
      <c r="F3317">
        <v>4400</v>
      </c>
      <c r="G3317" t="s">
        <v>8219</v>
      </c>
      <c r="H3317" t="s">
        <v>8225</v>
      </c>
      <c r="I3317" t="str">
        <f>VLOOKUP(H3317,ISO!$A$2:$D$249,4,0)</f>
        <v>United Kingdom of Great Britain and Northern Ireland (the)</v>
      </c>
      <c r="J3317" t="s">
        <v>8247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1.1000000000000001</v>
      </c>
      <c r="R3317" s="8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.5" hidden="1">
      <c r="A3318">
        <v>3316</v>
      </c>
      <c r="B3318" s="3" t="s">
        <v>3316</v>
      </c>
      <c r="C3318" s="3" t="s">
        <v>7426</v>
      </c>
      <c r="D3318">
        <v>11737</v>
      </c>
      <c r="F3318">
        <v>11747.18</v>
      </c>
      <c r="G3318" t="s">
        <v>8219</v>
      </c>
      <c r="H3318" t="s">
        <v>8224</v>
      </c>
      <c r="I3318" t="str">
        <f>VLOOKUP(H3318,ISO!$A$2:$D$249,4,0)</f>
        <v>United States of America (the)</v>
      </c>
      <c r="J3318" t="s">
        <v>8246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1.0008673425918038</v>
      </c>
      <c r="R3318" s="8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5" hidden="1">
      <c r="A3319">
        <v>3317</v>
      </c>
      <c r="B3319" s="3" t="s">
        <v>3317</v>
      </c>
      <c r="C3319" s="3" t="s">
        <v>7427</v>
      </c>
      <c r="D3319">
        <v>1050</v>
      </c>
      <c r="F3319">
        <v>1115</v>
      </c>
      <c r="G3319" t="s">
        <v>8219</v>
      </c>
      <c r="H3319" t="s">
        <v>8224</v>
      </c>
      <c r="I3319" t="str">
        <f>VLOOKUP(H3319,ISO!$A$2:$D$249,4,0)</f>
        <v>United States of America (the)</v>
      </c>
      <c r="J3319" t="s">
        <v>8246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1.0619047619047619</v>
      </c>
      <c r="R3319" s="8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9" hidden="1">
      <c r="A3320">
        <v>3318</v>
      </c>
      <c r="B3320" s="3" t="s">
        <v>3318</v>
      </c>
      <c r="C3320" s="3" t="s">
        <v>7428</v>
      </c>
      <c r="D3320">
        <v>2000</v>
      </c>
      <c r="F3320">
        <v>2512</v>
      </c>
      <c r="G3320" t="s">
        <v>8219</v>
      </c>
      <c r="H3320" t="s">
        <v>8229</v>
      </c>
      <c r="I3320" t="str">
        <f>VLOOKUP(H3320,ISO!$A$2:$D$249,4,0)</f>
        <v>Canada</v>
      </c>
      <c r="J3320" t="s">
        <v>8251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1.256</v>
      </c>
      <c r="R3320" s="8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58" hidden="1">
      <c r="A3321">
        <v>3319</v>
      </c>
      <c r="B3321" s="3" t="s">
        <v>3319</v>
      </c>
      <c r="C3321" s="3" t="s">
        <v>7429</v>
      </c>
      <c r="D3321">
        <v>500</v>
      </c>
      <c r="F3321">
        <v>540</v>
      </c>
      <c r="G3321" t="s">
        <v>8219</v>
      </c>
      <c r="H3321" t="s">
        <v>8225</v>
      </c>
      <c r="I3321" t="str">
        <f>VLOOKUP(H3321,ISO!$A$2:$D$249,4,0)</f>
        <v>United Kingdom of Great Britain and Northern Ireland (the)</v>
      </c>
      <c r="J3321" t="s">
        <v>8247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1.08</v>
      </c>
      <c r="R3321" s="8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3.5" hidden="1">
      <c r="A3322">
        <v>3320</v>
      </c>
      <c r="B3322" s="3" t="s">
        <v>3320</v>
      </c>
      <c r="C3322" s="3" t="s">
        <v>7430</v>
      </c>
      <c r="D3322">
        <v>2500</v>
      </c>
      <c r="F3322">
        <v>2525</v>
      </c>
      <c r="G3322" t="s">
        <v>8219</v>
      </c>
      <c r="H3322" t="s">
        <v>8224</v>
      </c>
      <c r="I3322" t="str">
        <f>VLOOKUP(H3322,ISO!$A$2:$D$249,4,0)</f>
        <v>United States of America (the)</v>
      </c>
      <c r="J3322" t="s">
        <v>8246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1.01</v>
      </c>
      <c r="R3322" s="8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58" hidden="1">
      <c r="A3323">
        <v>3321</v>
      </c>
      <c r="B3323" s="3" t="s">
        <v>3321</v>
      </c>
      <c r="C3323" s="3" t="s">
        <v>7431</v>
      </c>
      <c r="D3323">
        <v>500</v>
      </c>
      <c r="F3323">
        <v>537</v>
      </c>
      <c r="G3323" t="s">
        <v>8219</v>
      </c>
      <c r="H3323" t="s">
        <v>8224</v>
      </c>
      <c r="I3323" t="str">
        <f>VLOOKUP(H3323,ISO!$A$2:$D$249,4,0)</f>
        <v>United States of America (the)</v>
      </c>
      <c r="J3323" t="s">
        <v>8246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1.0740000000000001</v>
      </c>
      <c r="R3323" s="8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5" hidden="1">
      <c r="A3324">
        <v>3322</v>
      </c>
      <c r="B3324" s="3" t="s">
        <v>3322</v>
      </c>
      <c r="C3324" s="3" t="s">
        <v>7432</v>
      </c>
      <c r="D3324">
        <v>3300</v>
      </c>
      <c r="F3324">
        <v>3350</v>
      </c>
      <c r="G3324" t="s">
        <v>8219</v>
      </c>
      <c r="H3324" t="s">
        <v>8224</v>
      </c>
      <c r="I3324" t="str">
        <f>VLOOKUP(H3324,ISO!$A$2:$D$249,4,0)</f>
        <v>United States of America (the)</v>
      </c>
      <c r="J3324" t="s">
        <v>8246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1.0151515151515151</v>
      </c>
      <c r="R3324" s="8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5" hidden="1">
      <c r="A3325">
        <v>3323</v>
      </c>
      <c r="B3325" s="3" t="s">
        <v>3323</v>
      </c>
      <c r="C3325" s="3" t="s">
        <v>7433</v>
      </c>
      <c r="D3325">
        <v>1000</v>
      </c>
      <c r="F3325">
        <v>1259</v>
      </c>
      <c r="G3325" t="s">
        <v>8219</v>
      </c>
      <c r="H3325" t="s">
        <v>8225</v>
      </c>
      <c r="I3325" t="str">
        <f>VLOOKUP(H3325,ISO!$A$2:$D$249,4,0)</f>
        <v>United Kingdom of Great Britain and Northern Ireland (the)</v>
      </c>
      <c r="J3325" t="s">
        <v>8247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1.2589999999999999</v>
      </c>
      <c r="R3325" s="8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3.5" hidden="1">
      <c r="A3326">
        <v>3324</v>
      </c>
      <c r="B3326" s="3" t="s">
        <v>3324</v>
      </c>
      <c r="C3326" s="3" t="s">
        <v>7434</v>
      </c>
      <c r="D3326">
        <v>1500</v>
      </c>
      <c r="F3326">
        <v>1525</v>
      </c>
      <c r="G3326" t="s">
        <v>8219</v>
      </c>
      <c r="H3326" t="s">
        <v>8241</v>
      </c>
      <c r="I3326" t="str">
        <f>VLOOKUP(H3326,ISO!$A$2:$D$249,4,0)</f>
        <v>Ireland</v>
      </c>
      <c r="J3326" t="s">
        <v>8249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1.0166666666666666</v>
      </c>
      <c r="R3326" s="8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43.5" hidden="1">
      <c r="A3327">
        <v>3325</v>
      </c>
      <c r="B3327" s="3" t="s">
        <v>3325</v>
      </c>
      <c r="C3327" s="3" t="s">
        <v>7435</v>
      </c>
      <c r="D3327">
        <v>400</v>
      </c>
      <c r="F3327">
        <v>450</v>
      </c>
      <c r="G3327" t="s">
        <v>8219</v>
      </c>
      <c r="H3327" t="s">
        <v>8225</v>
      </c>
      <c r="I3327" t="str">
        <f>VLOOKUP(H3327,ISO!$A$2:$D$249,4,0)</f>
        <v>United Kingdom of Great Britain and Northern Ireland (the)</v>
      </c>
      <c r="J3327" t="s">
        <v>8247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1.125</v>
      </c>
      <c r="R3327" s="8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43.5" hidden="1">
      <c r="A3328">
        <v>3326</v>
      </c>
      <c r="B3328" s="3" t="s">
        <v>3326</v>
      </c>
      <c r="C3328" s="3" t="s">
        <v>7436</v>
      </c>
      <c r="D3328">
        <v>8000</v>
      </c>
      <c r="F3328">
        <v>8110</v>
      </c>
      <c r="G3328" t="s">
        <v>8219</v>
      </c>
      <c r="H3328" t="s">
        <v>8224</v>
      </c>
      <c r="I3328" t="str">
        <f>VLOOKUP(H3328,ISO!$A$2:$D$249,4,0)</f>
        <v>United States of America (the)</v>
      </c>
      <c r="J3328" t="s">
        <v>8246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1.0137499999999999</v>
      </c>
      <c r="R3328" s="8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5" hidden="1">
      <c r="A3329">
        <v>3327</v>
      </c>
      <c r="B3329" s="3" t="s">
        <v>3327</v>
      </c>
      <c r="C3329" s="3" t="s">
        <v>7437</v>
      </c>
      <c r="D3329">
        <v>800</v>
      </c>
      <c r="F3329">
        <v>810</v>
      </c>
      <c r="G3329" t="s">
        <v>8219</v>
      </c>
      <c r="H3329" t="s">
        <v>8225</v>
      </c>
      <c r="I3329" t="str">
        <f>VLOOKUP(H3329,ISO!$A$2:$D$249,4,0)</f>
        <v>United Kingdom of Great Britain and Northern Ireland (the)</v>
      </c>
      <c r="J3329" t="s">
        <v>8247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1.0125</v>
      </c>
      <c r="R3329" s="8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5" hidden="1">
      <c r="A3330">
        <v>3328</v>
      </c>
      <c r="B3330" s="3" t="s">
        <v>3328</v>
      </c>
      <c r="C3330" s="3" t="s">
        <v>7438</v>
      </c>
      <c r="D3330">
        <v>1800</v>
      </c>
      <c r="F3330">
        <v>2635</v>
      </c>
      <c r="G3330" t="s">
        <v>8219</v>
      </c>
      <c r="H3330" t="s">
        <v>8224</v>
      </c>
      <c r="I3330" t="str">
        <f>VLOOKUP(H3330,ISO!$A$2:$D$249,4,0)</f>
        <v>United States of America (the)</v>
      </c>
      <c r="J3330" t="s">
        <v>8246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204"/>
        <v>1.4638888888888888</v>
      </c>
      <c r="R3330" s="8">
        <f t="shared" si="205"/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3.5" hidden="1">
      <c r="A3331">
        <v>3329</v>
      </c>
      <c r="B3331" s="3" t="s">
        <v>3329</v>
      </c>
      <c r="C3331" s="3" t="s">
        <v>7439</v>
      </c>
      <c r="D3331">
        <v>1000</v>
      </c>
      <c r="F3331">
        <v>1168</v>
      </c>
      <c r="G3331" t="s">
        <v>8219</v>
      </c>
      <c r="H3331" t="s">
        <v>8225</v>
      </c>
      <c r="I3331" t="str">
        <f>VLOOKUP(H3331,ISO!$A$2:$D$249,4,0)</f>
        <v>United Kingdom of Great Britain and Northern Ireland (the)</v>
      </c>
      <c r="J3331" t="s">
        <v>8247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208">F3331/D3331</f>
        <v>1.1679999999999999</v>
      </c>
      <c r="R3331" s="8">
        <f t="shared" ref="R3331:R3394" si="209">F3331/N3331</f>
        <v>44.92307692307692</v>
      </c>
      <c r="S3331" t="str">
        <f t="shared" ref="S3331:S3394" si="210">LEFT(P3331,(FIND("/",P3331,1)-1))</f>
        <v>theater</v>
      </c>
      <c r="T3331" t="str">
        <f t="shared" ref="T3331:T3394" si="211">MID(P3331,FIND("/",P3331)+1,256)</f>
        <v>plays</v>
      </c>
    </row>
    <row r="3332" spans="1:20" ht="43.5" hidden="1">
      <c r="A3332">
        <v>3330</v>
      </c>
      <c r="B3332" s="3" t="s">
        <v>3330</v>
      </c>
      <c r="C3332" s="3" t="s">
        <v>7440</v>
      </c>
      <c r="D3332">
        <v>1500</v>
      </c>
      <c r="F3332">
        <v>1594</v>
      </c>
      <c r="G3332" t="s">
        <v>8219</v>
      </c>
      <c r="H3332" t="s">
        <v>8225</v>
      </c>
      <c r="I3332" t="str">
        <f>VLOOKUP(H3332,ISO!$A$2:$D$249,4,0)</f>
        <v>United Kingdom of Great Britain and Northern Ireland (the)</v>
      </c>
      <c r="J3332" t="s">
        <v>8247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1.0626666666666666</v>
      </c>
      <c r="R3332" s="8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5" hidden="1">
      <c r="A3333">
        <v>3331</v>
      </c>
      <c r="B3333" s="3" t="s">
        <v>3331</v>
      </c>
      <c r="C3333" s="3" t="s">
        <v>7441</v>
      </c>
      <c r="D3333">
        <v>5000</v>
      </c>
      <c r="F3333">
        <v>5226</v>
      </c>
      <c r="G3333" t="s">
        <v>8219</v>
      </c>
      <c r="H3333" t="s">
        <v>8224</v>
      </c>
      <c r="I3333" t="str">
        <f>VLOOKUP(H3333,ISO!$A$2:$D$249,4,0)</f>
        <v>United States of America (the)</v>
      </c>
      <c r="J3333" t="s">
        <v>8246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1.0451999999999999</v>
      </c>
      <c r="R3333" s="8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5" hidden="1">
      <c r="A3334">
        <v>3332</v>
      </c>
      <c r="B3334" s="3" t="s">
        <v>3332</v>
      </c>
      <c r="C3334" s="3" t="s">
        <v>7442</v>
      </c>
      <c r="D3334">
        <v>6000</v>
      </c>
      <c r="F3334">
        <v>6000</v>
      </c>
      <c r="G3334" t="s">
        <v>8219</v>
      </c>
      <c r="H3334" t="s">
        <v>8224</v>
      </c>
      <c r="I3334" t="str">
        <f>VLOOKUP(H3334,ISO!$A$2:$D$249,4,0)</f>
        <v>United States of America (the)</v>
      </c>
      <c r="J3334" t="s">
        <v>8246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</v>
      </c>
      <c r="R3334" s="8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5" hidden="1">
      <c r="A3335">
        <v>3333</v>
      </c>
      <c r="B3335" s="3" t="s">
        <v>3333</v>
      </c>
      <c r="C3335" s="3" t="s">
        <v>7443</v>
      </c>
      <c r="D3335">
        <v>3500</v>
      </c>
      <c r="F3335">
        <v>3660</v>
      </c>
      <c r="G3335" t="s">
        <v>8219</v>
      </c>
      <c r="H3335" t="s">
        <v>8224</v>
      </c>
      <c r="I3335" t="str">
        <f>VLOOKUP(H3335,ISO!$A$2:$D$249,4,0)</f>
        <v>United States of America (the)</v>
      </c>
      <c r="J3335" t="s">
        <v>8246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1.0457142857142858</v>
      </c>
      <c r="R3335" s="8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9" hidden="1">
      <c r="A3336">
        <v>3334</v>
      </c>
      <c r="B3336" s="3" t="s">
        <v>3334</v>
      </c>
      <c r="C3336" s="3" t="s">
        <v>7444</v>
      </c>
      <c r="D3336">
        <v>3871</v>
      </c>
      <c r="F3336">
        <v>5366</v>
      </c>
      <c r="G3336" t="s">
        <v>8219</v>
      </c>
      <c r="H3336" t="s">
        <v>8224</v>
      </c>
      <c r="I3336" t="str">
        <f>VLOOKUP(H3336,ISO!$A$2:$D$249,4,0)</f>
        <v>United States of America (the)</v>
      </c>
      <c r="J3336" t="s">
        <v>8246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1.3862051149573753</v>
      </c>
      <c r="R3336" s="8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58" hidden="1">
      <c r="A3337">
        <v>3335</v>
      </c>
      <c r="B3337" s="3" t="s">
        <v>3335</v>
      </c>
      <c r="C3337" s="3" t="s">
        <v>7445</v>
      </c>
      <c r="D3337">
        <v>5000</v>
      </c>
      <c r="F3337">
        <v>5016</v>
      </c>
      <c r="G3337" t="s">
        <v>8219</v>
      </c>
      <c r="H3337" t="s">
        <v>8225</v>
      </c>
      <c r="I3337" t="str">
        <f>VLOOKUP(H3337,ISO!$A$2:$D$249,4,0)</f>
        <v>United Kingdom of Great Britain and Northern Ireland (the)</v>
      </c>
      <c r="J3337" t="s">
        <v>8247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1.0032000000000001</v>
      </c>
      <c r="R3337" s="8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5" hidden="1">
      <c r="A3338">
        <v>3336</v>
      </c>
      <c r="B3338" s="3" t="s">
        <v>3336</v>
      </c>
      <c r="C3338" s="3" t="s">
        <v>7446</v>
      </c>
      <c r="D3338">
        <v>250</v>
      </c>
      <c r="F3338">
        <v>250</v>
      </c>
      <c r="G3338" t="s">
        <v>8219</v>
      </c>
      <c r="H3338" t="s">
        <v>8225</v>
      </c>
      <c r="I3338" t="str">
        <f>VLOOKUP(H3338,ISO!$A$2:$D$249,4,0)</f>
        <v>United Kingdom of Great Britain and Northern Ireland (the)</v>
      </c>
      <c r="J3338" t="s">
        <v>8247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</v>
      </c>
      <c r="R3338" s="8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5" hidden="1">
      <c r="A3339">
        <v>3337</v>
      </c>
      <c r="B3339" s="3" t="s">
        <v>3337</v>
      </c>
      <c r="C3339" s="3" t="s">
        <v>7447</v>
      </c>
      <c r="D3339">
        <v>2500</v>
      </c>
      <c r="F3339">
        <v>2755</v>
      </c>
      <c r="G3339" t="s">
        <v>8219</v>
      </c>
      <c r="H3339" t="s">
        <v>8225</v>
      </c>
      <c r="I3339" t="str">
        <f>VLOOKUP(H3339,ISO!$A$2:$D$249,4,0)</f>
        <v>United Kingdom of Great Britain and Northern Ireland (the)</v>
      </c>
      <c r="J3339" t="s">
        <v>8247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1.1020000000000001</v>
      </c>
      <c r="R3339" s="8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9" hidden="1">
      <c r="A3340">
        <v>3338</v>
      </c>
      <c r="B3340" s="3" t="s">
        <v>3338</v>
      </c>
      <c r="C3340" s="3" t="s">
        <v>7448</v>
      </c>
      <c r="D3340">
        <v>15000</v>
      </c>
      <c r="F3340">
        <v>15327</v>
      </c>
      <c r="G3340" t="s">
        <v>8219</v>
      </c>
      <c r="H3340" t="s">
        <v>8224</v>
      </c>
      <c r="I3340" t="str">
        <f>VLOOKUP(H3340,ISO!$A$2:$D$249,4,0)</f>
        <v>United States of America (the)</v>
      </c>
      <c r="J3340" t="s">
        <v>8246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1.0218</v>
      </c>
      <c r="R3340" s="8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3.5" hidden="1">
      <c r="A3341">
        <v>3339</v>
      </c>
      <c r="B3341" s="3" t="s">
        <v>3339</v>
      </c>
      <c r="C3341" s="3" t="s">
        <v>7449</v>
      </c>
      <c r="D3341">
        <v>8000</v>
      </c>
      <c r="F3341">
        <v>8348</v>
      </c>
      <c r="G3341" t="s">
        <v>8219</v>
      </c>
      <c r="H3341" t="s">
        <v>8224</v>
      </c>
      <c r="I3341" t="str">
        <f>VLOOKUP(H3341,ISO!$A$2:$D$249,4,0)</f>
        <v>United States of America (the)</v>
      </c>
      <c r="J3341" t="s">
        <v>8246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1.0435000000000001</v>
      </c>
      <c r="R3341" s="8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5" hidden="1">
      <c r="A3342">
        <v>3340</v>
      </c>
      <c r="B3342" s="3" t="s">
        <v>3340</v>
      </c>
      <c r="C3342" s="3" t="s">
        <v>7450</v>
      </c>
      <c r="D3342">
        <v>3000</v>
      </c>
      <c r="F3342">
        <v>4145</v>
      </c>
      <c r="G3342" t="s">
        <v>8219</v>
      </c>
      <c r="H3342" t="s">
        <v>8224</v>
      </c>
      <c r="I3342" t="str">
        <f>VLOOKUP(H3342,ISO!$A$2:$D$249,4,0)</f>
        <v>United States of America (the)</v>
      </c>
      <c r="J3342" t="s">
        <v>8246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1.3816666666666666</v>
      </c>
      <c r="R3342" s="8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5" hidden="1">
      <c r="A3343">
        <v>3341</v>
      </c>
      <c r="B3343" s="3" t="s">
        <v>3341</v>
      </c>
      <c r="C3343" s="3" t="s">
        <v>7451</v>
      </c>
      <c r="D3343">
        <v>3350</v>
      </c>
      <c r="F3343">
        <v>3350</v>
      </c>
      <c r="G3343" t="s">
        <v>8219</v>
      </c>
      <c r="H3343" t="s">
        <v>8225</v>
      </c>
      <c r="I3343" t="str">
        <f>VLOOKUP(H3343,ISO!$A$2:$D$249,4,0)</f>
        <v>United Kingdom of Great Britain and Northern Ireland (the)</v>
      </c>
      <c r="J3343" t="s">
        <v>8247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</v>
      </c>
      <c r="R3343" s="8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3.5" hidden="1">
      <c r="A3344">
        <v>3342</v>
      </c>
      <c r="B3344" s="3" t="s">
        <v>3342</v>
      </c>
      <c r="C3344" s="3" t="s">
        <v>7452</v>
      </c>
      <c r="D3344">
        <v>6000</v>
      </c>
      <c r="F3344">
        <v>6100</v>
      </c>
      <c r="G3344" t="s">
        <v>8219</v>
      </c>
      <c r="H3344" t="s">
        <v>8224</v>
      </c>
      <c r="I3344" t="str">
        <f>VLOOKUP(H3344,ISO!$A$2:$D$249,4,0)</f>
        <v>United States of America (the)</v>
      </c>
      <c r="J3344" t="s">
        <v>8246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1.0166666666666666</v>
      </c>
      <c r="R3344" s="8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5" hidden="1">
      <c r="A3345">
        <v>3343</v>
      </c>
      <c r="B3345" s="3" t="s">
        <v>3343</v>
      </c>
      <c r="C3345" s="3" t="s">
        <v>7453</v>
      </c>
      <c r="D3345">
        <v>700</v>
      </c>
      <c r="F3345">
        <v>1200</v>
      </c>
      <c r="G3345" t="s">
        <v>8219</v>
      </c>
      <c r="H3345" t="s">
        <v>8225</v>
      </c>
      <c r="I3345" t="str">
        <f>VLOOKUP(H3345,ISO!$A$2:$D$249,4,0)</f>
        <v>United Kingdom of Great Britain and Northern Ireland (the)</v>
      </c>
      <c r="J3345" t="s">
        <v>8247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1.7142857142857142</v>
      </c>
      <c r="R3345" s="8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5" hidden="1">
      <c r="A3346">
        <v>3344</v>
      </c>
      <c r="B3346" s="3" t="s">
        <v>3344</v>
      </c>
      <c r="C3346" s="3" t="s">
        <v>7454</v>
      </c>
      <c r="D3346">
        <v>4500</v>
      </c>
      <c r="F3346">
        <v>4565</v>
      </c>
      <c r="G3346" t="s">
        <v>8219</v>
      </c>
      <c r="H3346" t="s">
        <v>8224</v>
      </c>
      <c r="I3346" t="str">
        <f>VLOOKUP(H3346,ISO!$A$2:$D$249,4,0)</f>
        <v>United States of America (the)</v>
      </c>
      <c r="J3346" t="s">
        <v>8246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1.0144444444444445</v>
      </c>
      <c r="R3346" s="8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43.5" hidden="1">
      <c r="A3347">
        <v>3345</v>
      </c>
      <c r="B3347" s="3" t="s">
        <v>3345</v>
      </c>
      <c r="C3347" s="3" t="s">
        <v>7455</v>
      </c>
      <c r="D3347">
        <v>500</v>
      </c>
      <c r="F3347">
        <v>650</v>
      </c>
      <c r="G3347" t="s">
        <v>8219</v>
      </c>
      <c r="H3347" t="s">
        <v>8224</v>
      </c>
      <c r="I3347" t="str">
        <f>VLOOKUP(H3347,ISO!$A$2:$D$249,4,0)</f>
        <v>United States of America (the)</v>
      </c>
      <c r="J3347" t="s">
        <v>8246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1.3</v>
      </c>
      <c r="R3347" s="8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43.5" hidden="1">
      <c r="A3348">
        <v>3346</v>
      </c>
      <c r="B3348" s="3" t="s">
        <v>3346</v>
      </c>
      <c r="C3348" s="3" t="s">
        <v>7456</v>
      </c>
      <c r="D3348">
        <v>1500</v>
      </c>
      <c r="F3348">
        <v>1650</v>
      </c>
      <c r="G3348" t="s">
        <v>8219</v>
      </c>
      <c r="H3348" t="s">
        <v>8224</v>
      </c>
      <c r="I3348" t="str">
        <f>VLOOKUP(H3348,ISO!$A$2:$D$249,4,0)</f>
        <v>United States of America (the)</v>
      </c>
      <c r="J3348" t="s">
        <v>8246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1.1000000000000001</v>
      </c>
      <c r="R3348" s="8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58" hidden="1">
      <c r="A3349">
        <v>3347</v>
      </c>
      <c r="B3349" s="3" t="s">
        <v>3347</v>
      </c>
      <c r="C3349" s="3" t="s">
        <v>7457</v>
      </c>
      <c r="D3349">
        <v>2000</v>
      </c>
      <c r="F3349">
        <v>2389</v>
      </c>
      <c r="G3349" t="s">
        <v>8219</v>
      </c>
      <c r="H3349" t="s">
        <v>8225</v>
      </c>
      <c r="I3349" t="str">
        <f>VLOOKUP(H3349,ISO!$A$2:$D$249,4,0)</f>
        <v>United Kingdom of Great Britain and Northern Ireland (the)</v>
      </c>
      <c r="J3349" t="s">
        <v>8247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1.1944999999999999</v>
      </c>
      <c r="R3349" s="8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5" hidden="1">
      <c r="A3350">
        <v>3348</v>
      </c>
      <c r="B3350" s="3" t="s">
        <v>3266</v>
      </c>
      <c r="C3350" s="3" t="s">
        <v>7458</v>
      </c>
      <c r="D3350">
        <v>5500</v>
      </c>
      <c r="F3350">
        <v>5516</v>
      </c>
      <c r="G3350" t="s">
        <v>8219</v>
      </c>
      <c r="H3350" t="s">
        <v>8224</v>
      </c>
      <c r="I3350" t="str">
        <f>VLOOKUP(H3350,ISO!$A$2:$D$249,4,0)</f>
        <v>United States of America (the)</v>
      </c>
      <c r="J3350" t="s">
        <v>8246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1.002909090909091</v>
      </c>
      <c r="R3350" s="8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5" hidden="1">
      <c r="A3351">
        <v>3349</v>
      </c>
      <c r="B3351" s="3" t="s">
        <v>3348</v>
      </c>
      <c r="C3351" s="3" t="s">
        <v>7459</v>
      </c>
      <c r="D3351">
        <v>1000</v>
      </c>
      <c r="F3351">
        <v>1534</v>
      </c>
      <c r="G3351" t="s">
        <v>8219</v>
      </c>
      <c r="H3351" t="s">
        <v>8224</v>
      </c>
      <c r="I3351" t="str">
        <f>VLOOKUP(H3351,ISO!$A$2:$D$249,4,0)</f>
        <v>United States of America (the)</v>
      </c>
      <c r="J3351" t="s">
        <v>8246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1.534</v>
      </c>
      <c r="R3351" s="8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58" hidden="1">
      <c r="A3352">
        <v>3350</v>
      </c>
      <c r="B3352" s="3" t="s">
        <v>3349</v>
      </c>
      <c r="C3352" s="3" t="s">
        <v>7460</v>
      </c>
      <c r="D3352">
        <v>3500</v>
      </c>
      <c r="F3352">
        <v>3655</v>
      </c>
      <c r="G3352" t="s">
        <v>8219</v>
      </c>
      <c r="H3352" t="s">
        <v>8243</v>
      </c>
      <c r="I3352" t="str">
        <f>VLOOKUP(H3352,ISO!$A$2:$D$249,4,0)</f>
        <v>Luxembourg</v>
      </c>
      <c r="J3352" t="s">
        <v>8249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1.0442857142857143</v>
      </c>
      <c r="R3352" s="8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58" hidden="1">
      <c r="A3353">
        <v>3351</v>
      </c>
      <c r="B3353" s="3" t="s">
        <v>3350</v>
      </c>
      <c r="C3353" s="3" t="s">
        <v>7461</v>
      </c>
      <c r="D3353">
        <v>5000</v>
      </c>
      <c r="F3353">
        <v>5055</v>
      </c>
      <c r="G3353" t="s">
        <v>8219</v>
      </c>
      <c r="H3353" t="s">
        <v>8225</v>
      </c>
      <c r="I3353" t="str">
        <f>VLOOKUP(H3353,ISO!$A$2:$D$249,4,0)</f>
        <v>United Kingdom of Great Britain and Northern Ireland (the)</v>
      </c>
      <c r="J3353" t="s">
        <v>8247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1.0109999999999999</v>
      </c>
      <c r="R3353" s="8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58" hidden="1">
      <c r="A3354">
        <v>3352</v>
      </c>
      <c r="B3354" s="3" t="s">
        <v>3351</v>
      </c>
      <c r="C3354" s="3" t="s">
        <v>7462</v>
      </c>
      <c r="D3354">
        <v>5000</v>
      </c>
      <c r="F3354">
        <v>5376</v>
      </c>
      <c r="G3354" t="s">
        <v>8219</v>
      </c>
      <c r="H3354" t="s">
        <v>8225</v>
      </c>
      <c r="I3354" t="str">
        <f>VLOOKUP(H3354,ISO!$A$2:$D$249,4,0)</f>
        <v>United Kingdom of Great Britain and Northern Ireland (the)</v>
      </c>
      <c r="J3354" t="s">
        <v>8247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1.0751999999999999</v>
      </c>
      <c r="R3354" s="8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43.5" hidden="1">
      <c r="A3355">
        <v>3353</v>
      </c>
      <c r="B3355" s="3" t="s">
        <v>3352</v>
      </c>
      <c r="C3355" s="3" t="s">
        <v>7463</v>
      </c>
      <c r="D3355">
        <v>500</v>
      </c>
      <c r="F3355">
        <v>1575</v>
      </c>
      <c r="G3355" t="s">
        <v>8219</v>
      </c>
      <c r="H3355" t="s">
        <v>8225</v>
      </c>
      <c r="I3355" t="str">
        <f>VLOOKUP(H3355,ISO!$A$2:$D$249,4,0)</f>
        <v>United Kingdom of Great Britain and Northern Ireland (the)</v>
      </c>
      <c r="J3355" t="s">
        <v>8247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3.15</v>
      </c>
      <c r="R3355" s="8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43.5" hidden="1">
      <c r="A3356">
        <v>3354</v>
      </c>
      <c r="B3356" s="3" t="s">
        <v>3353</v>
      </c>
      <c r="C3356" s="3" t="s">
        <v>7464</v>
      </c>
      <c r="D3356">
        <v>3000</v>
      </c>
      <c r="F3356">
        <v>3058</v>
      </c>
      <c r="G3356" t="s">
        <v>8219</v>
      </c>
      <c r="H3356" t="s">
        <v>8224</v>
      </c>
      <c r="I3356" t="str">
        <f>VLOOKUP(H3356,ISO!$A$2:$D$249,4,0)</f>
        <v>United States of America (the)</v>
      </c>
      <c r="J3356" t="s">
        <v>8246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1.0193333333333334</v>
      </c>
      <c r="R3356" s="8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3.5" hidden="1">
      <c r="A3357">
        <v>3355</v>
      </c>
      <c r="B3357" s="3" t="s">
        <v>3354</v>
      </c>
      <c r="C3357" s="3" t="s">
        <v>7465</v>
      </c>
      <c r="D3357">
        <v>1750</v>
      </c>
      <c r="F3357">
        <v>2210</v>
      </c>
      <c r="G3357" t="s">
        <v>8219</v>
      </c>
      <c r="H3357" t="s">
        <v>8225</v>
      </c>
      <c r="I3357" t="str">
        <f>VLOOKUP(H3357,ISO!$A$2:$D$249,4,0)</f>
        <v>United Kingdom of Great Britain and Northern Ireland (the)</v>
      </c>
      <c r="J3357" t="s">
        <v>8247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1.2628571428571429</v>
      </c>
      <c r="R3357" s="8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5" hidden="1">
      <c r="A3358">
        <v>3356</v>
      </c>
      <c r="B3358" s="3" t="s">
        <v>3355</v>
      </c>
      <c r="C3358" s="3" t="s">
        <v>7466</v>
      </c>
      <c r="D3358">
        <v>1500</v>
      </c>
      <c r="F3358">
        <v>1521</v>
      </c>
      <c r="G3358" t="s">
        <v>8219</v>
      </c>
      <c r="H3358" t="s">
        <v>8225</v>
      </c>
      <c r="I3358" t="str">
        <f>VLOOKUP(H3358,ISO!$A$2:$D$249,4,0)</f>
        <v>United Kingdom of Great Britain and Northern Ireland (the)</v>
      </c>
      <c r="J3358" t="s">
        <v>8247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1.014</v>
      </c>
      <c r="R3358" s="8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5" hidden="1">
      <c r="A3359">
        <v>3357</v>
      </c>
      <c r="B3359" s="3" t="s">
        <v>3356</v>
      </c>
      <c r="C3359" s="3" t="s">
        <v>7467</v>
      </c>
      <c r="D3359">
        <v>2000</v>
      </c>
      <c r="F3359">
        <v>2020</v>
      </c>
      <c r="G3359" t="s">
        <v>8219</v>
      </c>
      <c r="H3359" t="s">
        <v>8225</v>
      </c>
      <c r="I3359" t="str">
        <f>VLOOKUP(H3359,ISO!$A$2:$D$249,4,0)</f>
        <v>United Kingdom of Great Britain and Northern Ireland (the)</v>
      </c>
      <c r="J3359" t="s">
        <v>8247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1.01</v>
      </c>
      <c r="R3359" s="8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5" hidden="1">
      <c r="A3360">
        <v>3358</v>
      </c>
      <c r="B3360" s="3" t="s">
        <v>3357</v>
      </c>
      <c r="C3360" s="3" t="s">
        <v>7468</v>
      </c>
      <c r="D3360">
        <v>10000</v>
      </c>
      <c r="F3360">
        <v>10299</v>
      </c>
      <c r="G3360" t="s">
        <v>8219</v>
      </c>
      <c r="H3360" t="s">
        <v>8224</v>
      </c>
      <c r="I3360" t="str">
        <f>VLOOKUP(H3360,ISO!$A$2:$D$249,4,0)</f>
        <v>United States of America (the)</v>
      </c>
      <c r="J3360" t="s">
        <v>8246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1.0299</v>
      </c>
      <c r="R3360" s="8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3.5" hidden="1">
      <c r="A3361">
        <v>3359</v>
      </c>
      <c r="B3361" s="3" t="s">
        <v>3358</v>
      </c>
      <c r="C3361" s="3" t="s">
        <v>7469</v>
      </c>
      <c r="D3361">
        <v>4000</v>
      </c>
      <c r="F3361">
        <v>4250</v>
      </c>
      <c r="G3361" t="s">
        <v>8219</v>
      </c>
      <c r="H3361" t="s">
        <v>8224</v>
      </c>
      <c r="I3361" t="str">
        <f>VLOOKUP(H3361,ISO!$A$2:$D$249,4,0)</f>
        <v>United States of America (the)</v>
      </c>
      <c r="J3361" t="s">
        <v>8246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1.0625</v>
      </c>
      <c r="R3361" s="8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9" hidden="1">
      <c r="A3362">
        <v>3360</v>
      </c>
      <c r="B3362" s="3" t="s">
        <v>3359</v>
      </c>
      <c r="C3362" s="3" t="s">
        <v>7470</v>
      </c>
      <c r="D3362">
        <v>9000</v>
      </c>
      <c r="F3362">
        <v>9124</v>
      </c>
      <c r="G3362" t="s">
        <v>8219</v>
      </c>
      <c r="H3362" t="s">
        <v>8244</v>
      </c>
      <c r="I3362" t="str">
        <f>VLOOKUP(H3362,ISO!$A$2:$D$249,4,0)</f>
        <v>Singapore</v>
      </c>
      <c r="J3362" t="s">
        <v>8258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1.0137777777777779</v>
      </c>
      <c r="R3362" s="8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58" hidden="1">
      <c r="A3363">
        <v>3361</v>
      </c>
      <c r="B3363" s="3" t="s">
        <v>3360</v>
      </c>
      <c r="C3363" s="3" t="s">
        <v>7471</v>
      </c>
      <c r="D3363">
        <v>5000</v>
      </c>
      <c r="F3363">
        <v>5673</v>
      </c>
      <c r="G3363" t="s">
        <v>8219</v>
      </c>
      <c r="H3363" t="s">
        <v>8224</v>
      </c>
      <c r="I3363" t="str">
        <f>VLOOKUP(H3363,ISO!$A$2:$D$249,4,0)</f>
        <v>United States of America (the)</v>
      </c>
      <c r="J3363" t="s">
        <v>8246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1.1346000000000001</v>
      </c>
      <c r="R3363" s="8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5" hidden="1">
      <c r="A3364">
        <v>3362</v>
      </c>
      <c r="B3364" s="3" t="s">
        <v>3361</v>
      </c>
      <c r="C3364" s="3" t="s">
        <v>7472</v>
      </c>
      <c r="D3364">
        <v>500</v>
      </c>
      <c r="F3364">
        <v>1090</v>
      </c>
      <c r="G3364" t="s">
        <v>8219</v>
      </c>
      <c r="H3364" t="s">
        <v>8224</v>
      </c>
      <c r="I3364" t="str">
        <f>VLOOKUP(H3364,ISO!$A$2:$D$249,4,0)</f>
        <v>United States of America (the)</v>
      </c>
      <c r="J3364" t="s">
        <v>8246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2.1800000000000002</v>
      </c>
      <c r="R3364" s="8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43.5" hidden="1">
      <c r="A3365">
        <v>3363</v>
      </c>
      <c r="B3365" s="3" t="s">
        <v>3362</v>
      </c>
      <c r="C3365" s="3" t="s">
        <v>7473</v>
      </c>
      <c r="D3365">
        <v>7750</v>
      </c>
      <c r="F3365">
        <v>7860</v>
      </c>
      <c r="G3365" t="s">
        <v>8219</v>
      </c>
      <c r="H3365" t="s">
        <v>8224</v>
      </c>
      <c r="I3365" t="str">
        <f>VLOOKUP(H3365,ISO!$A$2:$D$249,4,0)</f>
        <v>United States of America (the)</v>
      </c>
      <c r="J3365" t="s">
        <v>8246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1.0141935483870967</v>
      </c>
      <c r="R3365" s="8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5" hidden="1">
      <c r="A3366">
        <v>3364</v>
      </c>
      <c r="B3366" s="3" t="s">
        <v>3363</v>
      </c>
      <c r="C3366" s="3" t="s">
        <v>7474</v>
      </c>
      <c r="D3366">
        <v>3000</v>
      </c>
      <c r="F3366">
        <v>3178</v>
      </c>
      <c r="G3366" t="s">
        <v>8219</v>
      </c>
      <c r="H3366" t="s">
        <v>8225</v>
      </c>
      <c r="I3366" t="str">
        <f>VLOOKUP(H3366,ISO!$A$2:$D$249,4,0)</f>
        <v>United Kingdom of Great Britain and Northern Ireland (the)</v>
      </c>
      <c r="J3366" t="s">
        <v>8247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1.0593333333333332</v>
      </c>
      <c r="R3366" s="8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5" hidden="1">
      <c r="A3367">
        <v>3365</v>
      </c>
      <c r="B3367" s="3" t="s">
        <v>3364</v>
      </c>
      <c r="C3367" s="3" t="s">
        <v>7475</v>
      </c>
      <c r="D3367">
        <v>2500</v>
      </c>
      <c r="F3367">
        <v>2600</v>
      </c>
      <c r="G3367" t="s">
        <v>8219</v>
      </c>
      <c r="H3367" t="s">
        <v>8224</v>
      </c>
      <c r="I3367" t="str">
        <f>VLOOKUP(H3367,ISO!$A$2:$D$249,4,0)</f>
        <v>United States of America (the)</v>
      </c>
      <c r="J3367" t="s">
        <v>8246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1.04</v>
      </c>
      <c r="R3367" s="8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5" hidden="1">
      <c r="A3368">
        <v>3366</v>
      </c>
      <c r="B3368" s="3" t="s">
        <v>3365</v>
      </c>
      <c r="C3368" s="3" t="s">
        <v>7476</v>
      </c>
      <c r="D3368">
        <v>500</v>
      </c>
      <c r="F3368">
        <v>1105</v>
      </c>
      <c r="G3368" t="s">
        <v>8219</v>
      </c>
      <c r="H3368" t="s">
        <v>8224</v>
      </c>
      <c r="I3368" t="str">
        <f>VLOOKUP(H3368,ISO!$A$2:$D$249,4,0)</f>
        <v>United States of America (the)</v>
      </c>
      <c r="J3368" t="s">
        <v>8246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2.21</v>
      </c>
      <c r="R3368" s="8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5" hidden="1">
      <c r="A3369">
        <v>3367</v>
      </c>
      <c r="B3369" s="3" t="s">
        <v>3366</v>
      </c>
      <c r="C3369" s="3" t="s">
        <v>7477</v>
      </c>
      <c r="D3369">
        <v>750</v>
      </c>
      <c r="F3369">
        <v>890</v>
      </c>
      <c r="G3369" t="s">
        <v>8219</v>
      </c>
      <c r="H3369" t="s">
        <v>8225</v>
      </c>
      <c r="I3369" t="str">
        <f>VLOOKUP(H3369,ISO!$A$2:$D$249,4,0)</f>
        <v>United Kingdom of Great Britain and Northern Ireland (the)</v>
      </c>
      <c r="J3369" t="s">
        <v>8247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1.1866666666666668</v>
      </c>
      <c r="R3369" s="8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5" hidden="1">
      <c r="A3370">
        <v>3368</v>
      </c>
      <c r="B3370" s="3" t="s">
        <v>3367</v>
      </c>
      <c r="C3370" s="3" t="s">
        <v>7478</v>
      </c>
      <c r="D3370">
        <v>1000</v>
      </c>
      <c r="F3370">
        <v>1046</v>
      </c>
      <c r="G3370" t="s">
        <v>8219</v>
      </c>
      <c r="H3370" t="s">
        <v>8224</v>
      </c>
      <c r="I3370" t="str">
        <f>VLOOKUP(H3370,ISO!$A$2:$D$249,4,0)</f>
        <v>United States of America (the)</v>
      </c>
      <c r="J3370" t="s">
        <v>8246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1.046</v>
      </c>
      <c r="R3370" s="8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5" hidden="1">
      <c r="A3371">
        <v>3369</v>
      </c>
      <c r="B3371" s="3" t="s">
        <v>3368</v>
      </c>
      <c r="C3371" s="3" t="s">
        <v>7479</v>
      </c>
      <c r="D3371">
        <v>5000</v>
      </c>
      <c r="F3371">
        <v>5195</v>
      </c>
      <c r="G3371" t="s">
        <v>8219</v>
      </c>
      <c r="H3371" t="s">
        <v>8241</v>
      </c>
      <c r="I3371" t="str">
        <f>VLOOKUP(H3371,ISO!$A$2:$D$249,4,0)</f>
        <v>Ireland</v>
      </c>
      <c r="J3371" t="s">
        <v>8249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1.0389999999999999</v>
      </c>
      <c r="R3371" s="8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9" hidden="1">
      <c r="A3372">
        <v>3370</v>
      </c>
      <c r="B3372" s="3" t="s">
        <v>3369</v>
      </c>
      <c r="C3372" s="3" t="s">
        <v>7480</v>
      </c>
      <c r="D3372">
        <v>1500</v>
      </c>
      <c r="F3372">
        <v>1766</v>
      </c>
      <c r="G3372" t="s">
        <v>8219</v>
      </c>
      <c r="H3372" t="s">
        <v>8224</v>
      </c>
      <c r="I3372" t="str">
        <f>VLOOKUP(H3372,ISO!$A$2:$D$249,4,0)</f>
        <v>United States of America (the)</v>
      </c>
      <c r="J3372" t="s">
        <v>8246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1.1773333333333333</v>
      </c>
      <c r="R3372" s="8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9" hidden="1">
      <c r="A3373">
        <v>3371</v>
      </c>
      <c r="B3373" s="3" t="s">
        <v>3370</v>
      </c>
      <c r="C3373" s="3" t="s">
        <v>7481</v>
      </c>
      <c r="D3373">
        <v>200</v>
      </c>
      <c r="F3373">
        <v>277</v>
      </c>
      <c r="G3373" t="s">
        <v>8219</v>
      </c>
      <c r="H3373" t="s">
        <v>8224</v>
      </c>
      <c r="I3373" t="str">
        <f>VLOOKUP(H3373,ISO!$A$2:$D$249,4,0)</f>
        <v>United States of America (the)</v>
      </c>
      <c r="J3373" t="s">
        <v>8246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1.385</v>
      </c>
      <c r="R3373" s="8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5" hidden="1">
      <c r="A3374">
        <v>3372</v>
      </c>
      <c r="B3374" s="3" t="s">
        <v>3371</v>
      </c>
      <c r="C3374" s="3" t="s">
        <v>7482</v>
      </c>
      <c r="D3374">
        <v>1000</v>
      </c>
      <c r="F3374">
        <v>1035</v>
      </c>
      <c r="G3374" t="s">
        <v>8219</v>
      </c>
      <c r="H3374" t="s">
        <v>8224</v>
      </c>
      <c r="I3374" t="str">
        <f>VLOOKUP(H3374,ISO!$A$2:$D$249,4,0)</f>
        <v>United States of America (the)</v>
      </c>
      <c r="J3374" t="s">
        <v>8246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1.0349999999999999</v>
      </c>
      <c r="R3374" s="8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5" hidden="1">
      <c r="A3375">
        <v>3373</v>
      </c>
      <c r="B3375" s="3" t="s">
        <v>3372</v>
      </c>
      <c r="C3375" s="3" t="s">
        <v>7483</v>
      </c>
      <c r="D3375">
        <v>2000</v>
      </c>
      <c r="F3375">
        <v>2005</v>
      </c>
      <c r="G3375" t="s">
        <v>8219</v>
      </c>
      <c r="H3375" t="s">
        <v>8225</v>
      </c>
      <c r="I3375" t="str">
        <f>VLOOKUP(H3375,ISO!$A$2:$D$249,4,0)</f>
        <v>United Kingdom of Great Britain and Northern Ireland (the)</v>
      </c>
      <c r="J3375" t="s">
        <v>8247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1.0024999999999999</v>
      </c>
      <c r="R3375" s="8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5" hidden="1">
      <c r="A3376">
        <v>3374</v>
      </c>
      <c r="B3376" s="3" t="s">
        <v>3373</v>
      </c>
      <c r="C3376" s="3" t="s">
        <v>7484</v>
      </c>
      <c r="D3376">
        <v>3500</v>
      </c>
      <c r="F3376">
        <v>3730</v>
      </c>
      <c r="G3376" t="s">
        <v>8219</v>
      </c>
      <c r="H3376" t="s">
        <v>8229</v>
      </c>
      <c r="I3376" t="str">
        <f>VLOOKUP(H3376,ISO!$A$2:$D$249,4,0)</f>
        <v>Canada</v>
      </c>
      <c r="J3376" t="s">
        <v>8251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1.0657142857142856</v>
      </c>
      <c r="R3376" s="8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5" hidden="1">
      <c r="A3377">
        <v>3375</v>
      </c>
      <c r="B3377" s="3" t="s">
        <v>3374</v>
      </c>
      <c r="C3377" s="3" t="s">
        <v>7485</v>
      </c>
      <c r="D3377">
        <v>3000</v>
      </c>
      <c r="F3377">
        <v>3000</v>
      </c>
      <c r="G3377" t="s">
        <v>8219</v>
      </c>
      <c r="H3377" t="s">
        <v>8225</v>
      </c>
      <c r="I3377" t="str">
        <f>VLOOKUP(H3377,ISO!$A$2:$D$249,4,0)</f>
        <v>United Kingdom of Great Britain and Northern Ireland (the)</v>
      </c>
      <c r="J3377" t="s">
        <v>8247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</v>
      </c>
      <c r="R3377" s="8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5" hidden="1">
      <c r="A3378">
        <v>3376</v>
      </c>
      <c r="B3378" s="3" t="s">
        <v>3375</v>
      </c>
      <c r="C3378" s="3" t="s">
        <v>7486</v>
      </c>
      <c r="D3378">
        <v>8000</v>
      </c>
      <c r="F3378">
        <v>8001</v>
      </c>
      <c r="G3378" t="s">
        <v>8219</v>
      </c>
      <c r="H3378" t="s">
        <v>8224</v>
      </c>
      <c r="I3378" t="str">
        <f>VLOOKUP(H3378,ISO!$A$2:$D$249,4,0)</f>
        <v>United States of America (the)</v>
      </c>
      <c r="J3378" t="s">
        <v>8246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1.0001249999999999</v>
      </c>
      <c r="R3378" s="8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5" hidden="1">
      <c r="A3379">
        <v>3377</v>
      </c>
      <c r="B3379" s="3" t="s">
        <v>3376</v>
      </c>
      <c r="C3379" s="3" t="s">
        <v>7487</v>
      </c>
      <c r="D3379">
        <v>8000</v>
      </c>
      <c r="F3379">
        <v>8084</v>
      </c>
      <c r="G3379" t="s">
        <v>8219</v>
      </c>
      <c r="H3379" t="s">
        <v>8225</v>
      </c>
      <c r="I3379" t="str">
        <f>VLOOKUP(H3379,ISO!$A$2:$D$249,4,0)</f>
        <v>United Kingdom of Great Britain and Northern Ireland (the)</v>
      </c>
      <c r="J3379" t="s">
        <v>8247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1.0105</v>
      </c>
      <c r="R3379" s="8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5" hidden="1">
      <c r="A3380">
        <v>3378</v>
      </c>
      <c r="B3380" s="3" t="s">
        <v>3377</v>
      </c>
      <c r="C3380" s="3" t="s">
        <v>7488</v>
      </c>
      <c r="D3380">
        <v>550</v>
      </c>
      <c r="F3380">
        <v>592</v>
      </c>
      <c r="G3380" t="s">
        <v>8219</v>
      </c>
      <c r="H3380" t="s">
        <v>8225</v>
      </c>
      <c r="I3380" t="str">
        <f>VLOOKUP(H3380,ISO!$A$2:$D$249,4,0)</f>
        <v>United Kingdom of Great Britain and Northern Ireland (the)</v>
      </c>
      <c r="J3380" t="s">
        <v>8247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1.0763636363636364</v>
      </c>
      <c r="R3380" s="8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58" hidden="1">
      <c r="A3381">
        <v>3379</v>
      </c>
      <c r="B3381" s="3" t="s">
        <v>3378</v>
      </c>
      <c r="C3381" s="3" t="s">
        <v>7489</v>
      </c>
      <c r="D3381">
        <v>2000</v>
      </c>
      <c r="F3381">
        <v>2073</v>
      </c>
      <c r="G3381" t="s">
        <v>8219</v>
      </c>
      <c r="H3381" t="s">
        <v>8225</v>
      </c>
      <c r="I3381" t="str">
        <f>VLOOKUP(H3381,ISO!$A$2:$D$249,4,0)</f>
        <v>United Kingdom of Great Britain and Northern Ireland (the)</v>
      </c>
      <c r="J3381" t="s">
        <v>8247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1.0365</v>
      </c>
      <c r="R3381" s="8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58" hidden="1">
      <c r="A3382">
        <v>3380</v>
      </c>
      <c r="B3382" s="3" t="s">
        <v>3379</v>
      </c>
      <c r="C3382" s="3" t="s">
        <v>7490</v>
      </c>
      <c r="D3382">
        <v>3000</v>
      </c>
      <c r="F3382">
        <v>3133</v>
      </c>
      <c r="G3382" t="s">
        <v>8219</v>
      </c>
      <c r="H3382" t="s">
        <v>8224</v>
      </c>
      <c r="I3382" t="str">
        <f>VLOOKUP(H3382,ISO!$A$2:$D$249,4,0)</f>
        <v>United States of America (the)</v>
      </c>
      <c r="J3382" t="s">
        <v>8246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1.0443333333333333</v>
      </c>
      <c r="R3382" s="8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5" hidden="1">
      <c r="A3383">
        <v>3381</v>
      </c>
      <c r="B3383" s="3" t="s">
        <v>3380</v>
      </c>
      <c r="C3383" s="3" t="s">
        <v>7491</v>
      </c>
      <c r="D3383">
        <v>4000</v>
      </c>
      <c r="F3383">
        <v>4090</v>
      </c>
      <c r="G3383" t="s">
        <v>8219</v>
      </c>
      <c r="H3383" t="s">
        <v>8224</v>
      </c>
      <c r="I3383" t="str">
        <f>VLOOKUP(H3383,ISO!$A$2:$D$249,4,0)</f>
        <v>United States of America (the)</v>
      </c>
      <c r="J3383" t="s">
        <v>8246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1.0225</v>
      </c>
      <c r="R3383" s="8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58" hidden="1">
      <c r="A3384">
        <v>3382</v>
      </c>
      <c r="B3384" s="3" t="s">
        <v>3381</v>
      </c>
      <c r="C3384" s="3" t="s">
        <v>7492</v>
      </c>
      <c r="D3384">
        <v>3500</v>
      </c>
      <c r="F3384">
        <v>3526</v>
      </c>
      <c r="G3384" t="s">
        <v>8219</v>
      </c>
      <c r="H3384" t="s">
        <v>8225</v>
      </c>
      <c r="I3384" t="str">
        <f>VLOOKUP(H3384,ISO!$A$2:$D$249,4,0)</f>
        <v>United Kingdom of Great Britain and Northern Ireland (the)</v>
      </c>
      <c r="J3384" t="s">
        <v>8247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1.0074285714285713</v>
      </c>
      <c r="R3384" s="8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5" hidden="1">
      <c r="A3385">
        <v>3383</v>
      </c>
      <c r="B3385" s="3" t="s">
        <v>3382</v>
      </c>
      <c r="C3385" s="3" t="s">
        <v>7493</v>
      </c>
      <c r="D3385">
        <v>1750</v>
      </c>
      <c r="F3385">
        <v>1955</v>
      </c>
      <c r="G3385" t="s">
        <v>8219</v>
      </c>
      <c r="H3385" t="s">
        <v>8224</v>
      </c>
      <c r="I3385" t="str">
        <f>VLOOKUP(H3385,ISO!$A$2:$D$249,4,0)</f>
        <v>United States of America (the)</v>
      </c>
      <c r="J3385" t="s">
        <v>8246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1.1171428571428572</v>
      </c>
      <c r="R3385" s="8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5" hidden="1">
      <c r="A3386">
        <v>3384</v>
      </c>
      <c r="B3386" s="3" t="s">
        <v>3383</v>
      </c>
      <c r="C3386" s="3" t="s">
        <v>7494</v>
      </c>
      <c r="D3386">
        <v>6000</v>
      </c>
      <c r="F3386">
        <v>6000.66</v>
      </c>
      <c r="G3386" t="s">
        <v>8219</v>
      </c>
      <c r="H3386" t="s">
        <v>8224</v>
      </c>
      <c r="I3386" t="str">
        <f>VLOOKUP(H3386,ISO!$A$2:$D$249,4,0)</f>
        <v>United States of America (the)</v>
      </c>
      <c r="J3386" t="s">
        <v>8246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1.0001100000000001</v>
      </c>
      <c r="R3386" s="8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58" hidden="1">
      <c r="A3387">
        <v>3385</v>
      </c>
      <c r="B3387" s="3" t="s">
        <v>3384</v>
      </c>
      <c r="C3387" s="3" t="s">
        <v>7495</v>
      </c>
      <c r="D3387">
        <v>2000</v>
      </c>
      <c r="F3387">
        <v>2000</v>
      </c>
      <c r="G3387" t="s">
        <v>8219</v>
      </c>
      <c r="H3387" t="s">
        <v>8224</v>
      </c>
      <c r="I3387" t="str">
        <f>VLOOKUP(H3387,ISO!$A$2:$D$249,4,0)</f>
        <v>United States of America (the)</v>
      </c>
      <c r="J3387" t="s">
        <v>8246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</v>
      </c>
      <c r="R3387" s="8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58" hidden="1">
      <c r="A3388">
        <v>3386</v>
      </c>
      <c r="B3388" s="3" t="s">
        <v>3385</v>
      </c>
      <c r="C3388" s="3" t="s">
        <v>7496</v>
      </c>
      <c r="D3388">
        <v>2000</v>
      </c>
      <c r="F3388">
        <v>2100</v>
      </c>
      <c r="G3388" t="s">
        <v>8219</v>
      </c>
      <c r="H3388" t="s">
        <v>8224</v>
      </c>
      <c r="I3388" t="str">
        <f>VLOOKUP(H3388,ISO!$A$2:$D$249,4,0)</f>
        <v>United States of America (the)</v>
      </c>
      <c r="J3388" t="s">
        <v>8246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1.05</v>
      </c>
      <c r="R3388" s="8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58" hidden="1">
      <c r="A3389">
        <v>3387</v>
      </c>
      <c r="B3389" s="3" t="s">
        <v>3386</v>
      </c>
      <c r="C3389" s="3" t="s">
        <v>7497</v>
      </c>
      <c r="D3389">
        <v>3000</v>
      </c>
      <c r="F3389">
        <v>3506</v>
      </c>
      <c r="G3389" t="s">
        <v>8219</v>
      </c>
      <c r="H3389" t="s">
        <v>8224</v>
      </c>
      <c r="I3389" t="str">
        <f>VLOOKUP(H3389,ISO!$A$2:$D$249,4,0)</f>
        <v>United States of America (the)</v>
      </c>
      <c r="J3389" t="s">
        <v>8246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1.1686666666666667</v>
      </c>
      <c r="R3389" s="8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58" hidden="1">
      <c r="A3390">
        <v>3388</v>
      </c>
      <c r="B3390" s="3" t="s">
        <v>3387</v>
      </c>
      <c r="C3390" s="3" t="s">
        <v>7498</v>
      </c>
      <c r="D3390">
        <v>1500</v>
      </c>
      <c r="F3390">
        <v>1557</v>
      </c>
      <c r="G3390" t="s">
        <v>8219</v>
      </c>
      <c r="H3390" t="s">
        <v>8225</v>
      </c>
      <c r="I3390" t="str">
        <f>VLOOKUP(H3390,ISO!$A$2:$D$249,4,0)</f>
        <v>United Kingdom of Great Britain and Northern Ireland (the)</v>
      </c>
      <c r="J3390" t="s">
        <v>8247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1.038</v>
      </c>
      <c r="R3390" s="8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3.5" hidden="1">
      <c r="A3391">
        <v>3389</v>
      </c>
      <c r="B3391" s="3" t="s">
        <v>3388</v>
      </c>
      <c r="C3391" s="3" t="s">
        <v>7499</v>
      </c>
      <c r="D3391">
        <v>10000</v>
      </c>
      <c r="F3391">
        <v>11450</v>
      </c>
      <c r="G3391" t="s">
        <v>8219</v>
      </c>
      <c r="H3391" t="s">
        <v>8224</v>
      </c>
      <c r="I3391" t="str">
        <f>VLOOKUP(H3391,ISO!$A$2:$D$249,4,0)</f>
        <v>United States of America (the)</v>
      </c>
      <c r="J3391" t="s">
        <v>8246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1.145</v>
      </c>
      <c r="R3391" s="8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58" hidden="1">
      <c r="A3392">
        <v>3390</v>
      </c>
      <c r="B3392" s="3" t="s">
        <v>3389</v>
      </c>
      <c r="C3392" s="3" t="s">
        <v>7500</v>
      </c>
      <c r="D3392">
        <v>1500</v>
      </c>
      <c r="F3392">
        <v>1536</v>
      </c>
      <c r="G3392" t="s">
        <v>8219</v>
      </c>
      <c r="H3392" t="s">
        <v>8224</v>
      </c>
      <c r="I3392" t="str">
        <f>VLOOKUP(H3392,ISO!$A$2:$D$249,4,0)</f>
        <v>United States of America (the)</v>
      </c>
      <c r="J3392" t="s">
        <v>8246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1.024</v>
      </c>
      <c r="R3392" s="8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58" hidden="1">
      <c r="A3393">
        <v>3391</v>
      </c>
      <c r="B3393" s="3" t="s">
        <v>3390</v>
      </c>
      <c r="C3393" s="3" t="s">
        <v>7501</v>
      </c>
      <c r="D3393">
        <v>500</v>
      </c>
      <c r="F3393">
        <v>1115</v>
      </c>
      <c r="G3393" t="s">
        <v>8219</v>
      </c>
      <c r="H3393" t="s">
        <v>8224</v>
      </c>
      <c r="I3393" t="str">
        <f>VLOOKUP(H3393,ISO!$A$2:$D$249,4,0)</f>
        <v>United States of America (the)</v>
      </c>
      <c r="J3393" t="s">
        <v>8246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2.23</v>
      </c>
      <c r="R3393" s="8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58" hidden="1">
      <c r="A3394">
        <v>3392</v>
      </c>
      <c r="B3394" s="3" t="s">
        <v>3391</v>
      </c>
      <c r="C3394" s="3" t="s">
        <v>7502</v>
      </c>
      <c r="D3394">
        <v>500</v>
      </c>
      <c r="F3394">
        <v>500</v>
      </c>
      <c r="G3394" t="s">
        <v>8219</v>
      </c>
      <c r="H3394" t="s">
        <v>8225</v>
      </c>
      <c r="I3394" t="str">
        <f>VLOOKUP(H3394,ISO!$A$2:$D$249,4,0)</f>
        <v>United Kingdom of Great Britain and Northern Ireland (the)</v>
      </c>
      <c r="J3394" t="s">
        <v>8247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208"/>
        <v>1</v>
      </c>
      <c r="R3394" s="8">
        <f t="shared" si="209"/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3.5" hidden="1">
      <c r="A3395">
        <v>3393</v>
      </c>
      <c r="B3395" s="3" t="s">
        <v>3392</v>
      </c>
      <c r="C3395" s="3" t="s">
        <v>7503</v>
      </c>
      <c r="D3395">
        <v>1500</v>
      </c>
      <c r="F3395">
        <v>1587</v>
      </c>
      <c r="G3395" t="s">
        <v>8219</v>
      </c>
      <c r="H3395" t="s">
        <v>8224</v>
      </c>
      <c r="I3395" t="str">
        <f>VLOOKUP(H3395,ISO!$A$2:$D$249,4,0)</f>
        <v>United States of America (the)</v>
      </c>
      <c r="J3395" t="s">
        <v>8246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212">F3395/D3395</f>
        <v>1.0580000000000001</v>
      </c>
      <c r="R3395" s="8">
        <f t="shared" ref="R3395:R3458" si="213">F3395/N3395</f>
        <v>36.06818181818182</v>
      </c>
      <c r="S3395" t="str">
        <f t="shared" ref="S3395:S3458" si="214">LEFT(P3395,(FIND("/",P3395,1)-1))</f>
        <v>theater</v>
      </c>
      <c r="T3395" t="str">
        <f t="shared" ref="T3395:T3458" si="215">MID(P3395,FIND("/",P3395)+1,256)</f>
        <v>plays</v>
      </c>
    </row>
    <row r="3396" spans="1:20" ht="43.5" hidden="1">
      <c r="A3396">
        <v>3394</v>
      </c>
      <c r="B3396" s="3" t="s">
        <v>3393</v>
      </c>
      <c r="C3396" s="3" t="s">
        <v>7504</v>
      </c>
      <c r="D3396">
        <v>550</v>
      </c>
      <c r="F3396">
        <v>783</v>
      </c>
      <c r="G3396" t="s">
        <v>8219</v>
      </c>
      <c r="H3396" t="s">
        <v>8225</v>
      </c>
      <c r="I3396" t="str">
        <f>VLOOKUP(H3396,ISO!$A$2:$D$249,4,0)</f>
        <v>United Kingdom of Great Britain and Northern Ireland (the)</v>
      </c>
      <c r="J3396" t="s">
        <v>8247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1.4236363636363636</v>
      </c>
      <c r="R3396" s="8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29" hidden="1">
      <c r="A3397">
        <v>3395</v>
      </c>
      <c r="B3397" s="3" t="s">
        <v>3394</v>
      </c>
      <c r="C3397" s="3" t="s">
        <v>7505</v>
      </c>
      <c r="D3397">
        <v>500</v>
      </c>
      <c r="F3397">
        <v>920</v>
      </c>
      <c r="G3397" t="s">
        <v>8219</v>
      </c>
      <c r="H3397" t="s">
        <v>8225</v>
      </c>
      <c r="I3397" t="str">
        <f>VLOOKUP(H3397,ISO!$A$2:$D$249,4,0)</f>
        <v>United Kingdom of Great Britain and Northern Ireland (the)</v>
      </c>
      <c r="J3397" t="s">
        <v>8247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1.84</v>
      </c>
      <c r="R3397" s="8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5" hidden="1">
      <c r="A3398">
        <v>3396</v>
      </c>
      <c r="B3398" s="3" t="s">
        <v>3395</v>
      </c>
      <c r="C3398" s="3" t="s">
        <v>7506</v>
      </c>
      <c r="D3398">
        <v>1500</v>
      </c>
      <c r="F3398">
        <v>1565</v>
      </c>
      <c r="G3398" t="s">
        <v>8219</v>
      </c>
      <c r="H3398" t="s">
        <v>8224</v>
      </c>
      <c r="I3398" t="str">
        <f>VLOOKUP(H3398,ISO!$A$2:$D$249,4,0)</f>
        <v>United States of America (the)</v>
      </c>
      <c r="J3398" t="s">
        <v>8246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1.0433333333333332</v>
      </c>
      <c r="R3398" s="8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9" hidden="1">
      <c r="A3399">
        <v>3397</v>
      </c>
      <c r="B3399" s="3" t="s">
        <v>3396</v>
      </c>
      <c r="C3399" s="3" t="s">
        <v>7507</v>
      </c>
      <c r="D3399">
        <v>250</v>
      </c>
      <c r="F3399">
        <v>280</v>
      </c>
      <c r="G3399" t="s">
        <v>8219</v>
      </c>
      <c r="H3399" t="s">
        <v>8225</v>
      </c>
      <c r="I3399" t="str">
        <f>VLOOKUP(H3399,ISO!$A$2:$D$249,4,0)</f>
        <v>United Kingdom of Great Britain and Northern Ireland (the)</v>
      </c>
      <c r="J3399" t="s">
        <v>8247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1.1200000000000001</v>
      </c>
      <c r="R3399" s="8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5" hidden="1">
      <c r="A3400">
        <v>3398</v>
      </c>
      <c r="B3400" s="3" t="s">
        <v>3397</v>
      </c>
      <c r="C3400" s="3" t="s">
        <v>7508</v>
      </c>
      <c r="D3400">
        <v>4000</v>
      </c>
      <c r="F3400">
        <v>4443</v>
      </c>
      <c r="G3400" t="s">
        <v>8219</v>
      </c>
      <c r="H3400" t="s">
        <v>8224</v>
      </c>
      <c r="I3400" t="str">
        <f>VLOOKUP(H3400,ISO!$A$2:$D$249,4,0)</f>
        <v>United States of America (the)</v>
      </c>
      <c r="J3400" t="s">
        <v>8246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1.1107499999999999</v>
      </c>
      <c r="R3400" s="8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5" hidden="1">
      <c r="A3401">
        <v>3399</v>
      </c>
      <c r="B3401" s="3" t="s">
        <v>3398</v>
      </c>
      <c r="C3401" s="3" t="s">
        <v>7509</v>
      </c>
      <c r="D3401">
        <v>1200</v>
      </c>
      <c r="F3401">
        <v>1245</v>
      </c>
      <c r="G3401" t="s">
        <v>8219</v>
      </c>
      <c r="H3401" t="s">
        <v>8225</v>
      </c>
      <c r="I3401" t="str">
        <f>VLOOKUP(H3401,ISO!$A$2:$D$249,4,0)</f>
        <v>United Kingdom of Great Britain and Northern Ireland (the)</v>
      </c>
      <c r="J3401" t="s">
        <v>8247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1.0375000000000001</v>
      </c>
      <c r="R3401" s="8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5" hidden="1">
      <c r="A3402">
        <v>3400</v>
      </c>
      <c r="B3402" s="3" t="s">
        <v>3399</v>
      </c>
      <c r="C3402" s="3" t="s">
        <v>7510</v>
      </c>
      <c r="D3402">
        <v>10000</v>
      </c>
      <c r="F3402">
        <v>10041</v>
      </c>
      <c r="G3402" t="s">
        <v>8219</v>
      </c>
      <c r="H3402" t="s">
        <v>8224</v>
      </c>
      <c r="I3402" t="str">
        <f>VLOOKUP(H3402,ISO!$A$2:$D$249,4,0)</f>
        <v>United States of America (the)</v>
      </c>
      <c r="J3402" t="s">
        <v>8246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1.0041</v>
      </c>
      <c r="R3402" s="8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58" hidden="1">
      <c r="A3403">
        <v>3401</v>
      </c>
      <c r="B3403" s="3" t="s">
        <v>3400</v>
      </c>
      <c r="C3403" s="3" t="s">
        <v>7511</v>
      </c>
      <c r="D3403">
        <v>2900</v>
      </c>
      <c r="F3403">
        <v>2954</v>
      </c>
      <c r="G3403" t="s">
        <v>8219</v>
      </c>
      <c r="H3403" t="s">
        <v>8225</v>
      </c>
      <c r="I3403" t="str">
        <f>VLOOKUP(H3403,ISO!$A$2:$D$249,4,0)</f>
        <v>United Kingdom of Great Britain and Northern Ireland (the)</v>
      </c>
      <c r="J3403" t="s">
        <v>8247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1.0186206896551724</v>
      </c>
      <c r="R3403" s="8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5" hidden="1">
      <c r="A3404">
        <v>3402</v>
      </c>
      <c r="B3404" s="3" t="s">
        <v>3401</v>
      </c>
      <c r="C3404" s="3" t="s">
        <v>7512</v>
      </c>
      <c r="D3404">
        <v>15000</v>
      </c>
      <c r="F3404">
        <v>16465</v>
      </c>
      <c r="G3404" t="s">
        <v>8219</v>
      </c>
      <c r="H3404" t="s">
        <v>8224</v>
      </c>
      <c r="I3404" t="str">
        <f>VLOOKUP(H3404,ISO!$A$2:$D$249,4,0)</f>
        <v>United States of America (the)</v>
      </c>
      <c r="J3404" t="s">
        <v>8246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1.0976666666666666</v>
      </c>
      <c r="R3404" s="8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5" hidden="1">
      <c r="A3405">
        <v>3403</v>
      </c>
      <c r="B3405" s="3" t="s">
        <v>3402</v>
      </c>
      <c r="C3405" s="3" t="s">
        <v>7513</v>
      </c>
      <c r="D3405">
        <v>2000</v>
      </c>
      <c r="F3405">
        <v>2000</v>
      </c>
      <c r="G3405" t="s">
        <v>8219</v>
      </c>
      <c r="H3405" t="s">
        <v>8225</v>
      </c>
      <c r="I3405" t="str">
        <f>VLOOKUP(H3405,ISO!$A$2:$D$249,4,0)</f>
        <v>United Kingdom of Great Britain and Northern Ireland (the)</v>
      </c>
      <c r="J3405" t="s">
        <v>8247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</v>
      </c>
      <c r="R3405" s="8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58" hidden="1">
      <c r="A3406">
        <v>3404</v>
      </c>
      <c r="B3406" s="3" t="s">
        <v>3403</v>
      </c>
      <c r="C3406" s="3" t="s">
        <v>7514</v>
      </c>
      <c r="D3406">
        <v>500</v>
      </c>
      <c r="F3406">
        <v>610</v>
      </c>
      <c r="G3406" t="s">
        <v>8219</v>
      </c>
      <c r="H3406" t="s">
        <v>8224</v>
      </c>
      <c r="I3406" t="str">
        <f>VLOOKUP(H3406,ISO!$A$2:$D$249,4,0)</f>
        <v>United States of America (the)</v>
      </c>
      <c r="J3406" t="s">
        <v>8246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1.22</v>
      </c>
      <c r="R3406" s="8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5" hidden="1">
      <c r="A3407">
        <v>3405</v>
      </c>
      <c r="B3407" s="3" t="s">
        <v>3404</v>
      </c>
      <c r="C3407" s="3" t="s">
        <v>7515</v>
      </c>
      <c r="D3407">
        <v>350</v>
      </c>
      <c r="F3407">
        <v>481.5</v>
      </c>
      <c r="G3407" t="s">
        <v>8219</v>
      </c>
      <c r="H3407" t="s">
        <v>8225</v>
      </c>
      <c r="I3407" t="str">
        <f>VLOOKUP(H3407,ISO!$A$2:$D$249,4,0)</f>
        <v>United Kingdom of Great Britain and Northern Ireland (the)</v>
      </c>
      <c r="J3407" t="s">
        <v>8247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1.3757142857142857</v>
      </c>
      <c r="R3407" s="8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3.5" hidden="1">
      <c r="A3408">
        <v>3406</v>
      </c>
      <c r="B3408" s="3" t="s">
        <v>3405</v>
      </c>
      <c r="C3408" s="3" t="s">
        <v>7516</v>
      </c>
      <c r="D3408">
        <v>10000</v>
      </c>
      <c r="F3408">
        <v>10031</v>
      </c>
      <c r="G3408" t="s">
        <v>8219</v>
      </c>
      <c r="H3408" t="s">
        <v>8224</v>
      </c>
      <c r="I3408" t="str">
        <f>VLOOKUP(H3408,ISO!$A$2:$D$249,4,0)</f>
        <v>United States of America (the)</v>
      </c>
      <c r="J3408" t="s">
        <v>8246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1.0031000000000001</v>
      </c>
      <c r="R3408" s="8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8" hidden="1">
      <c r="A3409">
        <v>3407</v>
      </c>
      <c r="B3409" s="3" t="s">
        <v>3406</v>
      </c>
      <c r="C3409" s="3" t="s">
        <v>7517</v>
      </c>
      <c r="D3409">
        <v>2000</v>
      </c>
      <c r="F3409">
        <v>2142</v>
      </c>
      <c r="G3409" t="s">
        <v>8219</v>
      </c>
      <c r="H3409" t="s">
        <v>8225</v>
      </c>
      <c r="I3409" t="str">
        <f>VLOOKUP(H3409,ISO!$A$2:$D$249,4,0)</f>
        <v>United Kingdom of Great Britain and Northern Ireland (the)</v>
      </c>
      <c r="J3409" t="s">
        <v>8247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1.071</v>
      </c>
      <c r="R3409" s="8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5" hidden="1">
      <c r="A3410">
        <v>3408</v>
      </c>
      <c r="B3410" s="3" t="s">
        <v>3407</v>
      </c>
      <c r="C3410" s="3" t="s">
        <v>7518</v>
      </c>
      <c r="D3410">
        <v>500</v>
      </c>
      <c r="F3410">
        <v>1055</v>
      </c>
      <c r="G3410" t="s">
        <v>8219</v>
      </c>
      <c r="H3410" t="s">
        <v>8224</v>
      </c>
      <c r="I3410" t="str">
        <f>VLOOKUP(H3410,ISO!$A$2:$D$249,4,0)</f>
        <v>United States of America (the)</v>
      </c>
      <c r="J3410" t="s">
        <v>8246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2.11</v>
      </c>
      <c r="R3410" s="8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5" hidden="1">
      <c r="A3411">
        <v>3409</v>
      </c>
      <c r="B3411" s="3" t="s">
        <v>3408</v>
      </c>
      <c r="C3411" s="3" t="s">
        <v>7519</v>
      </c>
      <c r="D3411">
        <v>500</v>
      </c>
      <c r="F3411">
        <v>618</v>
      </c>
      <c r="G3411" t="s">
        <v>8219</v>
      </c>
      <c r="H3411" t="s">
        <v>8225</v>
      </c>
      <c r="I3411" t="str">
        <f>VLOOKUP(H3411,ISO!$A$2:$D$249,4,0)</f>
        <v>United Kingdom of Great Britain and Northern Ireland (the)</v>
      </c>
      <c r="J3411" t="s">
        <v>8247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1.236</v>
      </c>
      <c r="R3411" s="8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5" hidden="1">
      <c r="A3412">
        <v>3410</v>
      </c>
      <c r="B3412" s="3" t="s">
        <v>3409</v>
      </c>
      <c r="C3412" s="3" t="s">
        <v>7520</v>
      </c>
      <c r="D3412">
        <v>3000</v>
      </c>
      <c r="F3412">
        <v>3255</v>
      </c>
      <c r="G3412" t="s">
        <v>8219</v>
      </c>
      <c r="H3412" t="s">
        <v>8224</v>
      </c>
      <c r="I3412" t="str">
        <f>VLOOKUP(H3412,ISO!$A$2:$D$249,4,0)</f>
        <v>United States of America (the)</v>
      </c>
      <c r="J3412" t="s">
        <v>8246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1.085</v>
      </c>
      <c r="R3412" s="8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43.5" hidden="1">
      <c r="A3413">
        <v>3411</v>
      </c>
      <c r="B3413" s="3" t="s">
        <v>3410</v>
      </c>
      <c r="C3413" s="3" t="s">
        <v>7521</v>
      </c>
      <c r="D3413">
        <v>15000</v>
      </c>
      <c r="F3413">
        <v>15535</v>
      </c>
      <c r="G3413" t="s">
        <v>8219</v>
      </c>
      <c r="H3413" t="s">
        <v>8224</v>
      </c>
      <c r="I3413" t="str">
        <f>VLOOKUP(H3413,ISO!$A$2:$D$249,4,0)</f>
        <v>United States of America (the)</v>
      </c>
      <c r="J3413" t="s">
        <v>8246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1.0356666666666667</v>
      </c>
      <c r="R3413" s="8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5" hidden="1">
      <c r="A3414">
        <v>3412</v>
      </c>
      <c r="B3414" s="3" t="s">
        <v>3411</v>
      </c>
      <c r="C3414" s="3" t="s">
        <v>7522</v>
      </c>
      <c r="D3414">
        <v>3000</v>
      </c>
      <c r="F3414">
        <v>3000</v>
      </c>
      <c r="G3414" t="s">
        <v>8219</v>
      </c>
      <c r="H3414" t="s">
        <v>8225</v>
      </c>
      <c r="I3414" t="str">
        <f>VLOOKUP(H3414,ISO!$A$2:$D$249,4,0)</f>
        <v>United Kingdom of Great Britain and Northern Ireland (the)</v>
      </c>
      <c r="J3414" t="s">
        <v>8247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</v>
      </c>
      <c r="R3414" s="8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58" hidden="1">
      <c r="A3415">
        <v>3413</v>
      </c>
      <c r="B3415" s="3" t="s">
        <v>3412</v>
      </c>
      <c r="C3415" s="3" t="s">
        <v>7523</v>
      </c>
      <c r="D3415">
        <v>500</v>
      </c>
      <c r="F3415">
        <v>650</v>
      </c>
      <c r="G3415" t="s">
        <v>8219</v>
      </c>
      <c r="H3415" t="s">
        <v>8224</v>
      </c>
      <c r="I3415" t="str">
        <f>VLOOKUP(H3415,ISO!$A$2:$D$249,4,0)</f>
        <v>United States of America (the)</v>
      </c>
      <c r="J3415" t="s">
        <v>8246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1.3</v>
      </c>
      <c r="R3415" s="8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5" hidden="1">
      <c r="A3416">
        <v>3414</v>
      </c>
      <c r="B3416" s="3" t="s">
        <v>3413</v>
      </c>
      <c r="C3416" s="3" t="s">
        <v>7524</v>
      </c>
      <c r="D3416">
        <v>3000</v>
      </c>
      <c r="F3416">
        <v>3105</v>
      </c>
      <c r="G3416" t="s">
        <v>8219</v>
      </c>
      <c r="H3416" t="s">
        <v>8224</v>
      </c>
      <c r="I3416" t="str">
        <f>VLOOKUP(H3416,ISO!$A$2:$D$249,4,0)</f>
        <v>United States of America (the)</v>
      </c>
      <c r="J3416" t="s">
        <v>8246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1.0349999999999999</v>
      </c>
      <c r="R3416" s="8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3.5" hidden="1">
      <c r="A3417">
        <v>3415</v>
      </c>
      <c r="B3417" s="3" t="s">
        <v>3414</v>
      </c>
      <c r="C3417" s="3" t="s">
        <v>7525</v>
      </c>
      <c r="D3417">
        <v>200</v>
      </c>
      <c r="F3417">
        <v>200</v>
      </c>
      <c r="G3417" t="s">
        <v>8219</v>
      </c>
      <c r="H3417" t="s">
        <v>8224</v>
      </c>
      <c r="I3417" t="str">
        <f>VLOOKUP(H3417,ISO!$A$2:$D$249,4,0)</f>
        <v>United States of America (the)</v>
      </c>
      <c r="J3417" t="s">
        <v>8246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</v>
      </c>
      <c r="R3417" s="8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8" hidden="1">
      <c r="A3418">
        <v>3416</v>
      </c>
      <c r="B3418" s="3" t="s">
        <v>3415</v>
      </c>
      <c r="C3418" s="3" t="s">
        <v>7526</v>
      </c>
      <c r="D3418">
        <v>4000</v>
      </c>
      <c r="F3418">
        <v>4784</v>
      </c>
      <c r="G3418" t="s">
        <v>8219</v>
      </c>
      <c r="H3418" t="s">
        <v>8225</v>
      </c>
      <c r="I3418" t="str">
        <f>VLOOKUP(H3418,ISO!$A$2:$D$249,4,0)</f>
        <v>United Kingdom of Great Britain and Northern Ireland (the)</v>
      </c>
      <c r="J3418" t="s">
        <v>8247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1.196</v>
      </c>
      <c r="R3418" s="8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5" hidden="1">
      <c r="A3419">
        <v>3417</v>
      </c>
      <c r="B3419" s="3" t="s">
        <v>3416</v>
      </c>
      <c r="C3419" s="3" t="s">
        <v>7527</v>
      </c>
      <c r="D3419">
        <v>1700</v>
      </c>
      <c r="F3419">
        <v>1700.01</v>
      </c>
      <c r="G3419" t="s">
        <v>8219</v>
      </c>
      <c r="H3419" t="s">
        <v>8224</v>
      </c>
      <c r="I3419" t="str">
        <f>VLOOKUP(H3419,ISO!$A$2:$D$249,4,0)</f>
        <v>United States of America (the)</v>
      </c>
      <c r="J3419" t="s">
        <v>8246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1.0000058823529412</v>
      </c>
      <c r="R3419" s="8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5" hidden="1">
      <c r="A3420">
        <v>3418</v>
      </c>
      <c r="B3420" s="3" t="s">
        <v>3417</v>
      </c>
      <c r="C3420" s="3" t="s">
        <v>7528</v>
      </c>
      <c r="D3420">
        <v>4000</v>
      </c>
      <c r="F3420">
        <v>4035</v>
      </c>
      <c r="G3420" t="s">
        <v>8219</v>
      </c>
      <c r="H3420" t="s">
        <v>8224</v>
      </c>
      <c r="I3420" t="str">
        <f>VLOOKUP(H3420,ISO!$A$2:$D$249,4,0)</f>
        <v>United States of America (the)</v>
      </c>
      <c r="J3420" t="s">
        <v>8246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1.00875</v>
      </c>
      <c r="R3420" s="8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8" hidden="1">
      <c r="A3421">
        <v>3419</v>
      </c>
      <c r="B3421" s="3" t="s">
        <v>3418</v>
      </c>
      <c r="C3421" s="3" t="s">
        <v>7529</v>
      </c>
      <c r="D3421">
        <v>2750</v>
      </c>
      <c r="F3421">
        <v>2930</v>
      </c>
      <c r="G3421" t="s">
        <v>8219</v>
      </c>
      <c r="H3421" t="s">
        <v>8241</v>
      </c>
      <c r="I3421" t="str">
        <f>VLOOKUP(H3421,ISO!$A$2:$D$249,4,0)</f>
        <v>Ireland</v>
      </c>
      <c r="J3421" t="s">
        <v>8249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1.0654545454545454</v>
      </c>
      <c r="R3421" s="8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5" hidden="1">
      <c r="A3422">
        <v>3420</v>
      </c>
      <c r="B3422" s="3" t="s">
        <v>3419</v>
      </c>
      <c r="C3422" s="3" t="s">
        <v>7530</v>
      </c>
      <c r="D3422">
        <v>700</v>
      </c>
      <c r="F3422">
        <v>966</v>
      </c>
      <c r="G3422" t="s">
        <v>8219</v>
      </c>
      <c r="H3422" t="s">
        <v>8225</v>
      </c>
      <c r="I3422" t="str">
        <f>VLOOKUP(H3422,ISO!$A$2:$D$249,4,0)</f>
        <v>United Kingdom of Great Britain and Northern Ireland (the)</v>
      </c>
      <c r="J3422" t="s">
        <v>8247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1.38</v>
      </c>
      <c r="R3422" s="8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5" hidden="1">
      <c r="A3423">
        <v>3421</v>
      </c>
      <c r="B3423" s="3" t="s">
        <v>3420</v>
      </c>
      <c r="C3423" s="3" t="s">
        <v>7531</v>
      </c>
      <c r="D3423">
        <v>10000</v>
      </c>
      <c r="F3423">
        <v>10115</v>
      </c>
      <c r="G3423" t="s">
        <v>8219</v>
      </c>
      <c r="H3423" t="s">
        <v>8224</v>
      </c>
      <c r="I3423" t="str">
        <f>VLOOKUP(H3423,ISO!$A$2:$D$249,4,0)</f>
        <v>United States of America (the)</v>
      </c>
      <c r="J3423" t="s">
        <v>8246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1.0115000000000001</v>
      </c>
      <c r="R3423" s="8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5" hidden="1">
      <c r="A3424">
        <v>3422</v>
      </c>
      <c r="B3424" s="3" t="s">
        <v>3421</v>
      </c>
      <c r="C3424" s="3" t="s">
        <v>7532</v>
      </c>
      <c r="D3424">
        <v>3000</v>
      </c>
      <c r="F3424">
        <v>3273</v>
      </c>
      <c r="G3424" t="s">
        <v>8219</v>
      </c>
      <c r="H3424" t="s">
        <v>8225</v>
      </c>
      <c r="I3424" t="str">
        <f>VLOOKUP(H3424,ISO!$A$2:$D$249,4,0)</f>
        <v>United Kingdom of Great Britain and Northern Ireland (the)</v>
      </c>
      <c r="J3424" t="s">
        <v>8247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1.091</v>
      </c>
      <c r="R3424" s="8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5" hidden="1">
      <c r="A3425">
        <v>3423</v>
      </c>
      <c r="B3425" s="3" t="s">
        <v>3422</v>
      </c>
      <c r="C3425" s="3" t="s">
        <v>7533</v>
      </c>
      <c r="D3425">
        <v>250</v>
      </c>
      <c r="F3425">
        <v>350</v>
      </c>
      <c r="G3425" t="s">
        <v>8219</v>
      </c>
      <c r="H3425" t="s">
        <v>8224</v>
      </c>
      <c r="I3425" t="str">
        <f>VLOOKUP(H3425,ISO!$A$2:$D$249,4,0)</f>
        <v>United States of America (the)</v>
      </c>
      <c r="J3425" t="s">
        <v>8246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1.4</v>
      </c>
      <c r="R3425" s="8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43.5" hidden="1">
      <c r="A3426">
        <v>3424</v>
      </c>
      <c r="B3426" s="3" t="s">
        <v>3423</v>
      </c>
      <c r="C3426" s="3" t="s">
        <v>7534</v>
      </c>
      <c r="D3426">
        <v>6000</v>
      </c>
      <c r="F3426">
        <v>6215</v>
      </c>
      <c r="G3426" t="s">
        <v>8219</v>
      </c>
      <c r="H3426" t="s">
        <v>8224</v>
      </c>
      <c r="I3426" t="str">
        <f>VLOOKUP(H3426,ISO!$A$2:$D$249,4,0)</f>
        <v>United States of America (the)</v>
      </c>
      <c r="J3426" t="s">
        <v>8246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1.0358333333333334</v>
      </c>
      <c r="R3426" s="8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5" hidden="1">
      <c r="A3427">
        <v>3425</v>
      </c>
      <c r="B3427" s="3" t="s">
        <v>3424</v>
      </c>
      <c r="C3427" s="3" t="s">
        <v>7535</v>
      </c>
      <c r="D3427">
        <v>30000</v>
      </c>
      <c r="F3427">
        <v>30891.1</v>
      </c>
      <c r="G3427" t="s">
        <v>8219</v>
      </c>
      <c r="H3427" t="s">
        <v>8224</v>
      </c>
      <c r="I3427" t="str">
        <f>VLOOKUP(H3427,ISO!$A$2:$D$249,4,0)</f>
        <v>United States of America (the)</v>
      </c>
      <c r="J3427" t="s">
        <v>8246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1.0297033333333332</v>
      </c>
      <c r="R3427" s="8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5" hidden="1">
      <c r="A3428">
        <v>3426</v>
      </c>
      <c r="B3428" s="3" t="s">
        <v>3425</v>
      </c>
      <c r="C3428" s="3" t="s">
        <v>7536</v>
      </c>
      <c r="D3428">
        <v>3750</v>
      </c>
      <c r="F3428">
        <v>4055</v>
      </c>
      <c r="G3428" t="s">
        <v>8219</v>
      </c>
      <c r="H3428" t="s">
        <v>8224</v>
      </c>
      <c r="I3428" t="str">
        <f>VLOOKUP(H3428,ISO!$A$2:$D$249,4,0)</f>
        <v>United States of America (the)</v>
      </c>
      <c r="J3428" t="s">
        <v>8246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1.0813333333333333</v>
      </c>
      <c r="R3428" s="8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5" hidden="1">
      <c r="A3429">
        <v>3427</v>
      </c>
      <c r="B3429" s="3" t="s">
        <v>3426</v>
      </c>
      <c r="C3429" s="3" t="s">
        <v>7537</v>
      </c>
      <c r="D3429">
        <v>1500</v>
      </c>
      <c r="F3429">
        <v>1500</v>
      </c>
      <c r="G3429" t="s">
        <v>8219</v>
      </c>
      <c r="H3429" t="s">
        <v>8225</v>
      </c>
      <c r="I3429" t="str">
        <f>VLOOKUP(H3429,ISO!$A$2:$D$249,4,0)</f>
        <v>United Kingdom of Great Britain and Northern Ireland (the)</v>
      </c>
      <c r="J3429" t="s">
        <v>8247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</v>
      </c>
      <c r="R3429" s="8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58" hidden="1">
      <c r="A3430">
        <v>3428</v>
      </c>
      <c r="B3430" s="3" t="s">
        <v>3427</v>
      </c>
      <c r="C3430" s="3" t="s">
        <v>7538</v>
      </c>
      <c r="D3430">
        <v>2000</v>
      </c>
      <c r="F3430">
        <v>2055</v>
      </c>
      <c r="G3430" t="s">
        <v>8219</v>
      </c>
      <c r="H3430" t="s">
        <v>8225</v>
      </c>
      <c r="I3430" t="str">
        <f>VLOOKUP(H3430,ISO!$A$2:$D$249,4,0)</f>
        <v>United Kingdom of Great Britain and Northern Ireland (the)</v>
      </c>
      <c r="J3430" t="s">
        <v>8247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1.0275000000000001</v>
      </c>
      <c r="R3430" s="8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5" hidden="1">
      <c r="A3431">
        <v>3429</v>
      </c>
      <c r="B3431" s="3" t="s">
        <v>3428</v>
      </c>
      <c r="C3431" s="3" t="s">
        <v>7539</v>
      </c>
      <c r="D3431">
        <v>150</v>
      </c>
      <c r="F3431">
        <v>195</v>
      </c>
      <c r="G3431" t="s">
        <v>8219</v>
      </c>
      <c r="H3431" t="s">
        <v>8225</v>
      </c>
      <c r="I3431" t="str">
        <f>VLOOKUP(H3431,ISO!$A$2:$D$249,4,0)</f>
        <v>United Kingdom of Great Britain and Northern Ireland (the)</v>
      </c>
      <c r="J3431" t="s">
        <v>8247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1.3</v>
      </c>
      <c r="R3431" s="8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43.5" hidden="1">
      <c r="A3432">
        <v>3430</v>
      </c>
      <c r="B3432" s="3" t="s">
        <v>3429</v>
      </c>
      <c r="C3432" s="3" t="s">
        <v>7540</v>
      </c>
      <c r="D3432">
        <v>2000</v>
      </c>
      <c r="F3432">
        <v>2170.9899999999998</v>
      </c>
      <c r="G3432" t="s">
        <v>8219</v>
      </c>
      <c r="H3432" t="s">
        <v>8225</v>
      </c>
      <c r="I3432" t="str">
        <f>VLOOKUP(H3432,ISO!$A$2:$D$249,4,0)</f>
        <v>United Kingdom of Great Britain and Northern Ireland (the)</v>
      </c>
      <c r="J3432" t="s">
        <v>8247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1.0854949999999999</v>
      </c>
      <c r="R3432" s="8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5" hidden="1">
      <c r="A3433">
        <v>3431</v>
      </c>
      <c r="B3433" s="3" t="s">
        <v>3430</v>
      </c>
      <c r="C3433" s="3" t="s">
        <v>7541</v>
      </c>
      <c r="D3433">
        <v>2000</v>
      </c>
      <c r="F3433">
        <v>2000</v>
      </c>
      <c r="G3433" t="s">
        <v>8219</v>
      </c>
      <c r="H3433" t="s">
        <v>8224</v>
      </c>
      <c r="I3433" t="str">
        <f>VLOOKUP(H3433,ISO!$A$2:$D$249,4,0)</f>
        <v>United States of America (the)</v>
      </c>
      <c r="J3433" t="s">
        <v>8246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</v>
      </c>
      <c r="R3433" s="8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5" hidden="1">
      <c r="A3434">
        <v>3432</v>
      </c>
      <c r="B3434" s="3" t="s">
        <v>3431</v>
      </c>
      <c r="C3434" s="3" t="s">
        <v>7542</v>
      </c>
      <c r="D3434">
        <v>2000</v>
      </c>
      <c r="F3434">
        <v>2193</v>
      </c>
      <c r="G3434" t="s">
        <v>8219</v>
      </c>
      <c r="H3434" t="s">
        <v>8224</v>
      </c>
      <c r="I3434" t="str">
        <f>VLOOKUP(H3434,ISO!$A$2:$D$249,4,0)</f>
        <v>United States of America (the)</v>
      </c>
      <c r="J3434" t="s">
        <v>8246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1.0965</v>
      </c>
      <c r="R3434" s="8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5" hidden="1">
      <c r="A3435">
        <v>3433</v>
      </c>
      <c r="B3435" s="3" t="s">
        <v>3432</v>
      </c>
      <c r="C3435" s="3" t="s">
        <v>7543</v>
      </c>
      <c r="D3435">
        <v>9500</v>
      </c>
      <c r="F3435">
        <v>9525</v>
      </c>
      <c r="G3435" t="s">
        <v>8219</v>
      </c>
      <c r="H3435" t="s">
        <v>8224</v>
      </c>
      <c r="I3435" t="str">
        <f>VLOOKUP(H3435,ISO!$A$2:$D$249,4,0)</f>
        <v>United States of America (the)</v>
      </c>
      <c r="J3435" t="s">
        <v>8246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1.0026315789473683</v>
      </c>
      <c r="R3435" s="8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58" hidden="1">
      <c r="A3436">
        <v>3434</v>
      </c>
      <c r="B3436" s="3" t="s">
        <v>3433</v>
      </c>
      <c r="C3436" s="3" t="s">
        <v>7544</v>
      </c>
      <c r="D3436">
        <v>10000</v>
      </c>
      <c r="F3436">
        <v>10555</v>
      </c>
      <c r="G3436" t="s">
        <v>8219</v>
      </c>
      <c r="H3436" t="s">
        <v>8224</v>
      </c>
      <c r="I3436" t="str">
        <f>VLOOKUP(H3436,ISO!$A$2:$D$249,4,0)</f>
        <v>United States of America (the)</v>
      </c>
      <c r="J3436" t="s">
        <v>8246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1.0555000000000001</v>
      </c>
      <c r="R3436" s="8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5" hidden="1">
      <c r="A3437">
        <v>3435</v>
      </c>
      <c r="B3437" s="3" t="s">
        <v>3434</v>
      </c>
      <c r="C3437" s="3" t="s">
        <v>7545</v>
      </c>
      <c r="D3437">
        <v>1000</v>
      </c>
      <c r="F3437">
        <v>1120</v>
      </c>
      <c r="G3437" t="s">
        <v>8219</v>
      </c>
      <c r="H3437" t="s">
        <v>8224</v>
      </c>
      <c r="I3437" t="str">
        <f>VLOOKUP(H3437,ISO!$A$2:$D$249,4,0)</f>
        <v>United States of America (the)</v>
      </c>
      <c r="J3437" t="s">
        <v>8246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1.1200000000000001</v>
      </c>
      <c r="R3437" s="8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5" hidden="1">
      <c r="A3438">
        <v>3436</v>
      </c>
      <c r="B3438" s="3" t="s">
        <v>3435</v>
      </c>
      <c r="C3438" s="3" t="s">
        <v>7546</v>
      </c>
      <c r="D3438">
        <v>5000</v>
      </c>
      <c r="F3438">
        <v>5295</v>
      </c>
      <c r="G3438" t="s">
        <v>8219</v>
      </c>
      <c r="H3438" t="s">
        <v>8224</v>
      </c>
      <c r="I3438" t="str">
        <f>VLOOKUP(H3438,ISO!$A$2:$D$249,4,0)</f>
        <v>United States of America (the)</v>
      </c>
      <c r="J3438" t="s">
        <v>8246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1.0589999999999999</v>
      </c>
      <c r="R3438" s="8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58" hidden="1">
      <c r="A3439">
        <v>3437</v>
      </c>
      <c r="B3439" s="3" t="s">
        <v>3436</v>
      </c>
      <c r="C3439" s="3" t="s">
        <v>7547</v>
      </c>
      <c r="D3439">
        <v>3000</v>
      </c>
      <c r="F3439">
        <v>3030</v>
      </c>
      <c r="G3439" t="s">
        <v>8219</v>
      </c>
      <c r="H3439" t="s">
        <v>8224</v>
      </c>
      <c r="I3439" t="str">
        <f>VLOOKUP(H3439,ISO!$A$2:$D$249,4,0)</f>
        <v>United States of America (the)</v>
      </c>
      <c r="J3439" t="s">
        <v>8246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1.01</v>
      </c>
      <c r="R3439" s="8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5" hidden="1">
      <c r="A3440">
        <v>3438</v>
      </c>
      <c r="B3440" s="3" t="s">
        <v>3437</v>
      </c>
      <c r="C3440" s="3" t="s">
        <v>7548</v>
      </c>
      <c r="D3440">
        <v>2500</v>
      </c>
      <c r="F3440">
        <v>2605</v>
      </c>
      <c r="G3440" t="s">
        <v>8219</v>
      </c>
      <c r="H3440" t="s">
        <v>8225</v>
      </c>
      <c r="I3440" t="str">
        <f>VLOOKUP(H3440,ISO!$A$2:$D$249,4,0)</f>
        <v>United Kingdom of Great Britain and Northern Ireland (the)</v>
      </c>
      <c r="J3440" t="s">
        <v>8247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1.042</v>
      </c>
      <c r="R3440" s="8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9" hidden="1">
      <c r="A3441">
        <v>3439</v>
      </c>
      <c r="B3441" s="3" t="s">
        <v>3438</v>
      </c>
      <c r="C3441" s="3" t="s">
        <v>7549</v>
      </c>
      <c r="D3441">
        <v>1200</v>
      </c>
      <c r="F3441">
        <v>1616.14</v>
      </c>
      <c r="G3441" t="s">
        <v>8219</v>
      </c>
      <c r="H3441" t="s">
        <v>8224</v>
      </c>
      <c r="I3441" t="str">
        <f>VLOOKUP(H3441,ISO!$A$2:$D$249,4,0)</f>
        <v>United States of America (the)</v>
      </c>
      <c r="J3441" t="s">
        <v>8246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1.3467833333333334</v>
      </c>
      <c r="R3441" s="8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5" hidden="1">
      <c r="A3442">
        <v>3440</v>
      </c>
      <c r="B3442" s="3" t="s">
        <v>3439</v>
      </c>
      <c r="C3442" s="3" t="s">
        <v>7550</v>
      </c>
      <c r="D3442">
        <v>5000</v>
      </c>
      <c r="F3442">
        <v>5260.92</v>
      </c>
      <c r="G3442" t="s">
        <v>8219</v>
      </c>
      <c r="H3442" t="s">
        <v>8224</v>
      </c>
      <c r="I3442" t="str">
        <f>VLOOKUP(H3442,ISO!$A$2:$D$249,4,0)</f>
        <v>United States of America (the)</v>
      </c>
      <c r="J3442" t="s">
        <v>8246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1.052184</v>
      </c>
      <c r="R3442" s="8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5" hidden="1">
      <c r="A3443">
        <v>3441</v>
      </c>
      <c r="B3443" s="3" t="s">
        <v>3440</v>
      </c>
      <c r="C3443" s="3" t="s">
        <v>7551</v>
      </c>
      <c r="D3443">
        <v>2500</v>
      </c>
      <c r="F3443">
        <v>2565</v>
      </c>
      <c r="G3443" t="s">
        <v>8219</v>
      </c>
      <c r="H3443" t="s">
        <v>8224</v>
      </c>
      <c r="I3443" t="str">
        <f>VLOOKUP(H3443,ISO!$A$2:$D$249,4,0)</f>
        <v>United States of America (the)</v>
      </c>
      <c r="J3443" t="s">
        <v>8246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1.026</v>
      </c>
      <c r="R3443" s="8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5" hidden="1">
      <c r="A3444">
        <v>3442</v>
      </c>
      <c r="B3444" s="3" t="s">
        <v>3441</v>
      </c>
      <c r="C3444" s="3" t="s">
        <v>7552</v>
      </c>
      <c r="D3444">
        <v>250</v>
      </c>
      <c r="F3444">
        <v>250</v>
      </c>
      <c r="G3444" t="s">
        <v>8219</v>
      </c>
      <c r="H3444" t="s">
        <v>8224</v>
      </c>
      <c r="I3444" t="str">
        <f>VLOOKUP(H3444,ISO!$A$2:$D$249,4,0)</f>
        <v>United States of America (the)</v>
      </c>
      <c r="J3444" t="s">
        <v>8246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</v>
      </c>
      <c r="R3444" s="8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43.5" hidden="1">
      <c r="A3445">
        <v>3443</v>
      </c>
      <c r="B3445" s="3" t="s">
        <v>3442</v>
      </c>
      <c r="C3445" s="3" t="s">
        <v>7553</v>
      </c>
      <c r="D3445">
        <v>1000</v>
      </c>
      <c r="F3445">
        <v>1855</v>
      </c>
      <c r="G3445" t="s">
        <v>8219</v>
      </c>
      <c r="H3445" t="s">
        <v>8224</v>
      </c>
      <c r="I3445" t="str">
        <f>VLOOKUP(H3445,ISO!$A$2:$D$249,4,0)</f>
        <v>United States of America (the)</v>
      </c>
      <c r="J3445" t="s">
        <v>8246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1.855</v>
      </c>
      <c r="R3445" s="8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58" hidden="1">
      <c r="A3446">
        <v>3444</v>
      </c>
      <c r="B3446" s="3" t="s">
        <v>3443</v>
      </c>
      <c r="C3446" s="3" t="s">
        <v>7554</v>
      </c>
      <c r="D3446">
        <v>300</v>
      </c>
      <c r="F3446">
        <v>867</v>
      </c>
      <c r="G3446" t="s">
        <v>8219</v>
      </c>
      <c r="H3446" t="s">
        <v>8226</v>
      </c>
      <c r="I3446" t="str">
        <f>VLOOKUP(H3446,ISO!$A$2:$D$249,4,0)</f>
        <v>Australia</v>
      </c>
      <c r="J3446" t="s">
        <v>8248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2.89</v>
      </c>
      <c r="R3446" s="8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3.5" hidden="1">
      <c r="A3447">
        <v>3445</v>
      </c>
      <c r="B3447" s="3" t="s">
        <v>3444</v>
      </c>
      <c r="C3447" s="3" t="s">
        <v>7555</v>
      </c>
      <c r="D3447">
        <v>2000</v>
      </c>
      <c r="F3447">
        <v>2000</v>
      </c>
      <c r="G3447" t="s">
        <v>8219</v>
      </c>
      <c r="H3447" t="s">
        <v>8225</v>
      </c>
      <c r="I3447" t="str">
        <f>VLOOKUP(H3447,ISO!$A$2:$D$249,4,0)</f>
        <v>United Kingdom of Great Britain and Northern Ireland (the)</v>
      </c>
      <c r="J3447" t="s">
        <v>8247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</v>
      </c>
      <c r="R3447" s="8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5" hidden="1">
      <c r="A3448">
        <v>3446</v>
      </c>
      <c r="B3448" s="3" t="s">
        <v>3445</v>
      </c>
      <c r="C3448" s="3" t="s">
        <v>7556</v>
      </c>
      <c r="D3448">
        <v>1000</v>
      </c>
      <c r="F3448">
        <v>1082</v>
      </c>
      <c r="G3448" t="s">
        <v>8219</v>
      </c>
      <c r="H3448" t="s">
        <v>8225</v>
      </c>
      <c r="I3448" t="str">
        <f>VLOOKUP(H3448,ISO!$A$2:$D$249,4,0)</f>
        <v>United Kingdom of Great Britain and Northern Ireland (the)</v>
      </c>
      <c r="J3448" t="s">
        <v>8247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1.0820000000000001</v>
      </c>
      <c r="R3448" s="8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29" hidden="1">
      <c r="A3449">
        <v>3447</v>
      </c>
      <c r="B3449" s="3" t="s">
        <v>3446</v>
      </c>
      <c r="C3449" s="3" t="s">
        <v>7557</v>
      </c>
      <c r="D3449">
        <v>1000</v>
      </c>
      <c r="F3449">
        <v>1078</v>
      </c>
      <c r="G3449" t="s">
        <v>8219</v>
      </c>
      <c r="H3449" t="s">
        <v>8224</v>
      </c>
      <c r="I3449" t="str">
        <f>VLOOKUP(H3449,ISO!$A$2:$D$249,4,0)</f>
        <v>United States of America (the)</v>
      </c>
      <c r="J3449" t="s">
        <v>8246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1.0780000000000001</v>
      </c>
      <c r="R3449" s="8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3.5" hidden="1">
      <c r="A3450">
        <v>3448</v>
      </c>
      <c r="B3450" s="3" t="s">
        <v>3447</v>
      </c>
      <c r="C3450" s="3" t="s">
        <v>7558</v>
      </c>
      <c r="D3450">
        <v>2100</v>
      </c>
      <c r="F3450">
        <v>2305</v>
      </c>
      <c r="G3450" t="s">
        <v>8219</v>
      </c>
      <c r="H3450" t="s">
        <v>8224</v>
      </c>
      <c r="I3450" t="str">
        <f>VLOOKUP(H3450,ISO!$A$2:$D$249,4,0)</f>
        <v>United States of America (the)</v>
      </c>
      <c r="J3450" t="s">
        <v>8246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1.0976190476190477</v>
      </c>
      <c r="R3450" s="8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5" hidden="1">
      <c r="A3451">
        <v>3449</v>
      </c>
      <c r="B3451" s="3" t="s">
        <v>3448</v>
      </c>
      <c r="C3451" s="3" t="s">
        <v>7559</v>
      </c>
      <c r="D3451">
        <v>800</v>
      </c>
      <c r="F3451">
        <v>1365</v>
      </c>
      <c r="G3451" t="s">
        <v>8219</v>
      </c>
      <c r="H3451" t="s">
        <v>8224</v>
      </c>
      <c r="I3451" t="str">
        <f>VLOOKUP(H3451,ISO!$A$2:$D$249,4,0)</f>
        <v>United States of America (the)</v>
      </c>
      <c r="J3451" t="s">
        <v>8246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1.70625</v>
      </c>
      <c r="R3451" s="8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43.5" hidden="1">
      <c r="A3452">
        <v>3450</v>
      </c>
      <c r="B3452" s="3" t="s">
        <v>3449</v>
      </c>
      <c r="C3452" s="3" t="s">
        <v>7560</v>
      </c>
      <c r="D3452">
        <v>500</v>
      </c>
      <c r="F3452">
        <v>760</v>
      </c>
      <c r="G3452" t="s">
        <v>8219</v>
      </c>
      <c r="H3452" t="s">
        <v>8225</v>
      </c>
      <c r="I3452" t="str">
        <f>VLOOKUP(H3452,ISO!$A$2:$D$249,4,0)</f>
        <v>United Kingdom of Great Britain and Northern Ireland (the)</v>
      </c>
      <c r="J3452" t="s">
        <v>8247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1.52</v>
      </c>
      <c r="R3452" s="8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5" hidden="1">
      <c r="A3453">
        <v>3451</v>
      </c>
      <c r="B3453" s="3" t="s">
        <v>3450</v>
      </c>
      <c r="C3453" s="3" t="s">
        <v>7561</v>
      </c>
      <c r="D3453">
        <v>650</v>
      </c>
      <c r="F3453">
        <v>658</v>
      </c>
      <c r="G3453" t="s">
        <v>8219</v>
      </c>
      <c r="H3453" t="s">
        <v>8224</v>
      </c>
      <c r="I3453" t="str">
        <f>VLOOKUP(H3453,ISO!$A$2:$D$249,4,0)</f>
        <v>United States of America (the)</v>
      </c>
      <c r="J3453" t="s">
        <v>8246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1.0123076923076924</v>
      </c>
      <c r="R3453" s="8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43.5" hidden="1">
      <c r="A3454">
        <v>3452</v>
      </c>
      <c r="B3454" s="3" t="s">
        <v>3451</v>
      </c>
      <c r="C3454" s="3" t="s">
        <v>7562</v>
      </c>
      <c r="D3454">
        <v>1000</v>
      </c>
      <c r="F3454">
        <v>1532</v>
      </c>
      <c r="G3454" t="s">
        <v>8219</v>
      </c>
      <c r="H3454" t="s">
        <v>8224</v>
      </c>
      <c r="I3454" t="str">
        <f>VLOOKUP(H3454,ISO!$A$2:$D$249,4,0)</f>
        <v>United States of America (the)</v>
      </c>
      <c r="J3454" t="s">
        <v>8246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1.532</v>
      </c>
      <c r="R3454" s="8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5" hidden="1">
      <c r="A3455">
        <v>3453</v>
      </c>
      <c r="B3455" s="3" t="s">
        <v>3452</v>
      </c>
      <c r="C3455" s="3" t="s">
        <v>7563</v>
      </c>
      <c r="D3455">
        <v>300</v>
      </c>
      <c r="F3455">
        <v>385</v>
      </c>
      <c r="G3455" t="s">
        <v>8219</v>
      </c>
      <c r="H3455" t="s">
        <v>8225</v>
      </c>
      <c r="I3455" t="str">
        <f>VLOOKUP(H3455,ISO!$A$2:$D$249,4,0)</f>
        <v>United Kingdom of Great Britain and Northern Ireland (the)</v>
      </c>
      <c r="J3455" t="s">
        <v>8247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1.2833333333333334</v>
      </c>
      <c r="R3455" s="8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58" hidden="1">
      <c r="A3456">
        <v>3454</v>
      </c>
      <c r="B3456" s="3" t="s">
        <v>3453</v>
      </c>
      <c r="C3456" s="3" t="s">
        <v>7564</v>
      </c>
      <c r="D3456">
        <v>700</v>
      </c>
      <c r="F3456">
        <v>705</v>
      </c>
      <c r="G3456" t="s">
        <v>8219</v>
      </c>
      <c r="H3456" t="s">
        <v>8225</v>
      </c>
      <c r="I3456" t="str">
        <f>VLOOKUP(H3456,ISO!$A$2:$D$249,4,0)</f>
        <v>United Kingdom of Great Britain and Northern Ireland (the)</v>
      </c>
      <c r="J3456" t="s">
        <v>8247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1.0071428571428571</v>
      </c>
      <c r="R3456" s="8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58" hidden="1">
      <c r="A3457">
        <v>3455</v>
      </c>
      <c r="B3457" s="3" t="s">
        <v>3454</v>
      </c>
      <c r="C3457" s="3" t="s">
        <v>7565</v>
      </c>
      <c r="D3457">
        <v>10000</v>
      </c>
      <c r="F3457">
        <v>10065</v>
      </c>
      <c r="G3457" t="s">
        <v>8219</v>
      </c>
      <c r="H3457" t="s">
        <v>8224</v>
      </c>
      <c r="I3457" t="str">
        <f>VLOOKUP(H3457,ISO!$A$2:$D$249,4,0)</f>
        <v>United States of America (the)</v>
      </c>
      <c r="J3457" t="s">
        <v>8246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1.0065</v>
      </c>
      <c r="R3457" s="8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5" hidden="1">
      <c r="A3458">
        <v>3456</v>
      </c>
      <c r="B3458" s="3" t="s">
        <v>3455</v>
      </c>
      <c r="C3458" s="3" t="s">
        <v>7566</v>
      </c>
      <c r="D3458">
        <v>3000</v>
      </c>
      <c r="F3458">
        <v>5739</v>
      </c>
      <c r="G3458" t="s">
        <v>8219</v>
      </c>
      <c r="H3458" t="s">
        <v>8224</v>
      </c>
      <c r="I3458" t="str">
        <f>VLOOKUP(H3458,ISO!$A$2:$D$249,4,0)</f>
        <v>United States of America (the)</v>
      </c>
      <c r="J3458" t="s">
        <v>8246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212"/>
        <v>1.913</v>
      </c>
      <c r="R3458" s="8">
        <f t="shared" si="213"/>
        <v>358.6875</v>
      </c>
      <c r="S3458" t="str">
        <f t="shared" si="214"/>
        <v>theater</v>
      </c>
      <c r="T3458" t="str">
        <f t="shared" si="215"/>
        <v>plays</v>
      </c>
    </row>
    <row r="3459" spans="1:20" ht="29" hidden="1">
      <c r="A3459">
        <v>3457</v>
      </c>
      <c r="B3459" s="3" t="s">
        <v>3456</v>
      </c>
      <c r="C3459" s="3" t="s">
        <v>7567</v>
      </c>
      <c r="D3459">
        <v>2000</v>
      </c>
      <c r="F3459">
        <v>2804</v>
      </c>
      <c r="G3459" t="s">
        <v>8219</v>
      </c>
      <c r="H3459" t="s">
        <v>8224</v>
      </c>
      <c r="I3459" t="str">
        <f>VLOOKUP(H3459,ISO!$A$2:$D$249,4,0)</f>
        <v>United States of America (the)</v>
      </c>
      <c r="J3459" t="s">
        <v>8246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216">F3459/D3459</f>
        <v>1.4019999999999999</v>
      </c>
      <c r="R3459" s="8">
        <f t="shared" ref="R3459:R3522" si="217">F3459/N3459</f>
        <v>50.981818181818184</v>
      </c>
      <c r="S3459" t="str">
        <f t="shared" ref="S3459:S3522" si="218">LEFT(P3459,(FIND("/",P3459,1)-1))</f>
        <v>theater</v>
      </c>
      <c r="T3459" t="str">
        <f t="shared" ref="T3459:T3522" si="219">MID(P3459,FIND("/",P3459)+1,256)</f>
        <v>plays</v>
      </c>
    </row>
    <row r="3460" spans="1:20" ht="43.5" hidden="1">
      <c r="A3460">
        <v>3458</v>
      </c>
      <c r="B3460" s="3" t="s">
        <v>3457</v>
      </c>
      <c r="C3460" s="3" t="s">
        <v>7568</v>
      </c>
      <c r="D3460">
        <v>978</v>
      </c>
      <c r="F3460">
        <v>1216</v>
      </c>
      <c r="G3460" t="s">
        <v>8219</v>
      </c>
      <c r="H3460" t="s">
        <v>8224</v>
      </c>
      <c r="I3460" t="str">
        <f>VLOOKUP(H3460,ISO!$A$2:$D$249,4,0)</f>
        <v>United States of America (the)</v>
      </c>
      <c r="J3460" t="s">
        <v>8246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1.2433537832310839</v>
      </c>
      <c r="R3460" s="8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58" hidden="1">
      <c r="A3461">
        <v>3459</v>
      </c>
      <c r="B3461" s="3" t="s">
        <v>3458</v>
      </c>
      <c r="C3461" s="3" t="s">
        <v>7569</v>
      </c>
      <c r="D3461">
        <v>500</v>
      </c>
      <c r="F3461">
        <v>631</v>
      </c>
      <c r="G3461" t="s">
        <v>8219</v>
      </c>
      <c r="H3461" t="s">
        <v>8225</v>
      </c>
      <c r="I3461" t="str">
        <f>VLOOKUP(H3461,ISO!$A$2:$D$249,4,0)</f>
        <v>United Kingdom of Great Britain and Northern Ireland (the)</v>
      </c>
      <c r="J3461" t="s">
        <v>8247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1.262</v>
      </c>
      <c r="R3461" s="8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5" hidden="1">
      <c r="A3462">
        <v>3460</v>
      </c>
      <c r="B3462" s="3" t="s">
        <v>3459</v>
      </c>
      <c r="C3462" s="3" t="s">
        <v>7570</v>
      </c>
      <c r="D3462">
        <v>500</v>
      </c>
      <c r="F3462">
        <v>950</v>
      </c>
      <c r="G3462" t="s">
        <v>8219</v>
      </c>
      <c r="H3462" t="s">
        <v>8225</v>
      </c>
      <c r="I3462" t="str">
        <f>VLOOKUP(H3462,ISO!$A$2:$D$249,4,0)</f>
        <v>United Kingdom of Great Britain and Northern Ireland (the)</v>
      </c>
      <c r="J3462" t="s">
        <v>8247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1.9</v>
      </c>
      <c r="R3462" s="8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58" hidden="1">
      <c r="A3463">
        <v>3461</v>
      </c>
      <c r="B3463" s="3" t="s">
        <v>3460</v>
      </c>
      <c r="C3463" s="3" t="s">
        <v>7571</v>
      </c>
      <c r="D3463">
        <v>500</v>
      </c>
      <c r="F3463">
        <v>695</v>
      </c>
      <c r="G3463" t="s">
        <v>8219</v>
      </c>
      <c r="H3463" t="s">
        <v>8224</v>
      </c>
      <c r="I3463" t="str">
        <f>VLOOKUP(H3463,ISO!$A$2:$D$249,4,0)</f>
        <v>United States of America (the)</v>
      </c>
      <c r="J3463" t="s">
        <v>8246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1.39</v>
      </c>
      <c r="R3463" s="8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5" hidden="1">
      <c r="A3464">
        <v>3462</v>
      </c>
      <c r="B3464" s="3" t="s">
        <v>3461</v>
      </c>
      <c r="C3464" s="3" t="s">
        <v>7572</v>
      </c>
      <c r="D3464">
        <v>250</v>
      </c>
      <c r="F3464">
        <v>505</v>
      </c>
      <c r="G3464" t="s">
        <v>8219</v>
      </c>
      <c r="H3464" t="s">
        <v>8224</v>
      </c>
      <c r="I3464" t="str">
        <f>VLOOKUP(H3464,ISO!$A$2:$D$249,4,0)</f>
        <v>United States of America (the)</v>
      </c>
      <c r="J3464" t="s">
        <v>8246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2.02</v>
      </c>
      <c r="R3464" s="8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5" hidden="1">
      <c r="A3465">
        <v>3463</v>
      </c>
      <c r="B3465" s="3" t="s">
        <v>3462</v>
      </c>
      <c r="C3465" s="3" t="s">
        <v>7573</v>
      </c>
      <c r="D3465">
        <v>10000</v>
      </c>
      <c r="F3465">
        <v>10338</v>
      </c>
      <c r="G3465" t="s">
        <v>8219</v>
      </c>
      <c r="H3465" t="s">
        <v>8229</v>
      </c>
      <c r="I3465" t="str">
        <f>VLOOKUP(H3465,ISO!$A$2:$D$249,4,0)</f>
        <v>Canada</v>
      </c>
      <c r="J3465" t="s">
        <v>8251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1.0338000000000001</v>
      </c>
      <c r="R3465" s="8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58" hidden="1">
      <c r="A3466">
        <v>3464</v>
      </c>
      <c r="B3466" s="3" t="s">
        <v>3463</v>
      </c>
      <c r="C3466" s="3" t="s">
        <v>7574</v>
      </c>
      <c r="D3466">
        <v>5000</v>
      </c>
      <c r="F3466">
        <v>5116.18</v>
      </c>
      <c r="G3466" t="s">
        <v>8219</v>
      </c>
      <c r="H3466" t="s">
        <v>8224</v>
      </c>
      <c r="I3466" t="str">
        <f>VLOOKUP(H3466,ISO!$A$2:$D$249,4,0)</f>
        <v>United States of America (the)</v>
      </c>
      <c r="J3466" t="s">
        <v>8246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1.023236</v>
      </c>
      <c r="R3466" s="8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5" hidden="1">
      <c r="A3467">
        <v>3465</v>
      </c>
      <c r="B3467" s="3" t="s">
        <v>3464</v>
      </c>
      <c r="C3467" s="3" t="s">
        <v>7575</v>
      </c>
      <c r="D3467">
        <v>2000</v>
      </c>
      <c r="F3467">
        <v>2060</v>
      </c>
      <c r="G3467" t="s">
        <v>8219</v>
      </c>
      <c r="H3467" t="s">
        <v>8225</v>
      </c>
      <c r="I3467" t="str">
        <f>VLOOKUP(H3467,ISO!$A$2:$D$249,4,0)</f>
        <v>United Kingdom of Great Britain and Northern Ireland (the)</v>
      </c>
      <c r="J3467" t="s">
        <v>8247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1.03</v>
      </c>
      <c r="R3467" s="8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3.5" hidden="1">
      <c r="A3468">
        <v>3466</v>
      </c>
      <c r="B3468" s="3" t="s">
        <v>3465</v>
      </c>
      <c r="C3468" s="3" t="s">
        <v>7576</v>
      </c>
      <c r="D3468">
        <v>3500</v>
      </c>
      <c r="F3468">
        <v>4450</v>
      </c>
      <c r="G3468" t="s">
        <v>8219</v>
      </c>
      <c r="H3468" t="s">
        <v>8224</v>
      </c>
      <c r="I3468" t="str">
        <f>VLOOKUP(H3468,ISO!$A$2:$D$249,4,0)</f>
        <v>United States of America (the)</v>
      </c>
      <c r="J3468" t="s">
        <v>8246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1.2714285714285714</v>
      </c>
      <c r="R3468" s="8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F3469">
        <v>3030</v>
      </c>
      <c r="G3469" t="s">
        <v>8219</v>
      </c>
      <c r="H3469" t="s">
        <v>8224</v>
      </c>
      <c r="I3469" t="str">
        <f>VLOOKUP(H3469,ISO!$A$2:$D$249,4,0)</f>
        <v>United States of America (the)</v>
      </c>
      <c r="J3469" t="s">
        <v>8246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1.01</v>
      </c>
      <c r="R3469" s="8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5" hidden="1">
      <c r="A3470">
        <v>3468</v>
      </c>
      <c r="B3470" s="3" t="s">
        <v>3467</v>
      </c>
      <c r="C3470" s="3" t="s">
        <v>7578</v>
      </c>
      <c r="D3470">
        <v>10000</v>
      </c>
      <c r="F3470">
        <v>12178</v>
      </c>
      <c r="G3470" t="s">
        <v>8219</v>
      </c>
      <c r="H3470" t="s">
        <v>8224</v>
      </c>
      <c r="I3470" t="str">
        <f>VLOOKUP(H3470,ISO!$A$2:$D$249,4,0)</f>
        <v>United States of America (the)</v>
      </c>
      <c r="J3470" t="s">
        <v>8246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1.2178</v>
      </c>
      <c r="R3470" s="8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58" hidden="1">
      <c r="A3471">
        <v>3469</v>
      </c>
      <c r="B3471" s="3" t="s">
        <v>3468</v>
      </c>
      <c r="C3471" s="3" t="s">
        <v>7579</v>
      </c>
      <c r="D3471">
        <v>2800</v>
      </c>
      <c r="F3471">
        <v>3175</v>
      </c>
      <c r="G3471" t="s">
        <v>8219</v>
      </c>
      <c r="H3471" t="s">
        <v>8224</v>
      </c>
      <c r="I3471" t="str">
        <f>VLOOKUP(H3471,ISO!$A$2:$D$249,4,0)</f>
        <v>United States of America (the)</v>
      </c>
      <c r="J3471" t="s">
        <v>8246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1.1339285714285714</v>
      </c>
      <c r="R3471" s="8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9" hidden="1">
      <c r="A3472">
        <v>3470</v>
      </c>
      <c r="B3472" s="3" t="s">
        <v>3469</v>
      </c>
      <c r="C3472" s="3" t="s">
        <v>7580</v>
      </c>
      <c r="D3472">
        <v>250</v>
      </c>
      <c r="F3472">
        <v>375</v>
      </c>
      <c r="G3472" t="s">
        <v>8219</v>
      </c>
      <c r="H3472" t="s">
        <v>8224</v>
      </c>
      <c r="I3472" t="str">
        <f>VLOOKUP(H3472,ISO!$A$2:$D$249,4,0)</f>
        <v>United States of America (the)</v>
      </c>
      <c r="J3472" t="s">
        <v>8246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1.5</v>
      </c>
      <c r="R3472" s="8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58" hidden="1">
      <c r="A3473">
        <v>3471</v>
      </c>
      <c r="B3473" s="3" t="s">
        <v>3470</v>
      </c>
      <c r="C3473" s="3" t="s">
        <v>7581</v>
      </c>
      <c r="D3473">
        <v>500</v>
      </c>
      <c r="F3473">
        <v>1073</v>
      </c>
      <c r="G3473" t="s">
        <v>8219</v>
      </c>
      <c r="H3473" t="s">
        <v>8225</v>
      </c>
      <c r="I3473" t="str">
        <f>VLOOKUP(H3473,ISO!$A$2:$D$249,4,0)</f>
        <v>United Kingdom of Great Britain and Northern Ireland (the)</v>
      </c>
      <c r="J3473" t="s">
        <v>8247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2.1459999999999999</v>
      </c>
      <c r="R3473" s="8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5" hidden="1">
      <c r="A3474">
        <v>3472</v>
      </c>
      <c r="B3474" s="3" t="s">
        <v>3471</v>
      </c>
      <c r="C3474" s="3" t="s">
        <v>7582</v>
      </c>
      <c r="D3474">
        <v>2000</v>
      </c>
      <c r="F3474">
        <v>2041</v>
      </c>
      <c r="G3474" t="s">
        <v>8219</v>
      </c>
      <c r="H3474" t="s">
        <v>8224</v>
      </c>
      <c r="I3474" t="str">
        <f>VLOOKUP(H3474,ISO!$A$2:$D$249,4,0)</f>
        <v>United States of America (the)</v>
      </c>
      <c r="J3474" t="s">
        <v>8246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1.0205</v>
      </c>
      <c r="R3474" s="8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5" hidden="1">
      <c r="A3475">
        <v>3473</v>
      </c>
      <c r="B3475" s="3" t="s">
        <v>3472</v>
      </c>
      <c r="C3475" s="3" t="s">
        <v>7583</v>
      </c>
      <c r="D3475">
        <v>4900</v>
      </c>
      <c r="F3475">
        <v>4900</v>
      </c>
      <c r="G3475" t="s">
        <v>8219</v>
      </c>
      <c r="H3475" t="s">
        <v>8224</v>
      </c>
      <c r="I3475" t="str">
        <f>VLOOKUP(H3475,ISO!$A$2:$D$249,4,0)</f>
        <v>United States of America (the)</v>
      </c>
      <c r="J3475" t="s">
        <v>8246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</v>
      </c>
      <c r="R3475" s="8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5" hidden="1">
      <c r="A3476">
        <v>3474</v>
      </c>
      <c r="B3476" s="3" t="s">
        <v>3473</v>
      </c>
      <c r="C3476" s="3" t="s">
        <v>7584</v>
      </c>
      <c r="D3476">
        <v>2000</v>
      </c>
      <c r="F3476">
        <v>2020</v>
      </c>
      <c r="G3476" t="s">
        <v>8219</v>
      </c>
      <c r="H3476" t="s">
        <v>8225</v>
      </c>
      <c r="I3476" t="str">
        <f>VLOOKUP(H3476,ISO!$A$2:$D$249,4,0)</f>
        <v>United Kingdom of Great Britain and Northern Ireland (the)</v>
      </c>
      <c r="J3476" t="s">
        <v>8247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1.01</v>
      </c>
      <c r="R3476" s="8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5" hidden="1">
      <c r="A3477">
        <v>3475</v>
      </c>
      <c r="B3477" s="3" t="s">
        <v>3474</v>
      </c>
      <c r="C3477" s="3" t="s">
        <v>7585</v>
      </c>
      <c r="D3477">
        <v>300</v>
      </c>
      <c r="F3477">
        <v>340</v>
      </c>
      <c r="G3477" t="s">
        <v>8219</v>
      </c>
      <c r="H3477" t="s">
        <v>8225</v>
      </c>
      <c r="I3477" t="str">
        <f>VLOOKUP(H3477,ISO!$A$2:$D$249,4,0)</f>
        <v>United Kingdom of Great Britain and Northern Ireland (the)</v>
      </c>
      <c r="J3477" t="s">
        <v>8247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1.1333333333333333</v>
      </c>
      <c r="R3477" s="8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58" hidden="1">
      <c r="A3478">
        <v>3476</v>
      </c>
      <c r="B3478" s="3" t="s">
        <v>3475</v>
      </c>
      <c r="C3478" s="3" t="s">
        <v>7586</v>
      </c>
      <c r="D3478">
        <v>300</v>
      </c>
      <c r="F3478">
        <v>312</v>
      </c>
      <c r="G3478" t="s">
        <v>8219</v>
      </c>
      <c r="H3478" t="s">
        <v>8224</v>
      </c>
      <c r="I3478" t="str">
        <f>VLOOKUP(H3478,ISO!$A$2:$D$249,4,0)</f>
        <v>United States of America (the)</v>
      </c>
      <c r="J3478" t="s">
        <v>8246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1.04</v>
      </c>
      <c r="R3478" s="8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3.5" hidden="1">
      <c r="A3479">
        <v>3477</v>
      </c>
      <c r="B3479" s="3" t="s">
        <v>3476</v>
      </c>
      <c r="C3479" s="3" t="s">
        <v>7587</v>
      </c>
      <c r="D3479">
        <v>1800</v>
      </c>
      <c r="F3479">
        <v>2076</v>
      </c>
      <c r="G3479" t="s">
        <v>8219</v>
      </c>
      <c r="H3479" t="s">
        <v>8224</v>
      </c>
      <c r="I3479" t="str">
        <f>VLOOKUP(H3479,ISO!$A$2:$D$249,4,0)</f>
        <v>United States of America (the)</v>
      </c>
      <c r="J3479" t="s">
        <v>8246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1.1533333333333333</v>
      </c>
      <c r="R3479" s="8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5" hidden="1">
      <c r="A3480">
        <v>3478</v>
      </c>
      <c r="B3480" s="3" t="s">
        <v>3477</v>
      </c>
      <c r="C3480" s="3" t="s">
        <v>7588</v>
      </c>
      <c r="D3480">
        <v>2000</v>
      </c>
      <c r="F3480">
        <v>2257</v>
      </c>
      <c r="G3480" t="s">
        <v>8219</v>
      </c>
      <c r="H3480" t="s">
        <v>8224</v>
      </c>
      <c r="I3480" t="str">
        <f>VLOOKUP(H3480,ISO!$A$2:$D$249,4,0)</f>
        <v>United States of America (the)</v>
      </c>
      <c r="J3480" t="s">
        <v>8246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1.1285000000000001</v>
      </c>
      <c r="R3480" s="8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5" hidden="1">
      <c r="A3481">
        <v>3479</v>
      </c>
      <c r="B3481" s="3" t="s">
        <v>3478</v>
      </c>
      <c r="C3481" s="3" t="s">
        <v>7589</v>
      </c>
      <c r="D3481">
        <v>1500</v>
      </c>
      <c r="F3481">
        <v>1918</v>
      </c>
      <c r="G3481" t="s">
        <v>8219</v>
      </c>
      <c r="H3481" t="s">
        <v>8225</v>
      </c>
      <c r="I3481" t="str">
        <f>VLOOKUP(H3481,ISO!$A$2:$D$249,4,0)</f>
        <v>United Kingdom of Great Britain and Northern Ireland (the)</v>
      </c>
      <c r="J3481" t="s">
        <v>8247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1.2786666666666666</v>
      </c>
      <c r="R3481" s="8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3.5" hidden="1">
      <c r="A3482">
        <v>3480</v>
      </c>
      <c r="B3482" s="3" t="s">
        <v>3479</v>
      </c>
      <c r="C3482" s="3" t="s">
        <v>7590</v>
      </c>
      <c r="D3482">
        <v>1500</v>
      </c>
      <c r="F3482">
        <v>2140</v>
      </c>
      <c r="G3482" t="s">
        <v>8219</v>
      </c>
      <c r="H3482" t="s">
        <v>8224</v>
      </c>
      <c r="I3482" t="str">
        <f>VLOOKUP(H3482,ISO!$A$2:$D$249,4,0)</f>
        <v>United States of America (the)</v>
      </c>
      <c r="J3482" t="s">
        <v>8246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1.4266666666666667</v>
      </c>
      <c r="R3482" s="8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5" hidden="1">
      <c r="A3483">
        <v>3481</v>
      </c>
      <c r="B3483" s="3" t="s">
        <v>3480</v>
      </c>
      <c r="C3483" s="3" t="s">
        <v>7591</v>
      </c>
      <c r="D3483">
        <v>10000</v>
      </c>
      <c r="F3483">
        <v>11880</v>
      </c>
      <c r="G3483" t="s">
        <v>8219</v>
      </c>
      <c r="H3483" t="s">
        <v>8226</v>
      </c>
      <c r="I3483" t="str">
        <f>VLOOKUP(H3483,ISO!$A$2:$D$249,4,0)</f>
        <v>Australia</v>
      </c>
      <c r="J3483" t="s">
        <v>8248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1.1879999999999999</v>
      </c>
      <c r="R3483" s="8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5" hidden="1">
      <c r="A3484">
        <v>3482</v>
      </c>
      <c r="B3484" s="3" t="s">
        <v>3481</v>
      </c>
      <c r="C3484" s="3" t="s">
        <v>7592</v>
      </c>
      <c r="D3484">
        <v>3000</v>
      </c>
      <c r="F3484">
        <v>4150</v>
      </c>
      <c r="G3484" t="s">
        <v>8219</v>
      </c>
      <c r="H3484" t="s">
        <v>8225</v>
      </c>
      <c r="I3484" t="str">
        <f>VLOOKUP(H3484,ISO!$A$2:$D$249,4,0)</f>
        <v>United Kingdom of Great Britain and Northern Ireland (the)</v>
      </c>
      <c r="J3484" t="s">
        <v>8247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1.3833333333333333</v>
      </c>
      <c r="R3484" s="8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3.5" hidden="1">
      <c r="A3485">
        <v>3483</v>
      </c>
      <c r="B3485" s="3" t="s">
        <v>3482</v>
      </c>
      <c r="C3485" s="3" t="s">
        <v>7593</v>
      </c>
      <c r="D3485">
        <v>3350</v>
      </c>
      <c r="F3485">
        <v>5358</v>
      </c>
      <c r="G3485" t="s">
        <v>8219</v>
      </c>
      <c r="H3485" t="s">
        <v>8224</v>
      </c>
      <c r="I3485" t="str">
        <f>VLOOKUP(H3485,ISO!$A$2:$D$249,4,0)</f>
        <v>United States of America (the)</v>
      </c>
      <c r="J3485" t="s">
        <v>8246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1.599402985074627</v>
      </c>
      <c r="R3485" s="8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58" hidden="1">
      <c r="A3486">
        <v>3484</v>
      </c>
      <c r="B3486" s="3" t="s">
        <v>3483</v>
      </c>
      <c r="C3486" s="3" t="s">
        <v>7594</v>
      </c>
      <c r="D3486">
        <v>2500</v>
      </c>
      <c r="F3486">
        <v>2856</v>
      </c>
      <c r="G3486" t="s">
        <v>8219</v>
      </c>
      <c r="H3486" t="s">
        <v>8224</v>
      </c>
      <c r="I3486" t="str">
        <f>VLOOKUP(H3486,ISO!$A$2:$D$249,4,0)</f>
        <v>United States of America (the)</v>
      </c>
      <c r="J3486" t="s">
        <v>8246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1.1424000000000001</v>
      </c>
      <c r="R3486" s="8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5" hidden="1">
      <c r="A3487">
        <v>3485</v>
      </c>
      <c r="B3487" s="3" t="s">
        <v>3484</v>
      </c>
      <c r="C3487" s="3" t="s">
        <v>7595</v>
      </c>
      <c r="D3487">
        <v>1650</v>
      </c>
      <c r="F3487">
        <v>1660</v>
      </c>
      <c r="G3487" t="s">
        <v>8219</v>
      </c>
      <c r="H3487" t="s">
        <v>8224</v>
      </c>
      <c r="I3487" t="str">
        <f>VLOOKUP(H3487,ISO!$A$2:$D$249,4,0)</f>
        <v>United States of America (the)</v>
      </c>
      <c r="J3487" t="s">
        <v>8246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1.0060606060606061</v>
      </c>
      <c r="R3487" s="8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5" hidden="1">
      <c r="A3488">
        <v>3486</v>
      </c>
      <c r="B3488" s="3" t="s">
        <v>3485</v>
      </c>
      <c r="C3488" s="3" t="s">
        <v>7596</v>
      </c>
      <c r="D3488">
        <v>3000</v>
      </c>
      <c r="F3488">
        <v>4656</v>
      </c>
      <c r="G3488" t="s">
        <v>8219</v>
      </c>
      <c r="H3488" t="s">
        <v>8224</v>
      </c>
      <c r="I3488" t="str">
        <f>VLOOKUP(H3488,ISO!$A$2:$D$249,4,0)</f>
        <v>United States of America (the)</v>
      </c>
      <c r="J3488" t="s">
        <v>8246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1.552</v>
      </c>
      <c r="R3488" s="8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5" hidden="1">
      <c r="A3489">
        <v>3487</v>
      </c>
      <c r="B3489" s="3" t="s">
        <v>3486</v>
      </c>
      <c r="C3489" s="3" t="s">
        <v>7597</v>
      </c>
      <c r="D3489">
        <v>2000</v>
      </c>
      <c r="F3489">
        <v>2555</v>
      </c>
      <c r="G3489" t="s">
        <v>8219</v>
      </c>
      <c r="H3489" t="s">
        <v>8225</v>
      </c>
      <c r="I3489" t="str">
        <f>VLOOKUP(H3489,ISO!$A$2:$D$249,4,0)</f>
        <v>United Kingdom of Great Britain and Northern Ireland (the)</v>
      </c>
      <c r="J3489" t="s">
        <v>8247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1.2775000000000001</v>
      </c>
      <c r="R3489" s="8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58" hidden="1">
      <c r="A3490">
        <v>3488</v>
      </c>
      <c r="B3490" s="3" t="s">
        <v>3487</v>
      </c>
      <c r="C3490" s="3" t="s">
        <v>7598</v>
      </c>
      <c r="D3490">
        <v>3000</v>
      </c>
      <c r="F3490">
        <v>3636</v>
      </c>
      <c r="G3490" t="s">
        <v>8219</v>
      </c>
      <c r="H3490" t="s">
        <v>8224</v>
      </c>
      <c r="I3490" t="str">
        <f>VLOOKUP(H3490,ISO!$A$2:$D$249,4,0)</f>
        <v>United States of America (the)</v>
      </c>
      <c r="J3490" t="s">
        <v>8246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1.212</v>
      </c>
      <c r="R3490" s="8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5" hidden="1">
      <c r="A3491">
        <v>3489</v>
      </c>
      <c r="B3491" s="3" t="s">
        <v>3488</v>
      </c>
      <c r="C3491" s="3" t="s">
        <v>7599</v>
      </c>
      <c r="D3491">
        <v>5000</v>
      </c>
      <c r="F3491">
        <v>5635</v>
      </c>
      <c r="G3491" t="s">
        <v>8219</v>
      </c>
      <c r="H3491" t="s">
        <v>8225</v>
      </c>
      <c r="I3491" t="str">
        <f>VLOOKUP(H3491,ISO!$A$2:$D$249,4,0)</f>
        <v>United Kingdom of Great Britain and Northern Ireland (the)</v>
      </c>
      <c r="J3491" t="s">
        <v>8247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1.127</v>
      </c>
      <c r="R3491" s="8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5" hidden="1">
      <c r="A3492">
        <v>3490</v>
      </c>
      <c r="B3492" s="3" t="s">
        <v>3489</v>
      </c>
      <c r="C3492" s="3" t="s">
        <v>7600</v>
      </c>
      <c r="D3492">
        <v>1000</v>
      </c>
      <c r="F3492">
        <v>1275</v>
      </c>
      <c r="G3492" t="s">
        <v>8219</v>
      </c>
      <c r="H3492" t="s">
        <v>8224</v>
      </c>
      <c r="I3492" t="str">
        <f>VLOOKUP(H3492,ISO!$A$2:$D$249,4,0)</f>
        <v>United States of America (the)</v>
      </c>
      <c r="J3492" t="s">
        <v>8246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1.2749999999999999</v>
      </c>
      <c r="R3492" s="8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58" hidden="1">
      <c r="A3493">
        <v>3491</v>
      </c>
      <c r="B3493" s="3" t="s">
        <v>3490</v>
      </c>
      <c r="C3493" s="3" t="s">
        <v>7601</v>
      </c>
      <c r="D3493">
        <v>500</v>
      </c>
      <c r="F3493">
        <v>791</v>
      </c>
      <c r="G3493" t="s">
        <v>8219</v>
      </c>
      <c r="H3493" t="s">
        <v>8224</v>
      </c>
      <c r="I3493" t="str">
        <f>VLOOKUP(H3493,ISO!$A$2:$D$249,4,0)</f>
        <v>United States of America (the)</v>
      </c>
      <c r="J3493" t="s">
        <v>8246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1.5820000000000001</v>
      </c>
      <c r="R3493" s="8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5" hidden="1">
      <c r="A3494">
        <v>3492</v>
      </c>
      <c r="B3494" s="3" t="s">
        <v>3491</v>
      </c>
      <c r="C3494" s="3" t="s">
        <v>7602</v>
      </c>
      <c r="D3494">
        <v>3800</v>
      </c>
      <c r="F3494">
        <v>4000.22</v>
      </c>
      <c r="G3494" t="s">
        <v>8219</v>
      </c>
      <c r="H3494" t="s">
        <v>8224</v>
      </c>
      <c r="I3494" t="str">
        <f>VLOOKUP(H3494,ISO!$A$2:$D$249,4,0)</f>
        <v>United States of America (the)</v>
      </c>
      <c r="J3494" t="s">
        <v>8246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1.0526894736842105</v>
      </c>
      <c r="R3494" s="8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5" hidden="1">
      <c r="A3495">
        <v>3493</v>
      </c>
      <c r="B3495" s="3" t="s">
        <v>3492</v>
      </c>
      <c r="C3495" s="3" t="s">
        <v>7603</v>
      </c>
      <c r="D3495">
        <v>1500</v>
      </c>
      <c r="F3495">
        <v>1500</v>
      </c>
      <c r="G3495" t="s">
        <v>8219</v>
      </c>
      <c r="H3495" t="s">
        <v>8224</v>
      </c>
      <c r="I3495" t="str">
        <f>VLOOKUP(H3495,ISO!$A$2:$D$249,4,0)</f>
        <v>United States of America (the)</v>
      </c>
      <c r="J3495" t="s">
        <v>8246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</v>
      </c>
      <c r="R3495" s="8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5" hidden="1">
      <c r="A3496">
        <v>3494</v>
      </c>
      <c r="B3496" s="3" t="s">
        <v>3493</v>
      </c>
      <c r="C3496" s="3" t="s">
        <v>7604</v>
      </c>
      <c r="D3496">
        <v>400</v>
      </c>
      <c r="F3496">
        <v>400</v>
      </c>
      <c r="G3496" t="s">
        <v>8219</v>
      </c>
      <c r="H3496" t="s">
        <v>8224</v>
      </c>
      <c r="I3496" t="str">
        <f>VLOOKUP(H3496,ISO!$A$2:$D$249,4,0)</f>
        <v>United States of America (the)</v>
      </c>
      <c r="J3496" t="s">
        <v>8246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</v>
      </c>
      <c r="R3496" s="8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5" hidden="1">
      <c r="A3497">
        <v>3495</v>
      </c>
      <c r="B3497" s="3" t="s">
        <v>3494</v>
      </c>
      <c r="C3497" s="3" t="s">
        <v>7605</v>
      </c>
      <c r="D3497">
        <v>5000</v>
      </c>
      <c r="F3497">
        <v>5343</v>
      </c>
      <c r="G3497" t="s">
        <v>8219</v>
      </c>
      <c r="H3497" t="s">
        <v>8229</v>
      </c>
      <c r="I3497" t="str">
        <f>VLOOKUP(H3497,ISO!$A$2:$D$249,4,0)</f>
        <v>Canada</v>
      </c>
      <c r="J3497" t="s">
        <v>8251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1.0686</v>
      </c>
      <c r="R3497" s="8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58" hidden="1">
      <c r="A3498">
        <v>3496</v>
      </c>
      <c r="B3498" s="3" t="s">
        <v>3495</v>
      </c>
      <c r="C3498" s="3" t="s">
        <v>7606</v>
      </c>
      <c r="D3498">
        <v>3000</v>
      </c>
      <c r="F3498">
        <v>3732</v>
      </c>
      <c r="G3498" t="s">
        <v>8219</v>
      </c>
      <c r="H3498" t="s">
        <v>8224</v>
      </c>
      <c r="I3498" t="str">
        <f>VLOOKUP(H3498,ISO!$A$2:$D$249,4,0)</f>
        <v>United States of America (the)</v>
      </c>
      <c r="J3498" t="s">
        <v>8246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1.244</v>
      </c>
      <c r="R3498" s="8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58" hidden="1">
      <c r="A3499">
        <v>3497</v>
      </c>
      <c r="B3499" s="3" t="s">
        <v>3496</v>
      </c>
      <c r="C3499" s="3" t="s">
        <v>7607</v>
      </c>
      <c r="D3499">
        <v>1551</v>
      </c>
      <c r="F3499">
        <v>1686</v>
      </c>
      <c r="G3499" t="s">
        <v>8219</v>
      </c>
      <c r="H3499" t="s">
        <v>8224</v>
      </c>
      <c r="I3499" t="str">
        <f>VLOOKUP(H3499,ISO!$A$2:$D$249,4,0)</f>
        <v>United States of America (the)</v>
      </c>
      <c r="J3499" t="s">
        <v>8246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1.0870406189555126</v>
      </c>
      <c r="R3499" s="8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58" hidden="1">
      <c r="A3500">
        <v>3498</v>
      </c>
      <c r="B3500" s="3" t="s">
        <v>3497</v>
      </c>
      <c r="C3500" s="3" t="s">
        <v>7608</v>
      </c>
      <c r="D3500">
        <v>1650</v>
      </c>
      <c r="F3500">
        <v>1690</v>
      </c>
      <c r="G3500" t="s">
        <v>8219</v>
      </c>
      <c r="H3500" t="s">
        <v>8229</v>
      </c>
      <c r="I3500" t="str">
        <f>VLOOKUP(H3500,ISO!$A$2:$D$249,4,0)</f>
        <v>Canada</v>
      </c>
      <c r="J3500" t="s">
        <v>8251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1.0242424242424242</v>
      </c>
      <c r="R3500" s="8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5" hidden="1">
      <c r="A3501">
        <v>3499</v>
      </c>
      <c r="B3501" s="3" t="s">
        <v>3498</v>
      </c>
      <c r="C3501" s="3" t="s">
        <v>7609</v>
      </c>
      <c r="D3501">
        <v>2000</v>
      </c>
      <c r="F3501">
        <v>2110</v>
      </c>
      <c r="G3501" t="s">
        <v>8219</v>
      </c>
      <c r="H3501" t="s">
        <v>8224</v>
      </c>
      <c r="I3501" t="str">
        <f>VLOOKUP(H3501,ISO!$A$2:$D$249,4,0)</f>
        <v>United States of America (the)</v>
      </c>
      <c r="J3501" t="s">
        <v>8246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1.0549999999999999</v>
      </c>
      <c r="R3501" s="8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58" hidden="1">
      <c r="A3502">
        <v>3500</v>
      </c>
      <c r="B3502" s="3" t="s">
        <v>3499</v>
      </c>
      <c r="C3502" s="3" t="s">
        <v>7610</v>
      </c>
      <c r="D3502">
        <v>1000</v>
      </c>
      <c r="F3502">
        <v>1063</v>
      </c>
      <c r="G3502" t="s">
        <v>8219</v>
      </c>
      <c r="H3502" t="s">
        <v>8224</v>
      </c>
      <c r="I3502" t="str">
        <f>VLOOKUP(H3502,ISO!$A$2:$D$249,4,0)</f>
        <v>United States of America (the)</v>
      </c>
      <c r="J3502" t="s">
        <v>8246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1.0629999999999999</v>
      </c>
      <c r="R3502" s="8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5" hidden="1">
      <c r="A3503">
        <v>3501</v>
      </c>
      <c r="B3503" s="3" t="s">
        <v>3500</v>
      </c>
      <c r="C3503" s="3" t="s">
        <v>7611</v>
      </c>
      <c r="D3503">
        <v>1500</v>
      </c>
      <c r="F3503">
        <v>1510</v>
      </c>
      <c r="G3503" t="s">
        <v>8219</v>
      </c>
      <c r="H3503" t="s">
        <v>8225</v>
      </c>
      <c r="I3503" t="str">
        <f>VLOOKUP(H3503,ISO!$A$2:$D$249,4,0)</f>
        <v>United Kingdom of Great Britain and Northern Ireland (the)</v>
      </c>
      <c r="J3503" t="s">
        <v>8247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1.0066666666666666</v>
      </c>
      <c r="R3503" s="8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5" hidden="1">
      <c r="A3504">
        <v>3502</v>
      </c>
      <c r="B3504" s="3" t="s">
        <v>3501</v>
      </c>
      <c r="C3504" s="3" t="s">
        <v>7612</v>
      </c>
      <c r="D3504">
        <v>4000</v>
      </c>
      <c r="F3504">
        <v>4216</v>
      </c>
      <c r="G3504" t="s">
        <v>8219</v>
      </c>
      <c r="H3504" t="s">
        <v>8224</v>
      </c>
      <c r="I3504" t="str">
        <f>VLOOKUP(H3504,ISO!$A$2:$D$249,4,0)</f>
        <v>United States of America (the)</v>
      </c>
      <c r="J3504" t="s">
        <v>8246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1.054</v>
      </c>
      <c r="R3504" s="8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3.5" hidden="1">
      <c r="A3505">
        <v>3503</v>
      </c>
      <c r="B3505" s="3" t="s">
        <v>3502</v>
      </c>
      <c r="C3505" s="3" t="s">
        <v>7613</v>
      </c>
      <c r="D3505">
        <v>2500</v>
      </c>
      <c r="F3505">
        <v>2689</v>
      </c>
      <c r="G3505" t="s">
        <v>8219</v>
      </c>
      <c r="H3505" t="s">
        <v>8225</v>
      </c>
      <c r="I3505" t="str">
        <f>VLOOKUP(H3505,ISO!$A$2:$D$249,4,0)</f>
        <v>United Kingdom of Great Britain and Northern Ireland (the)</v>
      </c>
      <c r="J3505" t="s">
        <v>8247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1.0755999999999999</v>
      </c>
      <c r="R3505" s="8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58" hidden="1">
      <c r="A3506">
        <v>3504</v>
      </c>
      <c r="B3506" s="3" t="s">
        <v>3503</v>
      </c>
      <c r="C3506" s="3" t="s">
        <v>7614</v>
      </c>
      <c r="D3506">
        <v>1000</v>
      </c>
      <c r="F3506">
        <v>1000</v>
      </c>
      <c r="G3506" t="s">
        <v>8219</v>
      </c>
      <c r="H3506" t="s">
        <v>8224</v>
      </c>
      <c r="I3506" t="str">
        <f>VLOOKUP(H3506,ISO!$A$2:$D$249,4,0)</f>
        <v>United States of America (the)</v>
      </c>
      <c r="J3506" t="s">
        <v>8246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</v>
      </c>
      <c r="R3506" s="8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87" hidden="1">
      <c r="A3507">
        <v>3505</v>
      </c>
      <c r="B3507" s="3" t="s">
        <v>3504</v>
      </c>
      <c r="C3507" s="3" t="s">
        <v>7615</v>
      </c>
      <c r="D3507">
        <v>2500</v>
      </c>
      <c r="F3507">
        <v>2594</v>
      </c>
      <c r="G3507" t="s">
        <v>8219</v>
      </c>
      <c r="H3507" t="s">
        <v>8224</v>
      </c>
      <c r="I3507" t="str">
        <f>VLOOKUP(H3507,ISO!$A$2:$D$249,4,0)</f>
        <v>United States of America (the)</v>
      </c>
      <c r="J3507" t="s">
        <v>8246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1.0376000000000001</v>
      </c>
      <c r="R3507" s="8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5" hidden="1">
      <c r="A3508">
        <v>3506</v>
      </c>
      <c r="B3508" s="3" t="s">
        <v>3505</v>
      </c>
      <c r="C3508" s="3" t="s">
        <v>7616</v>
      </c>
      <c r="D3508">
        <v>3000</v>
      </c>
      <c r="F3508">
        <v>3045</v>
      </c>
      <c r="G3508" t="s">
        <v>8219</v>
      </c>
      <c r="H3508" t="s">
        <v>8224</v>
      </c>
      <c r="I3508" t="str">
        <f>VLOOKUP(H3508,ISO!$A$2:$D$249,4,0)</f>
        <v>United States of America (the)</v>
      </c>
      <c r="J3508" t="s">
        <v>8246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1.0149999999999999</v>
      </c>
      <c r="R3508" s="8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43.5" hidden="1">
      <c r="A3509">
        <v>3507</v>
      </c>
      <c r="B3509" s="3" t="s">
        <v>3506</v>
      </c>
      <c r="C3509" s="3" t="s">
        <v>7617</v>
      </c>
      <c r="D3509">
        <v>10000</v>
      </c>
      <c r="F3509">
        <v>10440</v>
      </c>
      <c r="G3509" t="s">
        <v>8219</v>
      </c>
      <c r="H3509" t="s">
        <v>8224</v>
      </c>
      <c r="I3509" t="str">
        <f>VLOOKUP(H3509,ISO!$A$2:$D$249,4,0)</f>
        <v>United States of America (the)</v>
      </c>
      <c r="J3509" t="s">
        <v>8246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1.044</v>
      </c>
      <c r="R3509" s="8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43.5" hidden="1">
      <c r="A3510">
        <v>3508</v>
      </c>
      <c r="B3510" s="3" t="s">
        <v>3507</v>
      </c>
      <c r="C3510" s="3" t="s">
        <v>7618</v>
      </c>
      <c r="D3510">
        <v>100</v>
      </c>
      <c r="F3510">
        <v>180</v>
      </c>
      <c r="G3510" t="s">
        <v>8219</v>
      </c>
      <c r="H3510" t="s">
        <v>8225</v>
      </c>
      <c r="I3510" t="str">
        <f>VLOOKUP(H3510,ISO!$A$2:$D$249,4,0)</f>
        <v>United Kingdom of Great Britain and Northern Ireland (the)</v>
      </c>
      <c r="J3510" t="s">
        <v>8247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1.8</v>
      </c>
      <c r="R3510" s="8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43.5" hidden="1">
      <c r="A3511">
        <v>3509</v>
      </c>
      <c r="B3511" s="3" t="s">
        <v>3508</v>
      </c>
      <c r="C3511" s="3" t="s">
        <v>7619</v>
      </c>
      <c r="D3511">
        <v>3000</v>
      </c>
      <c r="F3511">
        <v>3190</v>
      </c>
      <c r="G3511" t="s">
        <v>8219</v>
      </c>
      <c r="H3511" t="s">
        <v>8224</v>
      </c>
      <c r="I3511" t="str">
        <f>VLOOKUP(H3511,ISO!$A$2:$D$249,4,0)</f>
        <v>United States of America (the)</v>
      </c>
      <c r="J3511" t="s">
        <v>8246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1.0633333333333332</v>
      </c>
      <c r="R3511" s="8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58" hidden="1">
      <c r="A3512">
        <v>3510</v>
      </c>
      <c r="B3512" s="3" t="s">
        <v>3509</v>
      </c>
      <c r="C3512" s="3" t="s">
        <v>7620</v>
      </c>
      <c r="D3512">
        <v>900</v>
      </c>
      <c r="F3512">
        <v>905</v>
      </c>
      <c r="G3512" t="s">
        <v>8219</v>
      </c>
      <c r="H3512" t="s">
        <v>8224</v>
      </c>
      <c r="I3512" t="str">
        <f>VLOOKUP(H3512,ISO!$A$2:$D$249,4,0)</f>
        <v>United States of America (the)</v>
      </c>
      <c r="J3512" t="s">
        <v>8246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1.0055555555555555</v>
      </c>
      <c r="R3512" s="8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5" hidden="1">
      <c r="A3513">
        <v>3511</v>
      </c>
      <c r="B3513" s="3" t="s">
        <v>3510</v>
      </c>
      <c r="C3513" s="3" t="s">
        <v>7621</v>
      </c>
      <c r="D3513">
        <v>1500</v>
      </c>
      <c r="F3513">
        <v>1518</v>
      </c>
      <c r="G3513" t="s">
        <v>8219</v>
      </c>
      <c r="H3513" t="s">
        <v>8225</v>
      </c>
      <c r="I3513" t="str">
        <f>VLOOKUP(H3513,ISO!$A$2:$D$249,4,0)</f>
        <v>United Kingdom of Great Britain and Northern Ireland (the)</v>
      </c>
      <c r="J3513" t="s">
        <v>8247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1.012</v>
      </c>
      <c r="R3513" s="8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5" hidden="1">
      <c r="A3514">
        <v>3512</v>
      </c>
      <c r="B3514" s="3" t="s">
        <v>3511</v>
      </c>
      <c r="C3514" s="3" t="s">
        <v>7622</v>
      </c>
      <c r="D3514">
        <v>1000</v>
      </c>
      <c r="F3514">
        <v>1000</v>
      </c>
      <c r="G3514" t="s">
        <v>8219</v>
      </c>
      <c r="H3514" t="s">
        <v>8225</v>
      </c>
      <c r="I3514" t="str">
        <f>VLOOKUP(H3514,ISO!$A$2:$D$249,4,0)</f>
        <v>United Kingdom of Great Britain and Northern Ireland (the)</v>
      </c>
      <c r="J3514" t="s">
        <v>8247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</v>
      </c>
      <c r="R3514" s="8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5" hidden="1">
      <c r="A3515">
        <v>3513</v>
      </c>
      <c r="B3515" s="3" t="s">
        <v>3512</v>
      </c>
      <c r="C3515" s="3" t="s">
        <v>7623</v>
      </c>
      <c r="D3515">
        <v>2800</v>
      </c>
      <c r="F3515">
        <v>3315</v>
      </c>
      <c r="G3515" t="s">
        <v>8219</v>
      </c>
      <c r="H3515" t="s">
        <v>8224</v>
      </c>
      <c r="I3515" t="str">
        <f>VLOOKUP(H3515,ISO!$A$2:$D$249,4,0)</f>
        <v>United States of America (the)</v>
      </c>
      <c r="J3515" t="s">
        <v>8246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1.1839285714285714</v>
      </c>
      <c r="R3515" s="8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5" hidden="1">
      <c r="A3516">
        <v>3514</v>
      </c>
      <c r="B3516" s="3" t="s">
        <v>3513</v>
      </c>
      <c r="C3516" s="3" t="s">
        <v>7624</v>
      </c>
      <c r="D3516">
        <v>500</v>
      </c>
      <c r="F3516">
        <v>550</v>
      </c>
      <c r="G3516" t="s">
        <v>8219</v>
      </c>
      <c r="H3516" t="s">
        <v>8224</v>
      </c>
      <c r="I3516" t="str">
        <f>VLOOKUP(H3516,ISO!$A$2:$D$249,4,0)</f>
        <v>United States of America (the)</v>
      </c>
      <c r="J3516" t="s">
        <v>8246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1.1000000000000001</v>
      </c>
      <c r="R3516" s="8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3.5" hidden="1">
      <c r="A3517">
        <v>3515</v>
      </c>
      <c r="B3517" s="3" t="s">
        <v>3514</v>
      </c>
      <c r="C3517" s="3" t="s">
        <v>7625</v>
      </c>
      <c r="D3517">
        <v>3000</v>
      </c>
      <c r="F3517">
        <v>3080</v>
      </c>
      <c r="G3517" t="s">
        <v>8219</v>
      </c>
      <c r="H3517" t="s">
        <v>8224</v>
      </c>
      <c r="I3517" t="str">
        <f>VLOOKUP(H3517,ISO!$A$2:$D$249,4,0)</f>
        <v>United States of America (the)</v>
      </c>
      <c r="J3517" t="s">
        <v>8246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1.0266666666666666</v>
      </c>
      <c r="R3517" s="8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5" hidden="1">
      <c r="A3518">
        <v>3516</v>
      </c>
      <c r="B3518" s="3" t="s">
        <v>3515</v>
      </c>
      <c r="C3518" s="3" t="s">
        <v>7626</v>
      </c>
      <c r="D3518">
        <v>2500</v>
      </c>
      <c r="F3518">
        <v>2500</v>
      </c>
      <c r="G3518" t="s">
        <v>8219</v>
      </c>
      <c r="H3518" t="s">
        <v>8224</v>
      </c>
      <c r="I3518" t="str">
        <f>VLOOKUP(H3518,ISO!$A$2:$D$249,4,0)</f>
        <v>United States of America (the)</v>
      </c>
      <c r="J3518" t="s">
        <v>8246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</v>
      </c>
      <c r="R3518" s="8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5" hidden="1">
      <c r="A3519">
        <v>3517</v>
      </c>
      <c r="B3519" s="3" t="s">
        <v>3516</v>
      </c>
      <c r="C3519" s="3" t="s">
        <v>7627</v>
      </c>
      <c r="D3519">
        <v>4000</v>
      </c>
      <c r="F3519">
        <v>4000</v>
      </c>
      <c r="G3519" t="s">
        <v>8219</v>
      </c>
      <c r="H3519" t="s">
        <v>8225</v>
      </c>
      <c r="I3519" t="str">
        <f>VLOOKUP(H3519,ISO!$A$2:$D$249,4,0)</f>
        <v>United Kingdom of Great Britain and Northern Ireland (the)</v>
      </c>
      <c r="J3519" t="s">
        <v>8247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</v>
      </c>
      <c r="R3519" s="8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5" hidden="1">
      <c r="A3520">
        <v>3518</v>
      </c>
      <c r="B3520" s="3" t="s">
        <v>3517</v>
      </c>
      <c r="C3520" s="3" t="s">
        <v>7628</v>
      </c>
      <c r="D3520">
        <v>1500</v>
      </c>
      <c r="F3520">
        <v>1650.69</v>
      </c>
      <c r="G3520" t="s">
        <v>8219</v>
      </c>
      <c r="H3520" t="s">
        <v>8224</v>
      </c>
      <c r="I3520" t="str">
        <f>VLOOKUP(H3520,ISO!$A$2:$D$249,4,0)</f>
        <v>United States of America (the)</v>
      </c>
      <c r="J3520" t="s">
        <v>8246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1.10046</v>
      </c>
      <c r="R3520" s="8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5" hidden="1">
      <c r="A3521">
        <v>3519</v>
      </c>
      <c r="B3521" s="3" t="s">
        <v>3518</v>
      </c>
      <c r="C3521" s="3" t="s">
        <v>7629</v>
      </c>
      <c r="D3521">
        <v>2000</v>
      </c>
      <c r="F3521">
        <v>2027</v>
      </c>
      <c r="G3521" t="s">
        <v>8219</v>
      </c>
      <c r="H3521" t="s">
        <v>8225</v>
      </c>
      <c r="I3521" t="str">
        <f>VLOOKUP(H3521,ISO!$A$2:$D$249,4,0)</f>
        <v>United Kingdom of Great Britain and Northern Ireland (the)</v>
      </c>
      <c r="J3521" t="s">
        <v>8247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1.0135000000000001</v>
      </c>
      <c r="R3521" s="8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3.5" hidden="1">
      <c r="A3522">
        <v>3520</v>
      </c>
      <c r="B3522" s="3" t="s">
        <v>3519</v>
      </c>
      <c r="C3522" s="3" t="s">
        <v>7630</v>
      </c>
      <c r="D3522">
        <v>2000</v>
      </c>
      <c r="F3522">
        <v>2015</v>
      </c>
      <c r="G3522" t="s">
        <v>8219</v>
      </c>
      <c r="H3522" t="s">
        <v>8225</v>
      </c>
      <c r="I3522" t="str">
        <f>VLOOKUP(H3522,ISO!$A$2:$D$249,4,0)</f>
        <v>United Kingdom of Great Britain and Northern Ireland (the)</v>
      </c>
      <c r="J3522" t="s">
        <v>8247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216"/>
        <v>1.0075000000000001</v>
      </c>
      <c r="R3522" s="8">
        <f t="shared" si="217"/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58" hidden="1">
      <c r="A3523">
        <v>3521</v>
      </c>
      <c r="B3523" s="3" t="s">
        <v>3520</v>
      </c>
      <c r="C3523" s="3" t="s">
        <v>7631</v>
      </c>
      <c r="D3523">
        <v>350</v>
      </c>
      <c r="F3523">
        <v>593</v>
      </c>
      <c r="G3523" t="s">
        <v>8219</v>
      </c>
      <c r="H3523" t="s">
        <v>8224</v>
      </c>
      <c r="I3523" t="str">
        <f>VLOOKUP(H3523,ISO!$A$2:$D$249,4,0)</f>
        <v>United States of America (the)</v>
      </c>
      <c r="J3523" t="s">
        <v>8246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220">F3523/D3523</f>
        <v>1.6942857142857144</v>
      </c>
      <c r="R3523" s="8">
        <f t="shared" ref="R3523:R3586" si="221">F3523/N3523</f>
        <v>45.615384615384613</v>
      </c>
      <c r="S3523" t="str">
        <f t="shared" ref="S3523:S3586" si="222">LEFT(P3523,(FIND("/",P3523,1)-1))</f>
        <v>theater</v>
      </c>
      <c r="T3523" t="str">
        <f t="shared" ref="T3523:T3586" si="223">MID(P3523,FIND("/",P3523)+1,256)</f>
        <v>plays</v>
      </c>
    </row>
    <row r="3524" spans="1:20" ht="43.5" hidden="1">
      <c r="A3524">
        <v>3522</v>
      </c>
      <c r="B3524" s="3" t="s">
        <v>3521</v>
      </c>
      <c r="C3524" s="3" t="s">
        <v>7632</v>
      </c>
      <c r="D3524">
        <v>1395</v>
      </c>
      <c r="F3524">
        <v>1395</v>
      </c>
      <c r="G3524" t="s">
        <v>8219</v>
      </c>
      <c r="H3524" t="s">
        <v>8225</v>
      </c>
      <c r="I3524" t="str">
        <f>VLOOKUP(H3524,ISO!$A$2:$D$249,4,0)</f>
        <v>United Kingdom of Great Britain and Northern Ireland (the)</v>
      </c>
      <c r="J3524" t="s">
        <v>8247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</v>
      </c>
      <c r="R3524" s="8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5" hidden="1">
      <c r="A3525">
        <v>3523</v>
      </c>
      <c r="B3525" s="3" t="s">
        <v>3522</v>
      </c>
      <c r="C3525" s="3" t="s">
        <v>7633</v>
      </c>
      <c r="D3525">
        <v>4000</v>
      </c>
      <c r="F3525">
        <v>4546</v>
      </c>
      <c r="G3525" t="s">
        <v>8219</v>
      </c>
      <c r="H3525" t="s">
        <v>8225</v>
      </c>
      <c r="I3525" t="str">
        <f>VLOOKUP(H3525,ISO!$A$2:$D$249,4,0)</f>
        <v>United Kingdom of Great Britain and Northern Ireland (the)</v>
      </c>
      <c r="J3525" t="s">
        <v>8247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1.1365000000000001</v>
      </c>
      <c r="R3525" s="8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58" hidden="1">
      <c r="A3526">
        <v>3524</v>
      </c>
      <c r="B3526" s="3" t="s">
        <v>3523</v>
      </c>
      <c r="C3526" s="3" t="s">
        <v>7634</v>
      </c>
      <c r="D3526">
        <v>10000</v>
      </c>
      <c r="F3526">
        <v>10156</v>
      </c>
      <c r="G3526" t="s">
        <v>8219</v>
      </c>
      <c r="H3526" t="s">
        <v>8224</v>
      </c>
      <c r="I3526" t="str">
        <f>VLOOKUP(H3526,ISO!$A$2:$D$249,4,0)</f>
        <v>United States of America (the)</v>
      </c>
      <c r="J3526" t="s">
        <v>8246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1.0156000000000001</v>
      </c>
      <c r="R3526" s="8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5" hidden="1">
      <c r="A3527">
        <v>3525</v>
      </c>
      <c r="B3527" s="3" t="s">
        <v>3524</v>
      </c>
      <c r="C3527" s="3" t="s">
        <v>7635</v>
      </c>
      <c r="D3527">
        <v>500</v>
      </c>
      <c r="F3527">
        <v>530</v>
      </c>
      <c r="G3527" t="s">
        <v>8219</v>
      </c>
      <c r="H3527" t="s">
        <v>8224</v>
      </c>
      <c r="I3527" t="str">
        <f>VLOOKUP(H3527,ISO!$A$2:$D$249,4,0)</f>
        <v>United States of America (the)</v>
      </c>
      <c r="J3527" t="s">
        <v>8246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1.06</v>
      </c>
      <c r="R3527" s="8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5" hidden="1">
      <c r="A3528">
        <v>3526</v>
      </c>
      <c r="B3528" s="3" t="s">
        <v>3525</v>
      </c>
      <c r="C3528" s="3" t="s">
        <v>7636</v>
      </c>
      <c r="D3528">
        <v>3300</v>
      </c>
      <c r="F3528">
        <v>3366</v>
      </c>
      <c r="G3528" t="s">
        <v>8219</v>
      </c>
      <c r="H3528" t="s">
        <v>8224</v>
      </c>
      <c r="I3528" t="str">
        <f>VLOOKUP(H3528,ISO!$A$2:$D$249,4,0)</f>
        <v>United States of America (the)</v>
      </c>
      <c r="J3528" t="s">
        <v>8246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1.02</v>
      </c>
      <c r="R3528" s="8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43.5" hidden="1">
      <c r="A3529">
        <v>3527</v>
      </c>
      <c r="B3529" s="3" t="s">
        <v>3526</v>
      </c>
      <c r="C3529" s="3" t="s">
        <v>7637</v>
      </c>
      <c r="D3529">
        <v>6000</v>
      </c>
      <c r="F3529">
        <v>7015</v>
      </c>
      <c r="G3529" t="s">
        <v>8219</v>
      </c>
      <c r="H3529" t="s">
        <v>8224</v>
      </c>
      <c r="I3529" t="str">
        <f>VLOOKUP(H3529,ISO!$A$2:$D$249,4,0)</f>
        <v>United States of America (the)</v>
      </c>
      <c r="J3529" t="s">
        <v>8246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1.1691666666666667</v>
      </c>
      <c r="R3529" s="8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5" hidden="1">
      <c r="A3530">
        <v>3528</v>
      </c>
      <c r="B3530" s="3" t="s">
        <v>3527</v>
      </c>
      <c r="C3530" s="3" t="s">
        <v>7638</v>
      </c>
      <c r="D3530">
        <v>1650</v>
      </c>
      <c r="F3530">
        <v>1669</v>
      </c>
      <c r="G3530" t="s">
        <v>8219</v>
      </c>
      <c r="H3530" t="s">
        <v>8225</v>
      </c>
      <c r="I3530" t="str">
        <f>VLOOKUP(H3530,ISO!$A$2:$D$249,4,0)</f>
        <v>United Kingdom of Great Britain and Northern Ireland (the)</v>
      </c>
      <c r="J3530" t="s">
        <v>8247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1.0115151515151515</v>
      </c>
      <c r="R3530" s="8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58" hidden="1">
      <c r="A3531">
        <v>3529</v>
      </c>
      <c r="B3531" s="3" t="s">
        <v>3528</v>
      </c>
      <c r="C3531" s="3" t="s">
        <v>7639</v>
      </c>
      <c r="D3531">
        <v>500</v>
      </c>
      <c r="F3531">
        <v>660</v>
      </c>
      <c r="G3531" t="s">
        <v>8219</v>
      </c>
      <c r="H3531" t="s">
        <v>8224</v>
      </c>
      <c r="I3531" t="str">
        <f>VLOOKUP(H3531,ISO!$A$2:$D$249,4,0)</f>
        <v>United States of America (the)</v>
      </c>
      <c r="J3531" t="s">
        <v>8246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1.32</v>
      </c>
      <c r="R3531" s="8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5" hidden="1">
      <c r="A3532">
        <v>3530</v>
      </c>
      <c r="B3532" s="3" t="s">
        <v>3529</v>
      </c>
      <c r="C3532" s="3" t="s">
        <v>7640</v>
      </c>
      <c r="D3532">
        <v>2750</v>
      </c>
      <c r="F3532">
        <v>2750</v>
      </c>
      <c r="G3532" t="s">
        <v>8219</v>
      </c>
      <c r="H3532" t="s">
        <v>8225</v>
      </c>
      <c r="I3532" t="str">
        <f>VLOOKUP(H3532,ISO!$A$2:$D$249,4,0)</f>
        <v>United Kingdom of Great Britain and Northern Ireland (the)</v>
      </c>
      <c r="J3532" t="s">
        <v>8247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</v>
      </c>
      <c r="R3532" s="8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F3533">
        <v>1280</v>
      </c>
      <c r="G3533" t="s">
        <v>8219</v>
      </c>
      <c r="H3533" t="s">
        <v>8224</v>
      </c>
      <c r="I3533" t="str">
        <f>VLOOKUP(H3533,ISO!$A$2:$D$249,4,0)</f>
        <v>United States of America (the)</v>
      </c>
      <c r="J3533" t="s">
        <v>8246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1.28</v>
      </c>
      <c r="R3533" s="8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58" hidden="1">
      <c r="A3534">
        <v>3532</v>
      </c>
      <c r="B3534" s="3" t="s">
        <v>3531</v>
      </c>
      <c r="C3534" s="3" t="s">
        <v>7642</v>
      </c>
      <c r="D3534">
        <v>960</v>
      </c>
      <c r="F3534">
        <v>1142</v>
      </c>
      <c r="G3534" t="s">
        <v>8219</v>
      </c>
      <c r="H3534" t="s">
        <v>8224</v>
      </c>
      <c r="I3534" t="str">
        <f>VLOOKUP(H3534,ISO!$A$2:$D$249,4,0)</f>
        <v>United States of America (the)</v>
      </c>
      <c r="J3534" t="s">
        <v>8246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1.1895833333333334</v>
      </c>
      <c r="R3534" s="8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58" hidden="1">
      <c r="A3535">
        <v>3533</v>
      </c>
      <c r="B3535" s="3" t="s">
        <v>3532</v>
      </c>
      <c r="C3535" s="3" t="s">
        <v>7643</v>
      </c>
      <c r="D3535">
        <v>500</v>
      </c>
      <c r="F3535">
        <v>631</v>
      </c>
      <c r="G3535" t="s">
        <v>8219</v>
      </c>
      <c r="H3535" t="s">
        <v>8224</v>
      </c>
      <c r="I3535" t="str">
        <f>VLOOKUP(H3535,ISO!$A$2:$D$249,4,0)</f>
        <v>United States of America (the)</v>
      </c>
      <c r="J3535" t="s">
        <v>8246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1.262</v>
      </c>
      <c r="R3535" s="8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43.5" hidden="1">
      <c r="A3536">
        <v>3534</v>
      </c>
      <c r="B3536" s="3" t="s">
        <v>3533</v>
      </c>
      <c r="C3536" s="3" t="s">
        <v>7644</v>
      </c>
      <c r="D3536">
        <v>5000</v>
      </c>
      <c r="F3536">
        <v>7810</v>
      </c>
      <c r="G3536" t="s">
        <v>8219</v>
      </c>
      <c r="H3536" t="s">
        <v>8224</v>
      </c>
      <c r="I3536" t="str">
        <f>VLOOKUP(H3536,ISO!$A$2:$D$249,4,0)</f>
        <v>United States of America (the)</v>
      </c>
      <c r="J3536" t="s">
        <v>8246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1.5620000000000001</v>
      </c>
      <c r="R3536" s="8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5" hidden="1">
      <c r="A3537">
        <v>3535</v>
      </c>
      <c r="B3537" s="3" t="s">
        <v>3534</v>
      </c>
      <c r="C3537" s="3" t="s">
        <v>7645</v>
      </c>
      <c r="D3537">
        <v>2000</v>
      </c>
      <c r="F3537">
        <v>2063</v>
      </c>
      <c r="G3537" t="s">
        <v>8219</v>
      </c>
      <c r="H3537" t="s">
        <v>8225</v>
      </c>
      <c r="I3537" t="str">
        <f>VLOOKUP(H3537,ISO!$A$2:$D$249,4,0)</f>
        <v>United Kingdom of Great Britain and Northern Ireland (the)</v>
      </c>
      <c r="J3537" t="s">
        <v>8247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1.0315000000000001</v>
      </c>
      <c r="R3537" s="8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5" hidden="1">
      <c r="A3538">
        <v>3536</v>
      </c>
      <c r="B3538" s="3" t="s">
        <v>3535</v>
      </c>
      <c r="C3538" s="3" t="s">
        <v>7646</v>
      </c>
      <c r="D3538">
        <v>150</v>
      </c>
      <c r="F3538">
        <v>230</v>
      </c>
      <c r="G3538" t="s">
        <v>8219</v>
      </c>
      <c r="H3538" t="s">
        <v>8225</v>
      </c>
      <c r="I3538" t="str">
        <f>VLOOKUP(H3538,ISO!$A$2:$D$249,4,0)</f>
        <v>United Kingdom of Great Britain and Northern Ireland (the)</v>
      </c>
      <c r="J3538" t="s">
        <v>8247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1.5333333333333334</v>
      </c>
      <c r="R3538" s="8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58" hidden="1">
      <c r="A3539">
        <v>3537</v>
      </c>
      <c r="B3539" s="3" t="s">
        <v>3536</v>
      </c>
      <c r="C3539" s="3" t="s">
        <v>7647</v>
      </c>
      <c r="D3539">
        <v>675</v>
      </c>
      <c r="F3539">
        <v>1218</v>
      </c>
      <c r="G3539" t="s">
        <v>8219</v>
      </c>
      <c r="H3539" t="s">
        <v>8229</v>
      </c>
      <c r="I3539" t="str">
        <f>VLOOKUP(H3539,ISO!$A$2:$D$249,4,0)</f>
        <v>Canada</v>
      </c>
      <c r="J3539" t="s">
        <v>8251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1.8044444444444445</v>
      </c>
      <c r="R3539" s="8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43.5" hidden="1">
      <c r="A3540">
        <v>3538</v>
      </c>
      <c r="B3540" s="3" t="s">
        <v>3537</v>
      </c>
      <c r="C3540" s="3" t="s">
        <v>7648</v>
      </c>
      <c r="D3540">
        <v>2000</v>
      </c>
      <c r="F3540">
        <v>2569</v>
      </c>
      <c r="G3540" t="s">
        <v>8219</v>
      </c>
      <c r="H3540" t="s">
        <v>8225</v>
      </c>
      <c r="I3540" t="str">
        <f>VLOOKUP(H3540,ISO!$A$2:$D$249,4,0)</f>
        <v>United Kingdom of Great Britain and Northern Ireland (the)</v>
      </c>
      <c r="J3540" t="s">
        <v>8247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1.2845</v>
      </c>
      <c r="R3540" s="8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5" hidden="1">
      <c r="A3541">
        <v>3539</v>
      </c>
      <c r="B3541" s="3" t="s">
        <v>3538</v>
      </c>
      <c r="C3541" s="3" t="s">
        <v>7649</v>
      </c>
      <c r="D3541">
        <v>600</v>
      </c>
      <c r="F3541">
        <v>718</v>
      </c>
      <c r="G3541" t="s">
        <v>8219</v>
      </c>
      <c r="H3541" t="s">
        <v>8224</v>
      </c>
      <c r="I3541" t="str">
        <f>VLOOKUP(H3541,ISO!$A$2:$D$249,4,0)</f>
        <v>United States of America (the)</v>
      </c>
      <c r="J3541" t="s">
        <v>8246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1.1966666666666668</v>
      </c>
      <c r="R3541" s="8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8" hidden="1">
      <c r="A3542">
        <v>3540</v>
      </c>
      <c r="B3542" s="3" t="s">
        <v>3539</v>
      </c>
      <c r="C3542" s="3" t="s">
        <v>7650</v>
      </c>
      <c r="D3542">
        <v>300</v>
      </c>
      <c r="F3542">
        <v>369</v>
      </c>
      <c r="G3542" t="s">
        <v>8219</v>
      </c>
      <c r="H3542" t="s">
        <v>8225</v>
      </c>
      <c r="I3542" t="str">
        <f>VLOOKUP(H3542,ISO!$A$2:$D$249,4,0)</f>
        <v>United Kingdom of Great Britain and Northern Ireland (the)</v>
      </c>
      <c r="J3542" t="s">
        <v>8247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1.23</v>
      </c>
      <c r="R3542" s="8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43.5" hidden="1">
      <c r="A3543">
        <v>3541</v>
      </c>
      <c r="B3543" s="3" t="s">
        <v>3540</v>
      </c>
      <c r="C3543" s="3" t="s">
        <v>7651</v>
      </c>
      <c r="D3543">
        <v>1200</v>
      </c>
      <c r="F3543">
        <v>1260</v>
      </c>
      <c r="G3543" t="s">
        <v>8219</v>
      </c>
      <c r="H3543" t="s">
        <v>8225</v>
      </c>
      <c r="I3543" t="str">
        <f>VLOOKUP(H3543,ISO!$A$2:$D$249,4,0)</f>
        <v>United Kingdom of Great Britain and Northern Ireland (the)</v>
      </c>
      <c r="J3543" t="s">
        <v>8247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1.05</v>
      </c>
      <c r="R3543" s="8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43.5" hidden="1">
      <c r="A3544">
        <v>3542</v>
      </c>
      <c r="B3544" s="3" t="s">
        <v>3541</v>
      </c>
      <c r="C3544" s="3" t="s">
        <v>7652</v>
      </c>
      <c r="D3544">
        <v>5500</v>
      </c>
      <c r="F3544">
        <v>5623</v>
      </c>
      <c r="G3544" t="s">
        <v>8219</v>
      </c>
      <c r="H3544" t="s">
        <v>8224</v>
      </c>
      <c r="I3544" t="str">
        <f>VLOOKUP(H3544,ISO!$A$2:$D$249,4,0)</f>
        <v>United States of America (the)</v>
      </c>
      <c r="J3544" t="s">
        <v>8246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1.0223636363636364</v>
      </c>
      <c r="R3544" s="8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5" hidden="1">
      <c r="A3545">
        <v>3543</v>
      </c>
      <c r="B3545" s="3" t="s">
        <v>3542</v>
      </c>
      <c r="C3545" s="3" t="s">
        <v>7653</v>
      </c>
      <c r="D3545">
        <v>1500</v>
      </c>
      <c r="F3545">
        <v>1570</v>
      </c>
      <c r="G3545" t="s">
        <v>8219</v>
      </c>
      <c r="H3545" t="s">
        <v>8236</v>
      </c>
      <c r="I3545" t="str">
        <f>VLOOKUP(H3545,ISO!$A$2:$D$249,4,0)</f>
        <v>Germany</v>
      </c>
      <c r="J3545" t="s">
        <v>8249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1.0466666666666666</v>
      </c>
      <c r="R3545" s="8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9" hidden="1">
      <c r="A3546">
        <v>3544</v>
      </c>
      <c r="B3546" s="3" t="s">
        <v>3543</v>
      </c>
      <c r="C3546" s="3" t="s">
        <v>7654</v>
      </c>
      <c r="D3546">
        <v>2500</v>
      </c>
      <c r="F3546">
        <v>2500</v>
      </c>
      <c r="G3546" t="s">
        <v>8219</v>
      </c>
      <c r="H3546" t="s">
        <v>8224</v>
      </c>
      <c r="I3546" t="str">
        <f>VLOOKUP(H3546,ISO!$A$2:$D$249,4,0)</f>
        <v>United States of America (the)</v>
      </c>
      <c r="J3546" t="s">
        <v>8246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</v>
      </c>
      <c r="R3546" s="8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5" hidden="1">
      <c r="A3547">
        <v>3545</v>
      </c>
      <c r="B3547" s="3" t="s">
        <v>3544</v>
      </c>
      <c r="C3547" s="3" t="s">
        <v>7655</v>
      </c>
      <c r="D3547">
        <v>250</v>
      </c>
      <c r="F3547">
        <v>251</v>
      </c>
      <c r="G3547" t="s">
        <v>8219</v>
      </c>
      <c r="H3547" t="s">
        <v>8224</v>
      </c>
      <c r="I3547" t="str">
        <f>VLOOKUP(H3547,ISO!$A$2:$D$249,4,0)</f>
        <v>United States of America (the)</v>
      </c>
      <c r="J3547" t="s">
        <v>8246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1.004</v>
      </c>
      <c r="R3547" s="8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43.5" hidden="1">
      <c r="A3548">
        <v>3546</v>
      </c>
      <c r="B3548" s="3" t="s">
        <v>3545</v>
      </c>
      <c r="C3548" s="3" t="s">
        <v>7656</v>
      </c>
      <c r="D3548">
        <v>1100</v>
      </c>
      <c r="F3548">
        <v>1125</v>
      </c>
      <c r="G3548" t="s">
        <v>8219</v>
      </c>
      <c r="H3548" t="s">
        <v>8224</v>
      </c>
      <c r="I3548" t="str">
        <f>VLOOKUP(H3548,ISO!$A$2:$D$249,4,0)</f>
        <v>United States of America (the)</v>
      </c>
      <c r="J3548" t="s">
        <v>8246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1.0227272727272727</v>
      </c>
      <c r="R3548" s="8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5" hidden="1">
      <c r="A3549">
        <v>3547</v>
      </c>
      <c r="B3549" s="3" t="s">
        <v>3546</v>
      </c>
      <c r="C3549" s="3" t="s">
        <v>7657</v>
      </c>
      <c r="D3549">
        <v>35000</v>
      </c>
      <c r="F3549">
        <v>40043.25</v>
      </c>
      <c r="G3549" t="s">
        <v>8219</v>
      </c>
      <c r="H3549" t="s">
        <v>8224</v>
      </c>
      <c r="I3549" t="str">
        <f>VLOOKUP(H3549,ISO!$A$2:$D$249,4,0)</f>
        <v>United States of America (the)</v>
      </c>
      <c r="J3549" t="s">
        <v>8246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1.1440928571428572</v>
      </c>
      <c r="R3549" s="8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5" hidden="1">
      <c r="A3550">
        <v>3548</v>
      </c>
      <c r="B3550" s="3" t="s">
        <v>3547</v>
      </c>
      <c r="C3550" s="3" t="s">
        <v>7658</v>
      </c>
      <c r="D3550">
        <v>2100</v>
      </c>
      <c r="F3550">
        <v>2140</v>
      </c>
      <c r="G3550" t="s">
        <v>8219</v>
      </c>
      <c r="H3550" t="s">
        <v>8224</v>
      </c>
      <c r="I3550" t="str">
        <f>VLOOKUP(H3550,ISO!$A$2:$D$249,4,0)</f>
        <v>United States of America (the)</v>
      </c>
      <c r="J3550" t="s">
        <v>8246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1.019047619047619</v>
      </c>
      <c r="R3550" s="8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5" hidden="1">
      <c r="A3551">
        <v>3549</v>
      </c>
      <c r="B3551" s="3" t="s">
        <v>3548</v>
      </c>
      <c r="C3551" s="3" t="s">
        <v>7659</v>
      </c>
      <c r="D3551">
        <v>1000</v>
      </c>
      <c r="F3551">
        <v>1020</v>
      </c>
      <c r="G3551" t="s">
        <v>8219</v>
      </c>
      <c r="H3551" t="s">
        <v>8225</v>
      </c>
      <c r="I3551" t="str">
        <f>VLOOKUP(H3551,ISO!$A$2:$D$249,4,0)</f>
        <v>United Kingdom of Great Britain and Northern Ireland (the)</v>
      </c>
      <c r="J3551" t="s">
        <v>8247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1.02</v>
      </c>
      <c r="R3551" s="8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58" hidden="1">
      <c r="A3552">
        <v>3550</v>
      </c>
      <c r="B3552" s="3" t="s">
        <v>3549</v>
      </c>
      <c r="C3552" s="3" t="s">
        <v>7660</v>
      </c>
      <c r="D3552">
        <v>2500</v>
      </c>
      <c r="F3552">
        <v>2620</v>
      </c>
      <c r="G3552" t="s">
        <v>8219</v>
      </c>
      <c r="H3552" t="s">
        <v>8225</v>
      </c>
      <c r="I3552" t="str">
        <f>VLOOKUP(H3552,ISO!$A$2:$D$249,4,0)</f>
        <v>United Kingdom of Great Britain and Northern Ireland (the)</v>
      </c>
      <c r="J3552" t="s">
        <v>8247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1.048</v>
      </c>
      <c r="R3552" s="8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43.5" hidden="1">
      <c r="A3553">
        <v>3551</v>
      </c>
      <c r="B3553" s="3" t="s">
        <v>3550</v>
      </c>
      <c r="C3553" s="3" t="s">
        <v>7661</v>
      </c>
      <c r="D3553">
        <v>1500</v>
      </c>
      <c r="F3553">
        <v>1527.5</v>
      </c>
      <c r="G3553" t="s">
        <v>8219</v>
      </c>
      <c r="H3553" t="s">
        <v>8224</v>
      </c>
      <c r="I3553" t="str">
        <f>VLOOKUP(H3553,ISO!$A$2:$D$249,4,0)</f>
        <v>United States of America (the)</v>
      </c>
      <c r="J3553" t="s">
        <v>8246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1.0183333333333333</v>
      </c>
      <c r="R3553" s="8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43.5" hidden="1">
      <c r="A3554">
        <v>3552</v>
      </c>
      <c r="B3554" s="3" t="s">
        <v>3551</v>
      </c>
      <c r="C3554" s="3" t="s">
        <v>7662</v>
      </c>
      <c r="D3554">
        <v>773</v>
      </c>
      <c r="F3554">
        <v>773</v>
      </c>
      <c r="G3554" t="s">
        <v>8219</v>
      </c>
      <c r="H3554" t="s">
        <v>8225</v>
      </c>
      <c r="I3554" t="str">
        <f>VLOOKUP(H3554,ISO!$A$2:$D$249,4,0)</f>
        <v>United Kingdom of Great Britain and Northern Ireland (the)</v>
      </c>
      <c r="J3554" t="s">
        <v>8247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</v>
      </c>
      <c r="R3554" s="8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43.5" hidden="1">
      <c r="A3555">
        <v>3553</v>
      </c>
      <c r="B3555" s="3" t="s">
        <v>3552</v>
      </c>
      <c r="C3555" s="3" t="s">
        <v>7663</v>
      </c>
      <c r="D3555">
        <v>5500</v>
      </c>
      <c r="F3555">
        <v>5845</v>
      </c>
      <c r="G3555" t="s">
        <v>8219</v>
      </c>
      <c r="H3555" t="s">
        <v>8224</v>
      </c>
      <c r="I3555" t="str">
        <f>VLOOKUP(H3555,ISO!$A$2:$D$249,4,0)</f>
        <v>United States of America (the)</v>
      </c>
      <c r="J3555" t="s">
        <v>8246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1.0627272727272727</v>
      </c>
      <c r="R3555" s="8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5" hidden="1">
      <c r="A3556">
        <v>3554</v>
      </c>
      <c r="B3556" s="3" t="s">
        <v>3553</v>
      </c>
      <c r="C3556" s="3" t="s">
        <v>7664</v>
      </c>
      <c r="D3556">
        <v>5000</v>
      </c>
      <c r="F3556">
        <v>5671.11</v>
      </c>
      <c r="G3556" t="s">
        <v>8219</v>
      </c>
      <c r="H3556" t="s">
        <v>8224</v>
      </c>
      <c r="I3556" t="str">
        <f>VLOOKUP(H3556,ISO!$A$2:$D$249,4,0)</f>
        <v>United States of America (the)</v>
      </c>
      <c r="J3556" t="s">
        <v>8246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1.1342219999999998</v>
      </c>
      <c r="R3556" s="8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5" hidden="1">
      <c r="A3557">
        <v>3555</v>
      </c>
      <c r="B3557" s="3" t="s">
        <v>3554</v>
      </c>
      <c r="C3557" s="3" t="s">
        <v>7665</v>
      </c>
      <c r="D3557">
        <v>2400</v>
      </c>
      <c r="F3557">
        <v>2400</v>
      </c>
      <c r="G3557" t="s">
        <v>8219</v>
      </c>
      <c r="H3557" t="s">
        <v>8237</v>
      </c>
      <c r="I3557" t="str">
        <f>VLOOKUP(H3557,ISO!$A$2:$D$249,4,0)</f>
        <v>Italy</v>
      </c>
      <c r="J3557" t="s">
        <v>8249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</v>
      </c>
      <c r="R3557" s="8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58" hidden="1">
      <c r="A3558">
        <v>3556</v>
      </c>
      <c r="B3558" s="3" t="s">
        <v>3555</v>
      </c>
      <c r="C3558" s="3" t="s">
        <v>7666</v>
      </c>
      <c r="D3558">
        <v>2200</v>
      </c>
      <c r="F3558">
        <v>2210</v>
      </c>
      <c r="G3558" t="s">
        <v>8219</v>
      </c>
      <c r="H3558" t="s">
        <v>8225</v>
      </c>
      <c r="I3558" t="str">
        <f>VLOOKUP(H3558,ISO!$A$2:$D$249,4,0)</f>
        <v>United Kingdom of Great Britain and Northern Ireland (the)</v>
      </c>
      <c r="J3558" t="s">
        <v>8247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1.0045454545454546</v>
      </c>
      <c r="R3558" s="8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58" hidden="1">
      <c r="A3559">
        <v>3557</v>
      </c>
      <c r="B3559" s="3" t="s">
        <v>3556</v>
      </c>
      <c r="C3559" s="3" t="s">
        <v>7667</v>
      </c>
      <c r="D3559">
        <v>100000</v>
      </c>
      <c r="F3559">
        <v>100036</v>
      </c>
      <c r="G3559" t="s">
        <v>8219</v>
      </c>
      <c r="H3559" t="s">
        <v>8224</v>
      </c>
      <c r="I3559" t="str">
        <f>VLOOKUP(H3559,ISO!$A$2:$D$249,4,0)</f>
        <v>United States of America (the)</v>
      </c>
      <c r="J3559" t="s">
        <v>8246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1.0003599999999999</v>
      </c>
      <c r="R3559" s="8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5" hidden="1">
      <c r="A3560">
        <v>3558</v>
      </c>
      <c r="B3560" s="3" t="s">
        <v>3557</v>
      </c>
      <c r="C3560" s="3" t="s">
        <v>7668</v>
      </c>
      <c r="D3560">
        <v>350</v>
      </c>
      <c r="F3560">
        <v>504</v>
      </c>
      <c r="G3560" t="s">
        <v>8219</v>
      </c>
      <c r="H3560" t="s">
        <v>8225</v>
      </c>
      <c r="I3560" t="str">
        <f>VLOOKUP(H3560,ISO!$A$2:$D$249,4,0)</f>
        <v>United Kingdom of Great Britain and Northern Ireland (the)</v>
      </c>
      <c r="J3560" t="s">
        <v>8247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1.44</v>
      </c>
      <c r="R3560" s="8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58" hidden="1">
      <c r="A3561">
        <v>3559</v>
      </c>
      <c r="B3561" s="3" t="s">
        <v>3558</v>
      </c>
      <c r="C3561" s="3" t="s">
        <v>7669</v>
      </c>
      <c r="D3561">
        <v>1000</v>
      </c>
      <c r="F3561">
        <v>1035</v>
      </c>
      <c r="G3561" t="s">
        <v>8219</v>
      </c>
      <c r="H3561" t="s">
        <v>8226</v>
      </c>
      <c r="I3561" t="str">
        <f>VLOOKUP(H3561,ISO!$A$2:$D$249,4,0)</f>
        <v>Australia</v>
      </c>
      <c r="J3561" t="s">
        <v>8248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1.0349999999999999</v>
      </c>
      <c r="R3561" s="8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58" hidden="1">
      <c r="A3562">
        <v>3560</v>
      </c>
      <c r="B3562" s="3" t="s">
        <v>3559</v>
      </c>
      <c r="C3562" s="3" t="s">
        <v>7670</v>
      </c>
      <c r="D3562">
        <v>3200</v>
      </c>
      <c r="F3562">
        <v>3470</v>
      </c>
      <c r="G3562" t="s">
        <v>8219</v>
      </c>
      <c r="H3562" t="s">
        <v>8229</v>
      </c>
      <c r="I3562" t="str">
        <f>VLOOKUP(H3562,ISO!$A$2:$D$249,4,0)</f>
        <v>Canada</v>
      </c>
      <c r="J3562" t="s">
        <v>8251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1.0843750000000001</v>
      </c>
      <c r="R3562" s="8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6" hidden="1">
      <c r="A3563">
        <v>3561</v>
      </c>
      <c r="B3563" s="3" t="s">
        <v>3560</v>
      </c>
      <c r="C3563" s="3" t="s">
        <v>7671</v>
      </c>
      <c r="D3563">
        <v>2500</v>
      </c>
      <c r="F3563">
        <v>2560</v>
      </c>
      <c r="G3563" t="s">
        <v>8219</v>
      </c>
      <c r="H3563" t="s">
        <v>8224</v>
      </c>
      <c r="I3563" t="str">
        <f>VLOOKUP(H3563,ISO!$A$2:$D$249,4,0)</f>
        <v>United States of America (the)</v>
      </c>
      <c r="J3563" t="s">
        <v>8246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1.024</v>
      </c>
      <c r="R3563" s="8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58" hidden="1">
      <c r="A3564">
        <v>3562</v>
      </c>
      <c r="B3564" s="3" t="s">
        <v>3561</v>
      </c>
      <c r="C3564" s="3" t="s">
        <v>7672</v>
      </c>
      <c r="D3564">
        <v>315</v>
      </c>
      <c r="F3564">
        <v>469</v>
      </c>
      <c r="G3564" t="s">
        <v>8219</v>
      </c>
      <c r="H3564" t="s">
        <v>8225</v>
      </c>
      <c r="I3564" t="str">
        <f>VLOOKUP(H3564,ISO!$A$2:$D$249,4,0)</f>
        <v>United Kingdom of Great Britain and Northern Ireland (the)</v>
      </c>
      <c r="J3564" t="s">
        <v>8247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1.4888888888888889</v>
      </c>
      <c r="R3564" s="8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5" hidden="1">
      <c r="A3565">
        <v>3563</v>
      </c>
      <c r="B3565" s="3" t="s">
        <v>3562</v>
      </c>
      <c r="C3565" s="3" t="s">
        <v>7673</v>
      </c>
      <c r="D3565">
        <v>500</v>
      </c>
      <c r="F3565">
        <v>527.45000000000005</v>
      </c>
      <c r="G3565" t="s">
        <v>8219</v>
      </c>
      <c r="H3565" t="s">
        <v>8225</v>
      </c>
      <c r="I3565" t="str">
        <f>VLOOKUP(H3565,ISO!$A$2:$D$249,4,0)</f>
        <v>United Kingdom of Great Britain and Northern Ireland (the)</v>
      </c>
      <c r="J3565" t="s">
        <v>8247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1.0549000000000002</v>
      </c>
      <c r="R3565" s="8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9" hidden="1">
      <c r="A3566">
        <v>3564</v>
      </c>
      <c r="B3566" s="3" t="s">
        <v>3563</v>
      </c>
      <c r="C3566" s="3" t="s">
        <v>7674</v>
      </c>
      <c r="D3566">
        <v>1000</v>
      </c>
      <c r="F3566">
        <v>1005</v>
      </c>
      <c r="G3566" t="s">
        <v>8219</v>
      </c>
      <c r="H3566" t="s">
        <v>8225</v>
      </c>
      <c r="I3566" t="str">
        <f>VLOOKUP(H3566,ISO!$A$2:$D$249,4,0)</f>
        <v>United Kingdom of Great Britain and Northern Ireland (the)</v>
      </c>
      <c r="J3566" t="s">
        <v>8247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1.0049999999999999</v>
      </c>
      <c r="R3566" s="8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5" hidden="1">
      <c r="A3567">
        <v>3565</v>
      </c>
      <c r="B3567" s="3" t="s">
        <v>3564</v>
      </c>
      <c r="C3567" s="3" t="s">
        <v>7675</v>
      </c>
      <c r="D3567">
        <v>900</v>
      </c>
      <c r="F3567">
        <v>1175</v>
      </c>
      <c r="G3567" t="s">
        <v>8219</v>
      </c>
      <c r="H3567" t="s">
        <v>8224</v>
      </c>
      <c r="I3567" t="str">
        <f>VLOOKUP(H3567,ISO!$A$2:$D$249,4,0)</f>
        <v>United States of America (the)</v>
      </c>
      <c r="J3567" t="s">
        <v>8246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1.3055555555555556</v>
      </c>
      <c r="R3567" s="8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5" hidden="1">
      <c r="A3568">
        <v>3566</v>
      </c>
      <c r="B3568" s="3" t="s">
        <v>3565</v>
      </c>
      <c r="C3568" s="3" t="s">
        <v>7676</v>
      </c>
      <c r="D3568">
        <v>2000</v>
      </c>
      <c r="F3568">
        <v>2095</v>
      </c>
      <c r="G3568" t="s">
        <v>8219</v>
      </c>
      <c r="H3568" t="s">
        <v>8225</v>
      </c>
      <c r="I3568" t="str">
        <f>VLOOKUP(H3568,ISO!$A$2:$D$249,4,0)</f>
        <v>United Kingdom of Great Britain and Northern Ireland (the)</v>
      </c>
      <c r="J3568" t="s">
        <v>8247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1.0475000000000001</v>
      </c>
      <c r="R3568" s="8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5" hidden="1">
      <c r="A3569">
        <v>3567</v>
      </c>
      <c r="B3569" s="3" t="s">
        <v>3566</v>
      </c>
      <c r="C3569" s="3" t="s">
        <v>7677</v>
      </c>
      <c r="D3569">
        <v>1000</v>
      </c>
      <c r="F3569">
        <v>1088</v>
      </c>
      <c r="G3569" t="s">
        <v>8219</v>
      </c>
      <c r="H3569" t="s">
        <v>8225</v>
      </c>
      <c r="I3569" t="str">
        <f>VLOOKUP(H3569,ISO!$A$2:$D$249,4,0)</f>
        <v>United Kingdom of Great Britain and Northern Ireland (the)</v>
      </c>
      <c r="J3569" t="s">
        <v>8247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1.0880000000000001</v>
      </c>
      <c r="R3569" s="8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5" hidden="1">
      <c r="A3570">
        <v>3568</v>
      </c>
      <c r="B3570" s="3" t="s">
        <v>3567</v>
      </c>
      <c r="C3570" s="3" t="s">
        <v>7678</v>
      </c>
      <c r="D3570">
        <v>1000</v>
      </c>
      <c r="F3570">
        <v>1110</v>
      </c>
      <c r="G3570" t="s">
        <v>8219</v>
      </c>
      <c r="H3570" t="s">
        <v>8224</v>
      </c>
      <c r="I3570" t="str">
        <f>VLOOKUP(H3570,ISO!$A$2:$D$249,4,0)</f>
        <v>United States of America (the)</v>
      </c>
      <c r="J3570" t="s">
        <v>8246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1.1100000000000001</v>
      </c>
      <c r="R3570" s="8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5" hidden="1">
      <c r="A3571">
        <v>3569</v>
      </c>
      <c r="B3571" s="3" t="s">
        <v>3568</v>
      </c>
      <c r="C3571" s="3" t="s">
        <v>7679</v>
      </c>
      <c r="D3571">
        <v>5000</v>
      </c>
      <c r="F3571">
        <v>5024</v>
      </c>
      <c r="G3571" t="s">
        <v>8219</v>
      </c>
      <c r="H3571" t="s">
        <v>8224</v>
      </c>
      <c r="I3571" t="str">
        <f>VLOOKUP(H3571,ISO!$A$2:$D$249,4,0)</f>
        <v>United States of America (the)</v>
      </c>
      <c r="J3571" t="s">
        <v>8246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1.0047999999999999</v>
      </c>
      <c r="R3571" s="8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5" hidden="1">
      <c r="A3572">
        <v>3570</v>
      </c>
      <c r="B3572" s="3" t="s">
        <v>3569</v>
      </c>
      <c r="C3572" s="3" t="s">
        <v>7680</v>
      </c>
      <c r="D3572">
        <v>2000</v>
      </c>
      <c r="F3572">
        <v>2287</v>
      </c>
      <c r="G3572" t="s">
        <v>8219</v>
      </c>
      <c r="H3572" t="s">
        <v>8224</v>
      </c>
      <c r="I3572" t="str">
        <f>VLOOKUP(H3572,ISO!$A$2:$D$249,4,0)</f>
        <v>United States of America (the)</v>
      </c>
      <c r="J3572" t="s">
        <v>8246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1.1435</v>
      </c>
      <c r="R3572" s="8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5" hidden="1">
      <c r="A3573">
        <v>3571</v>
      </c>
      <c r="B3573" s="3" t="s">
        <v>3570</v>
      </c>
      <c r="C3573" s="3" t="s">
        <v>7681</v>
      </c>
      <c r="D3573">
        <v>1500</v>
      </c>
      <c r="F3573">
        <v>1831</v>
      </c>
      <c r="G3573" t="s">
        <v>8219</v>
      </c>
      <c r="H3573" t="s">
        <v>8225</v>
      </c>
      <c r="I3573" t="str">
        <f>VLOOKUP(H3573,ISO!$A$2:$D$249,4,0)</f>
        <v>United Kingdom of Great Britain and Northern Ireland (the)</v>
      </c>
      <c r="J3573" t="s">
        <v>8247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1.2206666666666666</v>
      </c>
      <c r="R3573" s="8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9" hidden="1">
      <c r="A3574">
        <v>3572</v>
      </c>
      <c r="B3574" s="3" t="s">
        <v>3571</v>
      </c>
      <c r="C3574" s="3" t="s">
        <v>7682</v>
      </c>
      <c r="D3574">
        <v>500</v>
      </c>
      <c r="F3574">
        <v>500</v>
      </c>
      <c r="G3574" t="s">
        <v>8219</v>
      </c>
      <c r="H3574" t="s">
        <v>8225</v>
      </c>
      <c r="I3574" t="str">
        <f>VLOOKUP(H3574,ISO!$A$2:$D$249,4,0)</f>
        <v>United Kingdom of Great Britain and Northern Ireland (the)</v>
      </c>
      <c r="J3574" t="s">
        <v>8247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</v>
      </c>
      <c r="R3574" s="8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3.5" hidden="1">
      <c r="A3575">
        <v>3573</v>
      </c>
      <c r="B3575" s="3" t="s">
        <v>3572</v>
      </c>
      <c r="C3575" s="3" t="s">
        <v>7683</v>
      </c>
      <c r="D3575">
        <v>3000</v>
      </c>
      <c r="F3575">
        <v>3084</v>
      </c>
      <c r="G3575" t="s">
        <v>8219</v>
      </c>
      <c r="H3575" t="s">
        <v>8225</v>
      </c>
      <c r="I3575" t="str">
        <f>VLOOKUP(H3575,ISO!$A$2:$D$249,4,0)</f>
        <v>United Kingdom of Great Britain and Northern Ireland (the)</v>
      </c>
      <c r="J3575" t="s">
        <v>8247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1.028</v>
      </c>
      <c r="R3575" s="8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5" hidden="1">
      <c r="A3576">
        <v>3574</v>
      </c>
      <c r="B3576" s="3" t="s">
        <v>3573</v>
      </c>
      <c r="C3576" s="3" t="s">
        <v>7684</v>
      </c>
      <c r="D3576">
        <v>5800</v>
      </c>
      <c r="F3576">
        <v>6155</v>
      </c>
      <c r="G3576" t="s">
        <v>8219</v>
      </c>
      <c r="H3576" t="s">
        <v>8224</v>
      </c>
      <c r="I3576" t="str">
        <f>VLOOKUP(H3576,ISO!$A$2:$D$249,4,0)</f>
        <v>United States of America (the)</v>
      </c>
      <c r="J3576" t="s">
        <v>8246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1.0612068965517241</v>
      </c>
      <c r="R3576" s="8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5" hidden="1">
      <c r="A3577">
        <v>3575</v>
      </c>
      <c r="B3577" s="3" t="s">
        <v>3574</v>
      </c>
      <c r="C3577" s="3" t="s">
        <v>7685</v>
      </c>
      <c r="D3577">
        <v>10000</v>
      </c>
      <c r="F3577">
        <v>10133</v>
      </c>
      <c r="G3577" t="s">
        <v>8219</v>
      </c>
      <c r="H3577" t="s">
        <v>8224</v>
      </c>
      <c r="I3577" t="str">
        <f>VLOOKUP(H3577,ISO!$A$2:$D$249,4,0)</f>
        <v>United States of America (the)</v>
      </c>
      <c r="J3577" t="s">
        <v>8246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1.0133000000000001</v>
      </c>
      <c r="R3577" s="8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5" hidden="1">
      <c r="A3578">
        <v>3576</v>
      </c>
      <c r="B3578" s="3" t="s">
        <v>3575</v>
      </c>
      <c r="C3578" s="3" t="s">
        <v>7686</v>
      </c>
      <c r="D3578">
        <v>100</v>
      </c>
      <c r="F3578">
        <v>100</v>
      </c>
      <c r="G3578" t="s">
        <v>8219</v>
      </c>
      <c r="H3578" t="s">
        <v>8224</v>
      </c>
      <c r="I3578" t="str">
        <f>VLOOKUP(H3578,ISO!$A$2:$D$249,4,0)</f>
        <v>United States of America (the)</v>
      </c>
      <c r="J3578" t="s">
        <v>8246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</v>
      </c>
      <c r="R3578" s="8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3.5" hidden="1">
      <c r="A3579">
        <v>3577</v>
      </c>
      <c r="B3579" s="3" t="s">
        <v>3576</v>
      </c>
      <c r="C3579" s="3" t="s">
        <v>7687</v>
      </c>
      <c r="D3579">
        <v>600</v>
      </c>
      <c r="F3579">
        <v>780</v>
      </c>
      <c r="G3579" t="s">
        <v>8219</v>
      </c>
      <c r="H3579" t="s">
        <v>8224</v>
      </c>
      <c r="I3579" t="str">
        <f>VLOOKUP(H3579,ISO!$A$2:$D$249,4,0)</f>
        <v>United States of America (the)</v>
      </c>
      <c r="J3579" t="s">
        <v>8246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1.3</v>
      </c>
      <c r="R3579" s="8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5" hidden="1">
      <c r="A3580">
        <v>3578</v>
      </c>
      <c r="B3580" s="3" t="s">
        <v>3577</v>
      </c>
      <c r="C3580" s="3" t="s">
        <v>7688</v>
      </c>
      <c r="D3580">
        <v>1500</v>
      </c>
      <c r="F3580">
        <v>1500.2</v>
      </c>
      <c r="G3580" t="s">
        <v>8219</v>
      </c>
      <c r="H3580" t="s">
        <v>8225</v>
      </c>
      <c r="I3580" t="str">
        <f>VLOOKUP(H3580,ISO!$A$2:$D$249,4,0)</f>
        <v>United Kingdom of Great Britain and Northern Ireland (the)</v>
      </c>
      <c r="J3580" t="s">
        <v>8247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1.0001333333333333</v>
      </c>
      <c r="R3580" s="8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5" hidden="1">
      <c r="A3581">
        <v>3579</v>
      </c>
      <c r="B3581" s="3" t="s">
        <v>3578</v>
      </c>
      <c r="C3581" s="3" t="s">
        <v>7689</v>
      </c>
      <c r="D3581">
        <v>500</v>
      </c>
      <c r="F3581">
        <v>500</v>
      </c>
      <c r="G3581" t="s">
        <v>8219</v>
      </c>
      <c r="H3581" t="s">
        <v>8225</v>
      </c>
      <c r="I3581" t="str">
        <f>VLOOKUP(H3581,ISO!$A$2:$D$249,4,0)</f>
        <v>United Kingdom of Great Britain and Northern Ireland (the)</v>
      </c>
      <c r="J3581" t="s">
        <v>8247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</v>
      </c>
      <c r="R3581" s="8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5" hidden="1">
      <c r="A3582">
        <v>3580</v>
      </c>
      <c r="B3582" s="3" t="s">
        <v>3579</v>
      </c>
      <c r="C3582" s="3" t="s">
        <v>7690</v>
      </c>
      <c r="D3582">
        <v>900</v>
      </c>
      <c r="F3582">
        <v>1025</v>
      </c>
      <c r="G3582" t="s">
        <v>8219</v>
      </c>
      <c r="H3582" t="s">
        <v>8224</v>
      </c>
      <c r="I3582" t="str">
        <f>VLOOKUP(H3582,ISO!$A$2:$D$249,4,0)</f>
        <v>United States of America (the)</v>
      </c>
      <c r="J3582" t="s">
        <v>8246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1.1388888888888888</v>
      </c>
      <c r="R3582" s="8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58" hidden="1">
      <c r="A3583">
        <v>3581</v>
      </c>
      <c r="B3583" s="3" t="s">
        <v>3580</v>
      </c>
      <c r="C3583" s="3" t="s">
        <v>7691</v>
      </c>
      <c r="D3583">
        <v>1500</v>
      </c>
      <c r="F3583">
        <v>1500</v>
      </c>
      <c r="G3583" t="s">
        <v>8219</v>
      </c>
      <c r="H3583" t="s">
        <v>8225</v>
      </c>
      <c r="I3583" t="str">
        <f>VLOOKUP(H3583,ISO!$A$2:$D$249,4,0)</f>
        <v>United Kingdom of Great Britain and Northern Ireland (the)</v>
      </c>
      <c r="J3583" t="s">
        <v>8247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</v>
      </c>
      <c r="R3583" s="8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5" hidden="1">
      <c r="A3584">
        <v>3582</v>
      </c>
      <c r="B3584" s="3" t="s">
        <v>3581</v>
      </c>
      <c r="C3584" s="3" t="s">
        <v>7692</v>
      </c>
      <c r="D3584">
        <v>1000</v>
      </c>
      <c r="F3584">
        <v>2870</v>
      </c>
      <c r="G3584" t="s">
        <v>8219</v>
      </c>
      <c r="H3584" t="s">
        <v>8224</v>
      </c>
      <c r="I3584" t="str">
        <f>VLOOKUP(H3584,ISO!$A$2:$D$249,4,0)</f>
        <v>United States of America (the)</v>
      </c>
      <c r="J3584" t="s">
        <v>8246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2.87</v>
      </c>
      <c r="R3584" s="8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5" hidden="1">
      <c r="A3585">
        <v>3583</v>
      </c>
      <c r="B3585" s="3" t="s">
        <v>3582</v>
      </c>
      <c r="C3585" s="3" t="s">
        <v>7693</v>
      </c>
      <c r="D3585">
        <v>3000</v>
      </c>
      <c r="F3585">
        <v>3255</v>
      </c>
      <c r="G3585" t="s">
        <v>8219</v>
      </c>
      <c r="H3585" t="s">
        <v>8224</v>
      </c>
      <c r="I3585" t="str">
        <f>VLOOKUP(H3585,ISO!$A$2:$D$249,4,0)</f>
        <v>United States of America (the)</v>
      </c>
      <c r="J3585" t="s">
        <v>8246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1.085</v>
      </c>
      <c r="R3585" s="8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87" hidden="1">
      <c r="A3586">
        <v>3584</v>
      </c>
      <c r="B3586" s="3" t="s">
        <v>3583</v>
      </c>
      <c r="C3586" s="3" t="s">
        <v>7694</v>
      </c>
      <c r="D3586">
        <v>3000</v>
      </c>
      <c r="F3586">
        <v>3465</v>
      </c>
      <c r="G3586" t="s">
        <v>8219</v>
      </c>
      <c r="H3586" t="s">
        <v>8225</v>
      </c>
      <c r="I3586" t="str">
        <f>VLOOKUP(H3586,ISO!$A$2:$D$249,4,0)</f>
        <v>United Kingdom of Great Britain and Northern Ireland (the)</v>
      </c>
      <c r="J3586" t="s">
        <v>8247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220"/>
        <v>1.155</v>
      </c>
      <c r="R3586" s="8">
        <f t="shared" si="221"/>
        <v>30.9375</v>
      </c>
      <c r="S3586" t="str">
        <f t="shared" si="222"/>
        <v>theater</v>
      </c>
      <c r="T3586" t="str">
        <f t="shared" si="223"/>
        <v>plays</v>
      </c>
    </row>
    <row r="3587" spans="1:20" ht="43.5" hidden="1">
      <c r="A3587">
        <v>3585</v>
      </c>
      <c r="B3587" s="3" t="s">
        <v>3584</v>
      </c>
      <c r="C3587" s="3" t="s">
        <v>7695</v>
      </c>
      <c r="D3587">
        <v>3400</v>
      </c>
      <c r="F3587">
        <v>4050</v>
      </c>
      <c r="G3587" t="s">
        <v>8219</v>
      </c>
      <c r="H3587" t="s">
        <v>8224</v>
      </c>
      <c r="I3587" t="str">
        <f>VLOOKUP(H3587,ISO!$A$2:$D$249,4,0)</f>
        <v>United States of America (the)</v>
      </c>
      <c r="J3587" t="s">
        <v>8246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224">F3587/D3587</f>
        <v>1.1911764705882353</v>
      </c>
      <c r="R3587" s="8">
        <f t="shared" ref="R3587:R3650" si="225">F3587/N3587</f>
        <v>176.08695652173913</v>
      </c>
      <c r="S3587" t="str">
        <f t="shared" ref="S3587:S3650" si="226">LEFT(P3587,(FIND("/",P3587,1)-1))</f>
        <v>theater</v>
      </c>
      <c r="T3587" t="str">
        <f t="shared" ref="T3587:T3650" si="227">MID(P3587,FIND("/",P3587)+1,256)</f>
        <v>plays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F3588">
        <v>8207</v>
      </c>
      <c r="G3588" t="s">
        <v>8219</v>
      </c>
      <c r="H3588" t="s">
        <v>8224</v>
      </c>
      <c r="I3588" t="str">
        <f>VLOOKUP(H3588,ISO!$A$2:$D$249,4,0)</f>
        <v>United States of America (the)</v>
      </c>
      <c r="J3588" t="s">
        <v>8246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1.0942666666666667</v>
      </c>
      <c r="R3588" s="8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5" hidden="1">
      <c r="A3589">
        <v>3587</v>
      </c>
      <c r="B3589" s="3" t="s">
        <v>3586</v>
      </c>
      <c r="C3589" s="3" t="s">
        <v>7697</v>
      </c>
      <c r="D3589">
        <v>500</v>
      </c>
      <c r="F3589">
        <v>633</v>
      </c>
      <c r="G3589" t="s">
        <v>8219</v>
      </c>
      <c r="H3589" t="s">
        <v>8225</v>
      </c>
      <c r="I3589" t="str">
        <f>VLOOKUP(H3589,ISO!$A$2:$D$249,4,0)</f>
        <v>United Kingdom of Great Britain and Northern Ireland (the)</v>
      </c>
      <c r="J3589" t="s">
        <v>8247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1.266</v>
      </c>
      <c r="R3589" s="8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5" hidden="1">
      <c r="A3590">
        <v>3588</v>
      </c>
      <c r="B3590" s="3" t="s">
        <v>3587</v>
      </c>
      <c r="C3590" s="3" t="s">
        <v>7698</v>
      </c>
      <c r="D3590">
        <v>200</v>
      </c>
      <c r="F3590">
        <v>201</v>
      </c>
      <c r="G3590" t="s">
        <v>8219</v>
      </c>
      <c r="H3590" t="s">
        <v>8225</v>
      </c>
      <c r="I3590" t="str">
        <f>VLOOKUP(H3590,ISO!$A$2:$D$249,4,0)</f>
        <v>United Kingdom of Great Britain and Northern Ireland (the)</v>
      </c>
      <c r="J3590" t="s">
        <v>8247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1.0049999999999999</v>
      </c>
      <c r="R3590" s="8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5" hidden="1">
      <c r="A3591">
        <v>3589</v>
      </c>
      <c r="B3591" s="3" t="s">
        <v>3588</v>
      </c>
      <c r="C3591" s="3" t="s">
        <v>7699</v>
      </c>
      <c r="D3591">
        <v>4000</v>
      </c>
      <c r="F3591">
        <v>5100</v>
      </c>
      <c r="G3591" t="s">
        <v>8219</v>
      </c>
      <c r="H3591" t="s">
        <v>8224</v>
      </c>
      <c r="I3591" t="str">
        <f>VLOOKUP(H3591,ISO!$A$2:$D$249,4,0)</f>
        <v>United States of America (the)</v>
      </c>
      <c r="J3591" t="s">
        <v>8246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1.2749999999999999</v>
      </c>
      <c r="R3591" s="8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58" hidden="1">
      <c r="A3592">
        <v>3590</v>
      </c>
      <c r="B3592" s="3" t="s">
        <v>3589</v>
      </c>
      <c r="C3592" s="3" t="s">
        <v>7700</v>
      </c>
      <c r="D3592">
        <v>5000</v>
      </c>
      <c r="F3592">
        <v>5003</v>
      </c>
      <c r="G3592" t="s">
        <v>8219</v>
      </c>
      <c r="H3592" t="s">
        <v>8225</v>
      </c>
      <c r="I3592" t="str">
        <f>VLOOKUP(H3592,ISO!$A$2:$D$249,4,0)</f>
        <v>United Kingdom of Great Britain and Northern Ireland (the)</v>
      </c>
      <c r="J3592" t="s">
        <v>8247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1.0005999999999999</v>
      </c>
      <c r="R3592" s="8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5" hidden="1">
      <c r="A3593">
        <v>3591</v>
      </c>
      <c r="B3593" s="3" t="s">
        <v>3590</v>
      </c>
      <c r="C3593" s="3" t="s">
        <v>7701</v>
      </c>
      <c r="D3593">
        <v>700</v>
      </c>
      <c r="F3593">
        <v>1225</v>
      </c>
      <c r="G3593" t="s">
        <v>8219</v>
      </c>
      <c r="H3593" t="s">
        <v>8224</v>
      </c>
      <c r="I3593" t="str">
        <f>VLOOKUP(H3593,ISO!$A$2:$D$249,4,0)</f>
        <v>United States of America (the)</v>
      </c>
      <c r="J3593" t="s">
        <v>8246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1.75</v>
      </c>
      <c r="R3593" s="8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5" hidden="1">
      <c r="A3594">
        <v>3592</v>
      </c>
      <c r="B3594" s="3" t="s">
        <v>3591</v>
      </c>
      <c r="C3594" s="3" t="s">
        <v>7702</v>
      </c>
      <c r="D3594">
        <v>2000</v>
      </c>
      <c r="F3594">
        <v>2545</v>
      </c>
      <c r="G3594" t="s">
        <v>8219</v>
      </c>
      <c r="H3594" t="s">
        <v>8224</v>
      </c>
      <c r="I3594" t="str">
        <f>VLOOKUP(H3594,ISO!$A$2:$D$249,4,0)</f>
        <v>United States of America (the)</v>
      </c>
      <c r="J3594" t="s">
        <v>8246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1.2725</v>
      </c>
      <c r="R3594" s="8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5" hidden="1">
      <c r="A3595">
        <v>3593</v>
      </c>
      <c r="B3595" s="3" t="s">
        <v>3592</v>
      </c>
      <c r="C3595" s="3" t="s">
        <v>7703</v>
      </c>
      <c r="D3595">
        <v>3000</v>
      </c>
      <c r="F3595">
        <v>3319</v>
      </c>
      <c r="G3595" t="s">
        <v>8219</v>
      </c>
      <c r="H3595" t="s">
        <v>8224</v>
      </c>
      <c r="I3595" t="str">
        <f>VLOOKUP(H3595,ISO!$A$2:$D$249,4,0)</f>
        <v>United States of America (the)</v>
      </c>
      <c r="J3595" t="s">
        <v>8246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1.1063333333333334</v>
      </c>
      <c r="R3595" s="8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58" hidden="1">
      <c r="A3596">
        <v>3594</v>
      </c>
      <c r="B3596" s="3" t="s">
        <v>3593</v>
      </c>
      <c r="C3596" s="3" t="s">
        <v>7704</v>
      </c>
      <c r="D3596">
        <v>1600</v>
      </c>
      <c r="F3596">
        <v>2015</v>
      </c>
      <c r="G3596" t="s">
        <v>8219</v>
      </c>
      <c r="H3596" t="s">
        <v>8224</v>
      </c>
      <c r="I3596" t="str">
        <f>VLOOKUP(H3596,ISO!$A$2:$D$249,4,0)</f>
        <v>United States of America (the)</v>
      </c>
      <c r="J3596" t="s">
        <v>8246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1.2593749999999999</v>
      </c>
      <c r="R3596" s="8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9" hidden="1">
      <c r="A3597">
        <v>3595</v>
      </c>
      <c r="B3597" s="3" t="s">
        <v>3594</v>
      </c>
      <c r="C3597" s="3" t="s">
        <v>7705</v>
      </c>
      <c r="D3597">
        <v>2600</v>
      </c>
      <c r="F3597">
        <v>3081</v>
      </c>
      <c r="G3597" t="s">
        <v>8219</v>
      </c>
      <c r="H3597" t="s">
        <v>8224</v>
      </c>
      <c r="I3597" t="str">
        <f>VLOOKUP(H3597,ISO!$A$2:$D$249,4,0)</f>
        <v>United States of America (the)</v>
      </c>
      <c r="J3597" t="s">
        <v>8246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1.1850000000000001</v>
      </c>
      <c r="R3597" s="8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5" hidden="1">
      <c r="A3598">
        <v>3596</v>
      </c>
      <c r="B3598" s="3" t="s">
        <v>3595</v>
      </c>
      <c r="C3598" s="3" t="s">
        <v>7706</v>
      </c>
      <c r="D3598">
        <v>1100</v>
      </c>
      <c r="F3598">
        <v>1185</v>
      </c>
      <c r="G3598" t="s">
        <v>8219</v>
      </c>
      <c r="H3598" t="s">
        <v>8229</v>
      </c>
      <c r="I3598" t="str">
        <f>VLOOKUP(H3598,ISO!$A$2:$D$249,4,0)</f>
        <v>Canada</v>
      </c>
      <c r="J3598" t="s">
        <v>8251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1.0772727272727274</v>
      </c>
      <c r="R3598" s="8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29" hidden="1">
      <c r="A3599">
        <v>3597</v>
      </c>
      <c r="B3599" s="3" t="s">
        <v>3596</v>
      </c>
      <c r="C3599" s="3" t="s">
        <v>7707</v>
      </c>
      <c r="D3599">
        <v>2500</v>
      </c>
      <c r="F3599">
        <v>2565</v>
      </c>
      <c r="G3599" t="s">
        <v>8219</v>
      </c>
      <c r="H3599" t="s">
        <v>8224</v>
      </c>
      <c r="I3599" t="str">
        <f>VLOOKUP(H3599,ISO!$A$2:$D$249,4,0)</f>
        <v>United States of America (the)</v>
      </c>
      <c r="J3599" t="s">
        <v>8246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1.026</v>
      </c>
      <c r="R3599" s="8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5" hidden="1">
      <c r="A3600">
        <v>3598</v>
      </c>
      <c r="B3600" s="3" t="s">
        <v>3597</v>
      </c>
      <c r="C3600" s="3" t="s">
        <v>7708</v>
      </c>
      <c r="D3600">
        <v>1000</v>
      </c>
      <c r="F3600">
        <v>1101</v>
      </c>
      <c r="G3600" t="s">
        <v>8219</v>
      </c>
      <c r="H3600" t="s">
        <v>8224</v>
      </c>
      <c r="I3600" t="str">
        <f>VLOOKUP(H3600,ISO!$A$2:$D$249,4,0)</f>
        <v>United States of America (the)</v>
      </c>
      <c r="J3600" t="s">
        <v>8246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1.101</v>
      </c>
      <c r="R3600" s="8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5" hidden="1">
      <c r="A3601">
        <v>3599</v>
      </c>
      <c r="B3601" s="3" t="s">
        <v>3598</v>
      </c>
      <c r="C3601" s="3" t="s">
        <v>7709</v>
      </c>
      <c r="D3601">
        <v>500</v>
      </c>
      <c r="F3601">
        <v>1010</v>
      </c>
      <c r="G3601" t="s">
        <v>8219</v>
      </c>
      <c r="H3601" t="s">
        <v>8224</v>
      </c>
      <c r="I3601" t="str">
        <f>VLOOKUP(H3601,ISO!$A$2:$D$249,4,0)</f>
        <v>United States of America (the)</v>
      </c>
      <c r="J3601" t="s">
        <v>8246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2.02</v>
      </c>
      <c r="R3601" s="8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9" hidden="1">
      <c r="A3602">
        <v>3600</v>
      </c>
      <c r="B3602" s="3" t="s">
        <v>3599</v>
      </c>
      <c r="C3602" s="3" t="s">
        <v>7710</v>
      </c>
      <c r="D3602">
        <v>10</v>
      </c>
      <c r="F3602">
        <v>13</v>
      </c>
      <c r="G3602" t="s">
        <v>8219</v>
      </c>
      <c r="H3602" t="s">
        <v>8224</v>
      </c>
      <c r="I3602" t="str">
        <f>VLOOKUP(H3602,ISO!$A$2:$D$249,4,0)</f>
        <v>United States of America (the)</v>
      </c>
      <c r="J3602" t="s">
        <v>8246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1.3</v>
      </c>
      <c r="R3602" s="8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3.5" hidden="1">
      <c r="A3603">
        <v>3601</v>
      </c>
      <c r="B3603" s="3" t="s">
        <v>3600</v>
      </c>
      <c r="C3603" s="3" t="s">
        <v>7711</v>
      </c>
      <c r="D3603">
        <v>2000</v>
      </c>
      <c r="F3603">
        <v>2087</v>
      </c>
      <c r="G3603" t="s">
        <v>8219</v>
      </c>
      <c r="H3603" t="s">
        <v>8225</v>
      </c>
      <c r="I3603" t="str">
        <f>VLOOKUP(H3603,ISO!$A$2:$D$249,4,0)</f>
        <v>United Kingdom of Great Britain and Northern Ireland (the)</v>
      </c>
      <c r="J3603" t="s">
        <v>8247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1.0435000000000001</v>
      </c>
      <c r="R3603" s="8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8" hidden="1">
      <c r="A3604">
        <v>3602</v>
      </c>
      <c r="B3604" s="3" t="s">
        <v>3601</v>
      </c>
      <c r="C3604" s="3" t="s">
        <v>7712</v>
      </c>
      <c r="D3604">
        <v>4000</v>
      </c>
      <c r="F3604">
        <v>4002</v>
      </c>
      <c r="G3604" t="s">
        <v>8219</v>
      </c>
      <c r="H3604" t="s">
        <v>8224</v>
      </c>
      <c r="I3604" t="str">
        <f>VLOOKUP(H3604,ISO!$A$2:$D$249,4,0)</f>
        <v>United States of America (the)</v>
      </c>
      <c r="J3604" t="s">
        <v>8246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1.0004999999999999</v>
      </c>
      <c r="R3604" s="8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5" hidden="1">
      <c r="A3605">
        <v>3603</v>
      </c>
      <c r="B3605" s="3" t="s">
        <v>3602</v>
      </c>
      <c r="C3605" s="3" t="s">
        <v>7713</v>
      </c>
      <c r="D3605">
        <v>1500</v>
      </c>
      <c r="F3605">
        <v>2560</v>
      </c>
      <c r="G3605" t="s">
        <v>8219</v>
      </c>
      <c r="H3605" t="s">
        <v>8224</v>
      </c>
      <c r="I3605" t="str">
        <f>VLOOKUP(H3605,ISO!$A$2:$D$249,4,0)</f>
        <v>United States of America (the)</v>
      </c>
      <c r="J3605" t="s">
        <v>8246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1.7066666666666668</v>
      </c>
      <c r="R3605" s="8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5" hidden="1">
      <c r="A3606">
        <v>3604</v>
      </c>
      <c r="B3606" s="3" t="s">
        <v>3603</v>
      </c>
      <c r="C3606" s="3" t="s">
        <v>7714</v>
      </c>
      <c r="D3606">
        <v>3000</v>
      </c>
      <c r="F3606">
        <v>3385</v>
      </c>
      <c r="G3606" t="s">
        <v>8219</v>
      </c>
      <c r="H3606" t="s">
        <v>8224</v>
      </c>
      <c r="I3606" t="str">
        <f>VLOOKUP(H3606,ISO!$A$2:$D$249,4,0)</f>
        <v>United States of America (the)</v>
      </c>
      <c r="J3606" t="s">
        <v>8246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1.1283333333333334</v>
      </c>
      <c r="R3606" s="8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8" hidden="1">
      <c r="A3607">
        <v>3605</v>
      </c>
      <c r="B3607" s="3" t="s">
        <v>3604</v>
      </c>
      <c r="C3607" s="3" t="s">
        <v>7715</v>
      </c>
      <c r="D3607">
        <v>250</v>
      </c>
      <c r="F3607">
        <v>460</v>
      </c>
      <c r="G3607" t="s">
        <v>8219</v>
      </c>
      <c r="H3607" t="s">
        <v>8225</v>
      </c>
      <c r="I3607" t="str">
        <f>VLOOKUP(H3607,ISO!$A$2:$D$249,4,0)</f>
        <v>United Kingdom of Great Britain and Northern Ireland (the)</v>
      </c>
      <c r="J3607" t="s">
        <v>8247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1.84</v>
      </c>
      <c r="R3607" s="8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5" hidden="1">
      <c r="A3608">
        <v>3606</v>
      </c>
      <c r="B3608" s="3" t="s">
        <v>3605</v>
      </c>
      <c r="C3608" s="3" t="s">
        <v>7716</v>
      </c>
      <c r="D3608">
        <v>3000</v>
      </c>
      <c r="F3608">
        <v>3908</v>
      </c>
      <c r="G3608" t="s">
        <v>8219</v>
      </c>
      <c r="H3608" t="s">
        <v>8225</v>
      </c>
      <c r="I3608" t="str">
        <f>VLOOKUP(H3608,ISO!$A$2:$D$249,4,0)</f>
        <v>United Kingdom of Great Britain and Northern Ireland (the)</v>
      </c>
      <c r="J3608" t="s">
        <v>8247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1.3026666666666666</v>
      </c>
      <c r="R3608" s="8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29" hidden="1">
      <c r="A3609">
        <v>3607</v>
      </c>
      <c r="B3609" s="3" t="s">
        <v>3606</v>
      </c>
      <c r="C3609" s="3" t="s">
        <v>7717</v>
      </c>
      <c r="D3609">
        <v>550</v>
      </c>
      <c r="F3609">
        <v>580</v>
      </c>
      <c r="G3609" t="s">
        <v>8219</v>
      </c>
      <c r="H3609" t="s">
        <v>8225</v>
      </c>
      <c r="I3609" t="str">
        <f>VLOOKUP(H3609,ISO!$A$2:$D$249,4,0)</f>
        <v>United Kingdom of Great Britain and Northern Ireland (the)</v>
      </c>
      <c r="J3609" t="s">
        <v>8247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1.0545454545454545</v>
      </c>
      <c r="R3609" s="8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43.5" hidden="1">
      <c r="A3610">
        <v>3608</v>
      </c>
      <c r="B3610" s="3" t="s">
        <v>3607</v>
      </c>
      <c r="C3610" s="3" t="s">
        <v>7718</v>
      </c>
      <c r="D3610">
        <v>800</v>
      </c>
      <c r="F3610">
        <v>800</v>
      </c>
      <c r="G3610" t="s">
        <v>8219</v>
      </c>
      <c r="H3610" t="s">
        <v>8225</v>
      </c>
      <c r="I3610" t="str">
        <f>VLOOKUP(H3610,ISO!$A$2:$D$249,4,0)</f>
        <v>United Kingdom of Great Britain and Northern Ireland (the)</v>
      </c>
      <c r="J3610" t="s">
        <v>8247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</v>
      </c>
      <c r="R3610" s="8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5" hidden="1">
      <c r="A3611">
        <v>3609</v>
      </c>
      <c r="B3611" s="3" t="s">
        <v>3608</v>
      </c>
      <c r="C3611" s="3" t="s">
        <v>7719</v>
      </c>
      <c r="D3611">
        <v>1960</v>
      </c>
      <c r="F3611">
        <v>3005</v>
      </c>
      <c r="G3611" t="s">
        <v>8219</v>
      </c>
      <c r="H3611" t="s">
        <v>8225</v>
      </c>
      <c r="I3611" t="str">
        <f>VLOOKUP(H3611,ISO!$A$2:$D$249,4,0)</f>
        <v>United Kingdom of Great Britain and Northern Ireland (the)</v>
      </c>
      <c r="J3611" t="s">
        <v>8247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1.5331632653061225</v>
      </c>
      <c r="R3611" s="8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5" hidden="1">
      <c r="A3612">
        <v>3610</v>
      </c>
      <c r="B3612" s="3" t="s">
        <v>3609</v>
      </c>
      <c r="C3612" s="3" t="s">
        <v>7720</v>
      </c>
      <c r="D3612">
        <v>1000</v>
      </c>
      <c r="F3612">
        <v>1623</v>
      </c>
      <c r="G3612" t="s">
        <v>8219</v>
      </c>
      <c r="H3612" t="s">
        <v>8225</v>
      </c>
      <c r="I3612" t="str">
        <f>VLOOKUP(H3612,ISO!$A$2:$D$249,4,0)</f>
        <v>United Kingdom of Great Britain and Northern Ireland (the)</v>
      </c>
      <c r="J3612" t="s">
        <v>8247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1.623</v>
      </c>
      <c r="R3612" s="8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5" hidden="1">
      <c r="A3613">
        <v>3611</v>
      </c>
      <c r="B3613" s="3" t="s">
        <v>3610</v>
      </c>
      <c r="C3613" s="3" t="s">
        <v>7721</v>
      </c>
      <c r="D3613">
        <v>2500</v>
      </c>
      <c r="F3613">
        <v>3400</v>
      </c>
      <c r="G3613" t="s">
        <v>8219</v>
      </c>
      <c r="H3613" t="s">
        <v>8225</v>
      </c>
      <c r="I3613" t="str">
        <f>VLOOKUP(H3613,ISO!$A$2:$D$249,4,0)</f>
        <v>United Kingdom of Great Britain and Northern Ireland (the)</v>
      </c>
      <c r="J3613" t="s">
        <v>8247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1.36</v>
      </c>
      <c r="R3613" s="8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5" hidden="1">
      <c r="A3614">
        <v>3612</v>
      </c>
      <c r="B3614" s="3" t="s">
        <v>3611</v>
      </c>
      <c r="C3614" s="3" t="s">
        <v>7722</v>
      </c>
      <c r="D3614">
        <v>5000</v>
      </c>
      <c r="F3614">
        <v>7220</v>
      </c>
      <c r="G3614" t="s">
        <v>8219</v>
      </c>
      <c r="H3614" t="s">
        <v>8229</v>
      </c>
      <c r="I3614" t="str">
        <f>VLOOKUP(H3614,ISO!$A$2:$D$249,4,0)</f>
        <v>Canada</v>
      </c>
      <c r="J3614" t="s">
        <v>8251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1.444</v>
      </c>
      <c r="R3614" s="8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3.5" hidden="1">
      <c r="A3615">
        <v>3613</v>
      </c>
      <c r="B3615" s="3" t="s">
        <v>3612</v>
      </c>
      <c r="C3615" s="3" t="s">
        <v>7723</v>
      </c>
      <c r="D3615">
        <v>1250</v>
      </c>
      <c r="F3615">
        <v>1250</v>
      </c>
      <c r="G3615" t="s">
        <v>8219</v>
      </c>
      <c r="H3615" t="s">
        <v>8224</v>
      </c>
      <c r="I3615" t="str">
        <f>VLOOKUP(H3615,ISO!$A$2:$D$249,4,0)</f>
        <v>United States of America (the)</v>
      </c>
      <c r="J3615" t="s">
        <v>8246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</v>
      </c>
      <c r="R3615" s="8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3.5" hidden="1">
      <c r="A3616">
        <v>3614</v>
      </c>
      <c r="B3616" s="3" t="s">
        <v>3439</v>
      </c>
      <c r="C3616" s="3" t="s">
        <v>7724</v>
      </c>
      <c r="D3616">
        <v>2500</v>
      </c>
      <c r="F3616">
        <v>2520</v>
      </c>
      <c r="G3616" t="s">
        <v>8219</v>
      </c>
      <c r="H3616" t="s">
        <v>8224</v>
      </c>
      <c r="I3616" t="str">
        <f>VLOOKUP(H3616,ISO!$A$2:$D$249,4,0)</f>
        <v>United States of America (the)</v>
      </c>
      <c r="J3616" t="s">
        <v>8246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1.008</v>
      </c>
      <c r="R3616" s="8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5" hidden="1">
      <c r="A3617">
        <v>3615</v>
      </c>
      <c r="B3617" s="3" t="s">
        <v>3613</v>
      </c>
      <c r="C3617" s="3" t="s">
        <v>7725</v>
      </c>
      <c r="D3617">
        <v>2500</v>
      </c>
      <c r="F3617">
        <v>2670</v>
      </c>
      <c r="G3617" t="s">
        <v>8219</v>
      </c>
      <c r="H3617" t="s">
        <v>8225</v>
      </c>
      <c r="I3617" t="str">
        <f>VLOOKUP(H3617,ISO!$A$2:$D$249,4,0)</f>
        <v>United Kingdom of Great Britain and Northern Ireland (the)</v>
      </c>
      <c r="J3617" t="s">
        <v>8247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1.0680000000000001</v>
      </c>
      <c r="R3617" s="8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58" hidden="1">
      <c r="A3618">
        <v>3616</v>
      </c>
      <c r="B3618" s="3" t="s">
        <v>3614</v>
      </c>
      <c r="C3618" s="3" t="s">
        <v>7726</v>
      </c>
      <c r="D3618">
        <v>2500</v>
      </c>
      <c r="F3618">
        <v>3120</v>
      </c>
      <c r="G3618" t="s">
        <v>8219</v>
      </c>
      <c r="H3618" t="s">
        <v>8225</v>
      </c>
      <c r="I3618" t="str">
        <f>VLOOKUP(H3618,ISO!$A$2:$D$249,4,0)</f>
        <v>United Kingdom of Great Britain and Northern Ireland (the)</v>
      </c>
      <c r="J3618" t="s">
        <v>8247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1.248</v>
      </c>
      <c r="R3618" s="8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5" hidden="1">
      <c r="A3619">
        <v>3617</v>
      </c>
      <c r="B3619" s="3" t="s">
        <v>3615</v>
      </c>
      <c r="C3619" s="3" t="s">
        <v>7727</v>
      </c>
      <c r="D3619">
        <v>740</v>
      </c>
      <c r="F3619">
        <v>880</v>
      </c>
      <c r="G3619" t="s">
        <v>8219</v>
      </c>
      <c r="H3619" t="s">
        <v>8225</v>
      </c>
      <c r="I3619" t="str">
        <f>VLOOKUP(H3619,ISO!$A$2:$D$249,4,0)</f>
        <v>United Kingdom of Great Britain and Northern Ireland (the)</v>
      </c>
      <c r="J3619" t="s">
        <v>8247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1.1891891891891893</v>
      </c>
      <c r="R3619" s="8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5" hidden="1">
      <c r="A3620">
        <v>3618</v>
      </c>
      <c r="B3620" s="3" t="s">
        <v>3616</v>
      </c>
      <c r="C3620" s="3" t="s">
        <v>7728</v>
      </c>
      <c r="D3620">
        <v>2000</v>
      </c>
      <c r="F3620">
        <v>2020</v>
      </c>
      <c r="G3620" t="s">
        <v>8219</v>
      </c>
      <c r="H3620" t="s">
        <v>8225</v>
      </c>
      <c r="I3620" t="str">
        <f>VLOOKUP(H3620,ISO!$A$2:$D$249,4,0)</f>
        <v>United Kingdom of Great Britain and Northern Ireland (the)</v>
      </c>
      <c r="J3620" t="s">
        <v>8247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1.01</v>
      </c>
      <c r="R3620" s="8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5" hidden="1">
      <c r="A3621">
        <v>3619</v>
      </c>
      <c r="B3621" s="3" t="s">
        <v>3617</v>
      </c>
      <c r="C3621" s="3" t="s">
        <v>7729</v>
      </c>
      <c r="D3621">
        <v>1000</v>
      </c>
      <c r="F3621">
        <v>1130</v>
      </c>
      <c r="G3621" t="s">
        <v>8219</v>
      </c>
      <c r="H3621" t="s">
        <v>8224</v>
      </c>
      <c r="I3621" t="str">
        <f>VLOOKUP(H3621,ISO!$A$2:$D$249,4,0)</f>
        <v>United States of America (the)</v>
      </c>
      <c r="J3621" t="s">
        <v>8246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1.1299999999999999</v>
      </c>
      <c r="R3621" s="8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5" hidden="1">
      <c r="A3622">
        <v>3620</v>
      </c>
      <c r="B3622" s="3" t="s">
        <v>3618</v>
      </c>
      <c r="C3622" s="3" t="s">
        <v>7730</v>
      </c>
      <c r="D3622">
        <v>10500</v>
      </c>
      <c r="F3622">
        <v>11045</v>
      </c>
      <c r="G3622" t="s">
        <v>8219</v>
      </c>
      <c r="H3622" t="s">
        <v>8224</v>
      </c>
      <c r="I3622" t="str">
        <f>VLOOKUP(H3622,ISO!$A$2:$D$249,4,0)</f>
        <v>United States of America (the)</v>
      </c>
      <c r="J3622" t="s">
        <v>8246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1.0519047619047619</v>
      </c>
      <c r="R3622" s="8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5" hidden="1">
      <c r="A3623">
        <v>3621</v>
      </c>
      <c r="B3623" s="3" t="s">
        <v>3619</v>
      </c>
      <c r="C3623" s="3" t="s">
        <v>7731</v>
      </c>
      <c r="D3623">
        <v>3000</v>
      </c>
      <c r="F3623">
        <v>3292</v>
      </c>
      <c r="G3623" t="s">
        <v>8219</v>
      </c>
      <c r="H3623" t="s">
        <v>8224</v>
      </c>
      <c r="I3623" t="str">
        <f>VLOOKUP(H3623,ISO!$A$2:$D$249,4,0)</f>
        <v>United States of America (the)</v>
      </c>
      <c r="J3623" t="s">
        <v>8246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1.0973333333333333</v>
      </c>
      <c r="R3623" s="8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9" hidden="1">
      <c r="A3624">
        <v>3622</v>
      </c>
      <c r="B3624" s="3" t="s">
        <v>3620</v>
      </c>
      <c r="C3624" s="3" t="s">
        <v>7732</v>
      </c>
      <c r="D3624">
        <v>1000</v>
      </c>
      <c r="F3624">
        <v>1000.99</v>
      </c>
      <c r="G3624" t="s">
        <v>8219</v>
      </c>
      <c r="H3624" t="s">
        <v>8224</v>
      </c>
      <c r="I3624" t="str">
        <f>VLOOKUP(H3624,ISO!$A$2:$D$249,4,0)</f>
        <v>United States of America (the)</v>
      </c>
      <c r="J3624" t="s">
        <v>8246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1.00099</v>
      </c>
      <c r="R3624" s="8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9" hidden="1">
      <c r="A3625">
        <v>3623</v>
      </c>
      <c r="B3625" s="3" t="s">
        <v>3621</v>
      </c>
      <c r="C3625" s="3" t="s">
        <v>7733</v>
      </c>
      <c r="D3625">
        <v>2500</v>
      </c>
      <c r="F3625">
        <v>3000</v>
      </c>
      <c r="G3625" t="s">
        <v>8219</v>
      </c>
      <c r="H3625" t="s">
        <v>8224</v>
      </c>
      <c r="I3625" t="str">
        <f>VLOOKUP(H3625,ISO!$A$2:$D$249,4,0)</f>
        <v>United States of America (the)</v>
      </c>
      <c r="J3625" t="s">
        <v>8246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1.2</v>
      </c>
      <c r="R3625" s="8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.5" hidden="1">
      <c r="A3626">
        <v>3624</v>
      </c>
      <c r="B3626" s="3" t="s">
        <v>3622</v>
      </c>
      <c r="C3626" s="3" t="s">
        <v>7734</v>
      </c>
      <c r="D3626">
        <v>3000</v>
      </c>
      <c r="F3626">
        <v>3148</v>
      </c>
      <c r="G3626" t="s">
        <v>8219</v>
      </c>
      <c r="H3626" t="s">
        <v>8224</v>
      </c>
      <c r="I3626" t="str">
        <f>VLOOKUP(H3626,ISO!$A$2:$D$249,4,0)</f>
        <v>United States of America (the)</v>
      </c>
      <c r="J3626" t="s">
        <v>8246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1.0493333333333332</v>
      </c>
      <c r="R3626" s="8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58" hidden="1">
      <c r="A3627">
        <v>3625</v>
      </c>
      <c r="B3627" s="3" t="s">
        <v>3623</v>
      </c>
      <c r="C3627" s="3" t="s">
        <v>7735</v>
      </c>
      <c r="D3627">
        <v>3000</v>
      </c>
      <c r="F3627">
        <v>3080</v>
      </c>
      <c r="G3627" t="s">
        <v>8219</v>
      </c>
      <c r="H3627" t="s">
        <v>8225</v>
      </c>
      <c r="I3627" t="str">
        <f>VLOOKUP(H3627,ISO!$A$2:$D$249,4,0)</f>
        <v>United Kingdom of Great Britain and Northern Ireland (the)</v>
      </c>
      <c r="J3627" t="s">
        <v>8247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1.0266666666666666</v>
      </c>
      <c r="R3627" s="8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5" hidden="1">
      <c r="A3628">
        <v>3626</v>
      </c>
      <c r="B3628" s="3" t="s">
        <v>3624</v>
      </c>
      <c r="C3628" s="3" t="s">
        <v>7736</v>
      </c>
      <c r="D3628">
        <v>4000</v>
      </c>
      <c r="F3628">
        <v>4073</v>
      </c>
      <c r="G3628" t="s">
        <v>8219</v>
      </c>
      <c r="H3628" t="s">
        <v>8225</v>
      </c>
      <c r="I3628" t="str">
        <f>VLOOKUP(H3628,ISO!$A$2:$D$249,4,0)</f>
        <v>United Kingdom of Great Britain and Northern Ireland (the)</v>
      </c>
      <c r="J3628" t="s">
        <v>8247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1.0182500000000001</v>
      </c>
      <c r="R3628" s="8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5" hidden="1">
      <c r="A3629">
        <v>3627</v>
      </c>
      <c r="B3629" s="3" t="s">
        <v>3625</v>
      </c>
      <c r="C3629" s="3" t="s">
        <v>7737</v>
      </c>
      <c r="D3629">
        <v>2000</v>
      </c>
      <c r="F3629">
        <v>2000</v>
      </c>
      <c r="G3629" t="s">
        <v>8219</v>
      </c>
      <c r="H3629" t="s">
        <v>8224</v>
      </c>
      <c r="I3629" t="str">
        <f>VLOOKUP(H3629,ISO!$A$2:$D$249,4,0)</f>
        <v>United States of America (the)</v>
      </c>
      <c r="J3629" t="s">
        <v>8246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</v>
      </c>
      <c r="R3629" s="8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F3630">
        <v>0</v>
      </c>
      <c r="G3630" t="s">
        <v>8221</v>
      </c>
      <c r="H3630" t="s">
        <v>8224</v>
      </c>
      <c r="I3630" t="str">
        <f>VLOOKUP(H3630,ISO!$A$2:$D$249,4,0)</f>
        <v>United States of America (the)</v>
      </c>
      <c r="J3630" t="s">
        <v>8246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s="8" t="e">
        <f t="shared" si="225"/>
        <v>#DIV/0!</v>
      </c>
      <c r="S3630" t="str">
        <f t="shared" si="226"/>
        <v>theater</v>
      </c>
      <c r="T3630" t="str">
        <f t="shared" si="227"/>
        <v>musical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F3631">
        <v>2</v>
      </c>
      <c r="G3631" t="s">
        <v>8221</v>
      </c>
      <c r="H3631" t="s">
        <v>8224</v>
      </c>
      <c r="I3631" t="str">
        <f>VLOOKUP(H3631,ISO!$A$2:$D$249,4,0)</f>
        <v>United States of America (the)</v>
      </c>
      <c r="J3631" t="s">
        <v>8246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1.9999999999999999E-6</v>
      </c>
      <c r="R3631" s="8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F3632">
        <v>1</v>
      </c>
      <c r="G3632" t="s">
        <v>8221</v>
      </c>
      <c r="H3632" t="s">
        <v>8225</v>
      </c>
      <c r="I3632" t="str">
        <f>VLOOKUP(H3632,ISO!$A$2:$D$249,4,0)</f>
        <v>United Kingdom of Great Britain and Northern Ireland (the)</v>
      </c>
      <c r="J3632" t="s">
        <v>8247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3.3333333333333332E-4</v>
      </c>
      <c r="R3632" s="8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F3633">
        <v>8725</v>
      </c>
      <c r="G3633" t="s">
        <v>8221</v>
      </c>
      <c r="H3633" t="s">
        <v>8224</v>
      </c>
      <c r="I3633" t="str">
        <f>VLOOKUP(H3633,ISO!$A$2:$D$249,4,0)</f>
        <v>United States of America (the)</v>
      </c>
      <c r="J3633" t="s">
        <v>8246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0.51023391812865493</v>
      </c>
      <c r="R3633" s="8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F3634">
        <v>100</v>
      </c>
      <c r="G3634" t="s">
        <v>8221</v>
      </c>
      <c r="H3634" t="s">
        <v>8225</v>
      </c>
      <c r="I3634" t="str">
        <f>VLOOKUP(H3634,ISO!$A$2:$D$249,4,0)</f>
        <v>United Kingdom of Great Britain and Northern Ireland (the)</v>
      </c>
      <c r="J3634" t="s">
        <v>8247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0.2</v>
      </c>
      <c r="R3634" s="8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F3635">
        <v>1762</v>
      </c>
      <c r="G3635" t="s">
        <v>8221</v>
      </c>
      <c r="H3635" t="s">
        <v>8224</v>
      </c>
      <c r="I3635" t="str">
        <f>VLOOKUP(H3635,ISO!$A$2:$D$249,4,0)</f>
        <v>United States of America (the)</v>
      </c>
      <c r="J3635" t="s">
        <v>8246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0.35239999999999999</v>
      </c>
      <c r="R3635" s="8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F3636">
        <v>3185</v>
      </c>
      <c r="G3636" t="s">
        <v>8221</v>
      </c>
      <c r="H3636" t="s">
        <v>8229</v>
      </c>
      <c r="I3636" t="str">
        <f>VLOOKUP(H3636,ISO!$A$2:$D$249,4,0)</f>
        <v>Canada</v>
      </c>
      <c r="J3636" t="s">
        <v>8251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4.2466666666666666E-2</v>
      </c>
      <c r="R3636" s="8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F3637">
        <v>1276</v>
      </c>
      <c r="G3637" t="s">
        <v>8221</v>
      </c>
      <c r="H3637" t="s">
        <v>8224</v>
      </c>
      <c r="I3637" t="str">
        <f>VLOOKUP(H3637,ISO!$A$2:$D$249,4,0)</f>
        <v>United States of America (the)</v>
      </c>
      <c r="J3637" t="s">
        <v>8246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0.36457142857142855</v>
      </c>
      <c r="R3637" s="8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F3638">
        <v>0</v>
      </c>
      <c r="G3638" t="s">
        <v>8221</v>
      </c>
      <c r="H3638" t="s">
        <v>8224</v>
      </c>
      <c r="I3638" t="str">
        <f>VLOOKUP(H3638,ISO!$A$2:$D$249,4,0)</f>
        <v>United States of America (the)</v>
      </c>
      <c r="J3638" t="s">
        <v>8246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s="8" t="e">
        <f t="shared" si="225"/>
        <v>#DIV/0!</v>
      </c>
      <c r="S3638" t="str">
        <f t="shared" si="226"/>
        <v>theater</v>
      </c>
      <c r="T3638" t="str">
        <f t="shared" si="227"/>
        <v>musical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F3639">
        <v>926</v>
      </c>
      <c r="G3639" t="s">
        <v>8221</v>
      </c>
      <c r="H3639" t="s">
        <v>8224</v>
      </c>
      <c r="I3639" t="str">
        <f>VLOOKUP(H3639,ISO!$A$2:$D$249,4,0)</f>
        <v>United States of America (the)</v>
      </c>
      <c r="J3639" t="s">
        <v>8246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0.30866666666666664</v>
      </c>
      <c r="R3639" s="8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F3640">
        <v>216</v>
      </c>
      <c r="G3640" t="s">
        <v>8221</v>
      </c>
      <c r="H3640" t="s">
        <v>8229</v>
      </c>
      <c r="I3640" t="str">
        <f>VLOOKUP(H3640,ISO!$A$2:$D$249,4,0)</f>
        <v>Canada</v>
      </c>
      <c r="J3640" t="s">
        <v>8251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6.545454545454546E-2</v>
      </c>
      <c r="R3640" s="8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F3641">
        <v>1</v>
      </c>
      <c r="G3641" t="s">
        <v>8221</v>
      </c>
      <c r="H3641" t="s">
        <v>8224</v>
      </c>
      <c r="I3641" t="str">
        <f>VLOOKUP(H3641,ISO!$A$2:$D$249,4,0)</f>
        <v>United States of America (the)</v>
      </c>
      <c r="J3641" t="s">
        <v>8246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4.0000000000000003E-5</v>
      </c>
      <c r="R3641" s="8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F3642">
        <v>55</v>
      </c>
      <c r="G3642" t="s">
        <v>8221</v>
      </c>
      <c r="H3642" t="s">
        <v>8224</v>
      </c>
      <c r="I3642" t="str">
        <f>VLOOKUP(H3642,ISO!$A$2:$D$249,4,0)</f>
        <v>United States of America (the)</v>
      </c>
      <c r="J3642" t="s">
        <v>8246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5.5E-2</v>
      </c>
      <c r="R3642" s="8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F3643">
        <v>0</v>
      </c>
      <c r="G3643" t="s">
        <v>8221</v>
      </c>
      <c r="H3643" t="s">
        <v>8224</v>
      </c>
      <c r="I3643" t="str">
        <f>VLOOKUP(H3643,ISO!$A$2:$D$249,4,0)</f>
        <v>United States of America (the)</v>
      </c>
      <c r="J3643" t="s">
        <v>8246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s="8" t="e">
        <f t="shared" si="225"/>
        <v>#DIV/0!</v>
      </c>
      <c r="S3643" t="str">
        <f t="shared" si="226"/>
        <v>theater</v>
      </c>
      <c r="T3643" t="str">
        <f t="shared" si="227"/>
        <v>musical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F3644">
        <v>15</v>
      </c>
      <c r="G3644" t="s">
        <v>8221</v>
      </c>
      <c r="H3644" t="s">
        <v>8236</v>
      </c>
      <c r="I3644" t="str">
        <f>VLOOKUP(H3644,ISO!$A$2:$D$249,4,0)</f>
        <v>Germany</v>
      </c>
      <c r="J3644" t="s">
        <v>8249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2.1428571428571429E-2</v>
      </c>
      <c r="R3644" s="8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F3645">
        <v>0</v>
      </c>
      <c r="G3645" t="s">
        <v>8221</v>
      </c>
      <c r="H3645" t="s">
        <v>8224</v>
      </c>
      <c r="I3645" t="str">
        <f>VLOOKUP(H3645,ISO!$A$2:$D$249,4,0)</f>
        <v>United States of America (the)</v>
      </c>
      <c r="J3645" t="s">
        <v>8246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s="8" t="e">
        <f t="shared" si="225"/>
        <v>#DIV/0!</v>
      </c>
      <c r="S3645" t="str">
        <f t="shared" si="226"/>
        <v>theater</v>
      </c>
      <c r="T3645" t="str">
        <f t="shared" si="227"/>
        <v>musical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F3646">
        <v>821</v>
      </c>
      <c r="G3646" t="s">
        <v>8221</v>
      </c>
      <c r="H3646" t="s">
        <v>8224</v>
      </c>
      <c r="I3646" t="str">
        <f>VLOOKUP(H3646,ISO!$A$2:$D$249,4,0)</f>
        <v>United States of America (the)</v>
      </c>
      <c r="J3646" t="s">
        <v>8246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0.16420000000000001</v>
      </c>
      <c r="R3646" s="8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F3647">
        <v>1</v>
      </c>
      <c r="G3647" t="s">
        <v>8221</v>
      </c>
      <c r="H3647" t="s">
        <v>8229</v>
      </c>
      <c r="I3647" t="str">
        <f>VLOOKUP(H3647,ISO!$A$2:$D$249,4,0)</f>
        <v>Canada</v>
      </c>
      <c r="J3647" t="s">
        <v>8251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1E-3</v>
      </c>
      <c r="R3647" s="8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F3648">
        <v>481</v>
      </c>
      <c r="G3648" t="s">
        <v>8221</v>
      </c>
      <c r="H3648" t="s">
        <v>8224</v>
      </c>
      <c r="I3648" t="str">
        <f>VLOOKUP(H3648,ISO!$A$2:$D$249,4,0)</f>
        <v>United States of America (the)</v>
      </c>
      <c r="J3648" t="s">
        <v>8246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4.8099999999999997E-2</v>
      </c>
      <c r="R3648" s="8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F3649">
        <v>30</v>
      </c>
      <c r="G3649" t="s">
        <v>8221</v>
      </c>
      <c r="H3649" t="s">
        <v>8225</v>
      </c>
      <c r="I3649" t="str">
        <f>VLOOKUP(H3649,ISO!$A$2:$D$249,4,0)</f>
        <v>United Kingdom of Great Britain and Northern Ireland (the)</v>
      </c>
      <c r="J3649" t="s">
        <v>8247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0.06</v>
      </c>
      <c r="R3649" s="8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29" hidden="1">
      <c r="A3650">
        <v>3648</v>
      </c>
      <c r="B3650" s="3" t="s">
        <v>3646</v>
      </c>
      <c r="C3650" s="3" t="s">
        <v>7758</v>
      </c>
      <c r="D3650">
        <v>40000</v>
      </c>
      <c r="F3650">
        <v>40153</v>
      </c>
      <c r="G3650" t="s">
        <v>8219</v>
      </c>
      <c r="H3650" t="s">
        <v>8224</v>
      </c>
      <c r="I3650" t="str">
        <f>VLOOKUP(H3650,ISO!$A$2:$D$249,4,0)</f>
        <v>United States of America (the)</v>
      </c>
      <c r="J3650" t="s">
        <v>8246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224"/>
        <v>1.003825</v>
      </c>
      <c r="R3650" s="8">
        <f t="shared" si="225"/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3.5" hidden="1">
      <c r="A3651">
        <v>3649</v>
      </c>
      <c r="B3651" s="3" t="s">
        <v>3647</v>
      </c>
      <c r="C3651" s="3" t="s">
        <v>7759</v>
      </c>
      <c r="D3651">
        <v>750</v>
      </c>
      <c r="F3651">
        <v>780</v>
      </c>
      <c r="G3651" t="s">
        <v>8219</v>
      </c>
      <c r="H3651" t="s">
        <v>8229</v>
      </c>
      <c r="I3651" t="str">
        <f>VLOOKUP(H3651,ISO!$A$2:$D$249,4,0)</f>
        <v>Canada</v>
      </c>
      <c r="J3651" t="s">
        <v>8251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228">F3651/D3651</f>
        <v>1.04</v>
      </c>
      <c r="R3651" s="8">
        <f t="shared" ref="R3651:R3714" si="229">F3651/N3651</f>
        <v>97.5</v>
      </c>
      <c r="S3651" t="str">
        <f t="shared" ref="S3651:S3714" si="230">LEFT(P3651,(FIND("/",P3651,1)-1))</f>
        <v>theater</v>
      </c>
      <c r="T3651" t="str">
        <f t="shared" ref="T3651:T3714" si="231">MID(P3651,FIND("/",P3651)+1,256)</f>
        <v>plays</v>
      </c>
    </row>
    <row r="3652" spans="1:20" ht="43.5" hidden="1">
      <c r="A3652">
        <v>3650</v>
      </c>
      <c r="B3652" s="3" t="s">
        <v>3648</v>
      </c>
      <c r="C3652" s="3" t="s">
        <v>7760</v>
      </c>
      <c r="D3652">
        <v>500</v>
      </c>
      <c r="F3652">
        <v>500</v>
      </c>
      <c r="G3652" t="s">
        <v>8219</v>
      </c>
      <c r="H3652" t="s">
        <v>8225</v>
      </c>
      <c r="I3652" t="str">
        <f>VLOOKUP(H3652,ISO!$A$2:$D$249,4,0)</f>
        <v>United Kingdom of Great Britain and Northern Ireland (the)</v>
      </c>
      <c r="J3652" t="s">
        <v>8247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</v>
      </c>
      <c r="R3652" s="8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5" hidden="1">
      <c r="A3653">
        <v>3651</v>
      </c>
      <c r="B3653" s="3" t="s">
        <v>3649</v>
      </c>
      <c r="C3653" s="3" t="s">
        <v>7761</v>
      </c>
      <c r="D3653">
        <v>500</v>
      </c>
      <c r="F3653">
        <v>520</v>
      </c>
      <c r="G3653" t="s">
        <v>8219</v>
      </c>
      <c r="H3653" t="s">
        <v>8224</v>
      </c>
      <c r="I3653" t="str">
        <f>VLOOKUP(H3653,ISO!$A$2:$D$249,4,0)</f>
        <v>United States of America (the)</v>
      </c>
      <c r="J3653" t="s">
        <v>8246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1.04</v>
      </c>
      <c r="R3653" s="8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58" hidden="1">
      <c r="A3654">
        <v>3652</v>
      </c>
      <c r="B3654" s="3" t="s">
        <v>2867</v>
      </c>
      <c r="C3654" s="3" t="s">
        <v>7762</v>
      </c>
      <c r="D3654">
        <v>300</v>
      </c>
      <c r="F3654">
        <v>752</v>
      </c>
      <c r="G3654" t="s">
        <v>8219</v>
      </c>
      <c r="H3654" t="s">
        <v>8229</v>
      </c>
      <c r="I3654" t="str">
        <f>VLOOKUP(H3654,ISO!$A$2:$D$249,4,0)</f>
        <v>Canada</v>
      </c>
      <c r="J3654" t="s">
        <v>8251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2.5066666666666668</v>
      </c>
      <c r="R3654" s="8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58" hidden="1">
      <c r="A3655">
        <v>3653</v>
      </c>
      <c r="B3655" s="3" t="s">
        <v>3650</v>
      </c>
      <c r="C3655" s="3" t="s">
        <v>7763</v>
      </c>
      <c r="D3655">
        <v>2000</v>
      </c>
      <c r="F3655">
        <v>2010</v>
      </c>
      <c r="G3655" t="s">
        <v>8219</v>
      </c>
      <c r="H3655" t="s">
        <v>8225</v>
      </c>
      <c r="I3655" t="str">
        <f>VLOOKUP(H3655,ISO!$A$2:$D$249,4,0)</f>
        <v>United Kingdom of Great Britain and Northern Ireland (the)</v>
      </c>
      <c r="J3655" t="s">
        <v>8247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1.0049999999999999</v>
      </c>
      <c r="R3655" s="8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58" hidden="1">
      <c r="A3656">
        <v>3654</v>
      </c>
      <c r="B3656" s="3" t="s">
        <v>3651</v>
      </c>
      <c r="C3656" s="3" t="s">
        <v>7764</v>
      </c>
      <c r="D3656">
        <v>1500</v>
      </c>
      <c r="F3656">
        <v>2616</v>
      </c>
      <c r="G3656" t="s">
        <v>8219</v>
      </c>
      <c r="H3656" t="s">
        <v>8225</v>
      </c>
      <c r="I3656" t="str">
        <f>VLOOKUP(H3656,ISO!$A$2:$D$249,4,0)</f>
        <v>United Kingdom of Great Britain and Northern Ireland (the)</v>
      </c>
      <c r="J3656" t="s">
        <v>8247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1.744</v>
      </c>
      <c r="R3656" s="8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58" hidden="1">
      <c r="A3657">
        <v>3655</v>
      </c>
      <c r="B3657" s="3" t="s">
        <v>3652</v>
      </c>
      <c r="C3657" s="3" t="s">
        <v>7765</v>
      </c>
      <c r="D3657">
        <v>5000</v>
      </c>
      <c r="F3657">
        <v>5813</v>
      </c>
      <c r="G3657" t="s">
        <v>8219</v>
      </c>
      <c r="H3657" t="s">
        <v>8224</v>
      </c>
      <c r="I3657" t="str">
        <f>VLOOKUP(H3657,ISO!$A$2:$D$249,4,0)</f>
        <v>United States of America (the)</v>
      </c>
      <c r="J3657" t="s">
        <v>8246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1.1626000000000001</v>
      </c>
      <c r="R3657" s="8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5" hidden="1">
      <c r="A3658">
        <v>3656</v>
      </c>
      <c r="B3658" s="3" t="s">
        <v>3653</v>
      </c>
      <c r="C3658" s="3" t="s">
        <v>7766</v>
      </c>
      <c r="D3658">
        <v>5000</v>
      </c>
      <c r="F3658">
        <v>5291</v>
      </c>
      <c r="G3658" t="s">
        <v>8219</v>
      </c>
      <c r="H3658" t="s">
        <v>8240</v>
      </c>
      <c r="I3658" t="str">
        <f>VLOOKUP(H3658,ISO!$A$2:$D$249,4,0)</f>
        <v>Switzerland</v>
      </c>
      <c r="J3658" t="s">
        <v>8257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1.0582</v>
      </c>
      <c r="R3658" s="8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58" hidden="1">
      <c r="A3659">
        <v>3657</v>
      </c>
      <c r="B3659" s="3" t="s">
        <v>3654</v>
      </c>
      <c r="C3659" s="3" t="s">
        <v>7767</v>
      </c>
      <c r="D3659">
        <v>2000</v>
      </c>
      <c r="F3659">
        <v>2215</v>
      </c>
      <c r="G3659" t="s">
        <v>8219</v>
      </c>
      <c r="H3659" t="s">
        <v>8232</v>
      </c>
      <c r="I3659" t="str">
        <f>VLOOKUP(H3659,ISO!$A$2:$D$249,4,0)</f>
        <v>Denmark</v>
      </c>
      <c r="J3659" t="s">
        <v>8253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1.1074999999999999</v>
      </c>
      <c r="R3659" s="8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29" hidden="1">
      <c r="A3660">
        <v>3658</v>
      </c>
      <c r="B3660" s="3" t="s">
        <v>3655</v>
      </c>
      <c r="C3660" s="3" t="s">
        <v>7768</v>
      </c>
      <c r="D3660">
        <v>1500</v>
      </c>
      <c r="F3660">
        <v>1510</v>
      </c>
      <c r="G3660" t="s">
        <v>8219</v>
      </c>
      <c r="H3660" t="s">
        <v>8224</v>
      </c>
      <c r="I3660" t="str">
        <f>VLOOKUP(H3660,ISO!$A$2:$D$249,4,0)</f>
        <v>United States of America (the)</v>
      </c>
      <c r="J3660" t="s">
        <v>8246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1.0066666666666666</v>
      </c>
      <c r="R3660" s="8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3.5" hidden="1">
      <c r="A3661">
        <v>3659</v>
      </c>
      <c r="B3661" s="3" t="s">
        <v>3656</v>
      </c>
      <c r="C3661" s="3" t="s">
        <v>7769</v>
      </c>
      <c r="D3661">
        <v>3000</v>
      </c>
      <c r="F3661">
        <v>3061</v>
      </c>
      <c r="G3661" t="s">
        <v>8219</v>
      </c>
      <c r="H3661" t="s">
        <v>8224</v>
      </c>
      <c r="I3661" t="str">
        <f>VLOOKUP(H3661,ISO!$A$2:$D$249,4,0)</f>
        <v>United States of America (the)</v>
      </c>
      <c r="J3661" t="s">
        <v>8246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1.0203333333333333</v>
      </c>
      <c r="R3661" s="8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8" hidden="1">
      <c r="A3662">
        <v>3660</v>
      </c>
      <c r="B3662" s="3" t="s">
        <v>3657</v>
      </c>
      <c r="C3662" s="3" t="s">
        <v>7770</v>
      </c>
      <c r="D3662">
        <v>250</v>
      </c>
      <c r="F3662">
        <v>250</v>
      </c>
      <c r="G3662" t="s">
        <v>8219</v>
      </c>
      <c r="H3662" t="s">
        <v>8225</v>
      </c>
      <c r="I3662" t="str">
        <f>VLOOKUP(H3662,ISO!$A$2:$D$249,4,0)</f>
        <v>United Kingdom of Great Britain and Northern Ireland (the)</v>
      </c>
      <c r="J3662" t="s">
        <v>8247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</v>
      </c>
      <c r="R3662" s="8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5" hidden="1">
      <c r="A3663">
        <v>3661</v>
      </c>
      <c r="B3663" s="3" t="s">
        <v>3658</v>
      </c>
      <c r="C3663" s="3" t="s">
        <v>7771</v>
      </c>
      <c r="D3663">
        <v>3000</v>
      </c>
      <c r="F3663">
        <v>3330</v>
      </c>
      <c r="G3663" t="s">
        <v>8219</v>
      </c>
      <c r="H3663" t="s">
        <v>8224</v>
      </c>
      <c r="I3663" t="str">
        <f>VLOOKUP(H3663,ISO!$A$2:$D$249,4,0)</f>
        <v>United States of America (the)</v>
      </c>
      <c r="J3663" t="s">
        <v>8246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1.1100000000000001</v>
      </c>
      <c r="R3663" s="8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58" hidden="1">
      <c r="A3664">
        <v>3662</v>
      </c>
      <c r="B3664" s="3" t="s">
        <v>3659</v>
      </c>
      <c r="C3664" s="3" t="s">
        <v>7772</v>
      </c>
      <c r="D3664">
        <v>8000</v>
      </c>
      <c r="F3664">
        <v>8114</v>
      </c>
      <c r="G3664" t="s">
        <v>8219</v>
      </c>
      <c r="H3664" t="s">
        <v>8229</v>
      </c>
      <c r="I3664" t="str">
        <f>VLOOKUP(H3664,ISO!$A$2:$D$249,4,0)</f>
        <v>Canada</v>
      </c>
      <c r="J3664" t="s">
        <v>8251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1.0142500000000001</v>
      </c>
      <c r="R3664" s="8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43.5" hidden="1">
      <c r="A3665">
        <v>3663</v>
      </c>
      <c r="B3665" s="3" t="s">
        <v>3660</v>
      </c>
      <c r="C3665" s="3" t="s">
        <v>7773</v>
      </c>
      <c r="D3665">
        <v>225</v>
      </c>
      <c r="F3665">
        <v>234</v>
      </c>
      <c r="G3665" t="s">
        <v>8219</v>
      </c>
      <c r="H3665" t="s">
        <v>8225</v>
      </c>
      <c r="I3665" t="str">
        <f>VLOOKUP(H3665,ISO!$A$2:$D$249,4,0)</f>
        <v>United Kingdom of Great Britain and Northern Ireland (the)</v>
      </c>
      <c r="J3665" t="s">
        <v>8247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1.04</v>
      </c>
      <c r="R3665" s="8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43.5" hidden="1">
      <c r="A3666">
        <v>3664</v>
      </c>
      <c r="B3666" s="3" t="s">
        <v>3661</v>
      </c>
      <c r="C3666" s="3" t="s">
        <v>7774</v>
      </c>
      <c r="D3666">
        <v>800</v>
      </c>
      <c r="F3666">
        <v>875</v>
      </c>
      <c r="G3666" t="s">
        <v>8219</v>
      </c>
      <c r="H3666" t="s">
        <v>8224</v>
      </c>
      <c r="I3666" t="str">
        <f>VLOOKUP(H3666,ISO!$A$2:$D$249,4,0)</f>
        <v>United States of America (the)</v>
      </c>
      <c r="J3666" t="s">
        <v>8246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1.09375</v>
      </c>
      <c r="R3666" s="8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5" hidden="1">
      <c r="A3667">
        <v>3665</v>
      </c>
      <c r="B3667" s="3" t="s">
        <v>3662</v>
      </c>
      <c r="C3667" s="3" t="s">
        <v>7775</v>
      </c>
      <c r="D3667">
        <v>620</v>
      </c>
      <c r="F3667">
        <v>714</v>
      </c>
      <c r="G3667" t="s">
        <v>8219</v>
      </c>
      <c r="H3667" t="s">
        <v>8230</v>
      </c>
      <c r="I3667" t="str">
        <f>VLOOKUP(H3667,ISO!$A$2:$D$249,4,0)</f>
        <v>France</v>
      </c>
      <c r="J3667" t="s">
        <v>8249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1.1516129032258065</v>
      </c>
      <c r="R3667" s="8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29" hidden="1">
      <c r="A3668">
        <v>3666</v>
      </c>
      <c r="B3668" s="3" t="s">
        <v>3663</v>
      </c>
      <c r="C3668" s="3" t="s">
        <v>7776</v>
      </c>
      <c r="D3668">
        <v>1200</v>
      </c>
      <c r="F3668">
        <v>1200</v>
      </c>
      <c r="G3668" t="s">
        <v>8219</v>
      </c>
      <c r="H3668" t="s">
        <v>8224</v>
      </c>
      <c r="I3668" t="str">
        <f>VLOOKUP(H3668,ISO!$A$2:$D$249,4,0)</f>
        <v>United States of America (the)</v>
      </c>
      <c r="J3668" t="s">
        <v>8246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</v>
      </c>
      <c r="R3668" s="8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5" hidden="1">
      <c r="A3669">
        <v>3667</v>
      </c>
      <c r="B3669" s="3" t="s">
        <v>3664</v>
      </c>
      <c r="C3669" s="3" t="s">
        <v>7777</v>
      </c>
      <c r="D3669">
        <v>3000</v>
      </c>
      <c r="F3669">
        <v>3095.11</v>
      </c>
      <c r="G3669" t="s">
        <v>8219</v>
      </c>
      <c r="H3669" t="s">
        <v>8225</v>
      </c>
      <c r="I3669" t="str">
        <f>VLOOKUP(H3669,ISO!$A$2:$D$249,4,0)</f>
        <v>United Kingdom of Great Britain and Northern Ireland (the)</v>
      </c>
      <c r="J3669" t="s">
        <v>8247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1.0317033333333334</v>
      </c>
      <c r="R3669" s="8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5" hidden="1">
      <c r="A3670">
        <v>3668</v>
      </c>
      <c r="B3670" s="3" t="s">
        <v>3665</v>
      </c>
      <c r="C3670" s="3" t="s">
        <v>7778</v>
      </c>
      <c r="D3670">
        <v>1000</v>
      </c>
      <c r="F3670">
        <v>1035</v>
      </c>
      <c r="G3670" t="s">
        <v>8219</v>
      </c>
      <c r="H3670" t="s">
        <v>8224</v>
      </c>
      <c r="I3670" t="str">
        <f>VLOOKUP(H3670,ISO!$A$2:$D$249,4,0)</f>
        <v>United States of America (the)</v>
      </c>
      <c r="J3670" t="s">
        <v>8246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1.0349999999999999</v>
      </c>
      <c r="R3670" s="8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5" hidden="1">
      <c r="A3671">
        <v>3669</v>
      </c>
      <c r="B3671" s="3" t="s">
        <v>3666</v>
      </c>
      <c r="C3671" s="3" t="s">
        <v>7779</v>
      </c>
      <c r="D3671">
        <v>1000</v>
      </c>
      <c r="F3671">
        <v>1382</v>
      </c>
      <c r="G3671" t="s">
        <v>8219</v>
      </c>
      <c r="H3671" t="s">
        <v>8225</v>
      </c>
      <c r="I3671" t="str">
        <f>VLOOKUP(H3671,ISO!$A$2:$D$249,4,0)</f>
        <v>United Kingdom of Great Britain and Northern Ireland (the)</v>
      </c>
      <c r="J3671" t="s">
        <v>8247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1.3819999999999999</v>
      </c>
      <c r="R3671" s="8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5" hidden="1">
      <c r="A3672">
        <v>3670</v>
      </c>
      <c r="B3672" s="3" t="s">
        <v>3667</v>
      </c>
      <c r="C3672" s="3" t="s">
        <v>7780</v>
      </c>
      <c r="D3672">
        <v>220</v>
      </c>
      <c r="F3672">
        <v>241</v>
      </c>
      <c r="G3672" t="s">
        <v>8219</v>
      </c>
      <c r="H3672" t="s">
        <v>8225</v>
      </c>
      <c r="I3672" t="str">
        <f>VLOOKUP(H3672,ISO!$A$2:$D$249,4,0)</f>
        <v>United Kingdom of Great Britain and Northern Ireland (the)</v>
      </c>
      <c r="J3672" t="s">
        <v>8247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1.0954545454545455</v>
      </c>
      <c r="R3672" s="8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5" hidden="1">
      <c r="A3673">
        <v>3671</v>
      </c>
      <c r="B3673" s="3" t="s">
        <v>3668</v>
      </c>
      <c r="C3673" s="3" t="s">
        <v>7781</v>
      </c>
      <c r="D3673">
        <v>3500</v>
      </c>
      <c r="F3673">
        <v>3530</v>
      </c>
      <c r="G3673" t="s">
        <v>8219</v>
      </c>
      <c r="H3673" t="s">
        <v>8224</v>
      </c>
      <c r="I3673" t="str">
        <f>VLOOKUP(H3673,ISO!$A$2:$D$249,4,0)</f>
        <v>United States of America (the)</v>
      </c>
      <c r="J3673" t="s">
        <v>8246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1.0085714285714287</v>
      </c>
      <c r="R3673" s="8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58" hidden="1">
      <c r="A3674">
        <v>3672</v>
      </c>
      <c r="B3674" s="3" t="s">
        <v>3669</v>
      </c>
      <c r="C3674" s="3" t="s">
        <v>7782</v>
      </c>
      <c r="D3674">
        <v>3000</v>
      </c>
      <c r="F3674">
        <v>3046</v>
      </c>
      <c r="G3674" t="s">
        <v>8219</v>
      </c>
      <c r="H3674" t="s">
        <v>8225</v>
      </c>
      <c r="I3674" t="str">
        <f>VLOOKUP(H3674,ISO!$A$2:$D$249,4,0)</f>
        <v>United Kingdom of Great Britain and Northern Ireland (the)</v>
      </c>
      <c r="J3674" t="s">
        <v>8247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1.0153333333333334</v>
      </c>
      <c r="R3674" s="8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5" hidden="1">
      <c r="A3675">
        <v>3673</v>
      </c>
      <c r="B3675" s="3" t="s">
        <v>3670</v>
      </c>
      <c r="C3675" s="3" t="s">
        <v>7783</v>
      </c>
      <c r="D3675">
        <v>4000</v>
      </c>
      <c r="F3675">
        <v>4545</v>
      </c>
      <c r="G3675" t="s">
        <v>8219</v>
      </c>
      <c r="H3675" t="s">
        <v>8225</v>
      </c>
      <c r="I3675" t="str">
        <f>VLOOKUP(H3675,ISO!$A$2:$D$249,4,0)</f>
        <v>United Kingdom of Great Britain and Northern Ireland (the)</v>
      </c>
      <c r="J3675" t="s">
        <v>8247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1.13625</v>
      </c>
      <c r="R3675" s="8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5" hidden="1">
      <c r="A3676">
        <v>3674</v>
      </c>
      <c r="B3676" s="3" t="s">
        <v>3671</v>
      </c>
      <c r="C3676" s="3" t="s">
        <v>7784</v>
      </c>
      <c r="D3676">
        <v>4500</v>
      </c>
      <c r="F3676">
        <v>4500</v>
      </c>
      <c r="G3676" t="s">
        <v>8219</v>
      </c>
      <c r="H3676" t="s">
        <v>8236</v>
      </c>
      <c r="I3676" t="str">
        <f>VLOOKUP(H3676,ISO!$A$2:$D$249,4,0)</f>
        <v>Germany</v>
      </c>
      <c r="J3676" t="s">
        <v>8249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</v>
      </c>
      <c r="R3676" s="8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5" hidden="1">
      <c r="A3677">
        <v>3675</v>
      </c>
      <c r="B3677" s="3" t="s">
        <v>3672</v>
      </c>
      <c r="C3677" s="3" t="s">
        <v>7785</v>
      </c>
      <c r="D3677">
        <v>50</v>
      </c>
      <c r="F3677">
        <v>70</v>
      </c>
      <c r="G3677" t="s">
        <v>8219</v>
      </c>
      <c r="H3677" t="s">
        <v>8225</v>
      </c>
      <c r="I3677" t="str">
        <f>VLOOKUP(H3677,ISO!$A$2:$D$249,4,0)</f>
        <v>United Kingdom of Great Britain and Northern Ireland (the)</v>
      </c>
      <c r="J3677" t="s">
        <v>8247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1.4</v>
      </c>
      <c r="R3677" s="8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5" hidden="1">
      <c r="A3678">
        <v>3676</v>
      </c>
      <c r="B3678" s="3" t="s">
        <v>3673</v>
      </c>
      <c r="C3678" s="3" t="s">
        <v>7786</v>
      </c>
      <c r="D3678">
        <v>800</v>
      </c>
      <c r="F3678">
        <v>1030</v>
      </c>
      <c r="G3678" t="s">
        <v>8219</v>
      </c>
      <c r="H3678" t="s">
        <v>8224</v>
      </c>
      <c r="I3678" t="str">
        <f>VLOOKUP(H3678,ISO!$A$2:$D$249,4,0)</f>
        <v>United States of America (the)</v>
      </c>
      <c r="J3678" t="s">
        <v>8246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1.2875000000000001</v>
      </c>
      <c r="R3678" s="8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43.5" hidden="1">
      <c r="A3679">
        <v>3677</v>
      </c>
      <c r="B3679" s="3" t="s">
        <v>3674</v>
      </c>
      <c r="C3679" s="3" t="s">
        <v>7787</v>
      </c>
      <c r="D3679">
        <v>12000</v>
      </c>
      <c r="F3679">
        <v>12348.5</v>
      </c>
      <c r="G3679" t="s">
        <v>8219</v>
      </c>
      <c r="H3679" t="s">
        <v>8224</v>
      </c>
      <c r="I3679" t="str">
        <f>VLOOKUP(H3679,ISO!$A$2:$D$249,4,0)</f>
        <v>United States of America (the)</v>
      </c>
      <c r="J3679" t="s">
        <v>8246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1.0290416666666666</v>
      </c>
      <c r="R3679" s="8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3.5" hidden="1">
      <c r="A3680">
        <v>3678</v>
      </c>
      <c r="B3680" s="3" t="s">
        <v>3675</v>
      </c>
      <c r="C3680" s="3" t="s">
        <v>7788</v>
      </c>
      <c r="D3680">
        <v>2000</v>
      </c>
      <c r="F3680">
        <v>2050</v>
      </c>
      <c r="G3680" t="s">
        <v>8219</v>
      </c>
      <c r="H3680" t="s">
        <v>8225</v>
      </c>
      <c r="I3680" t="str">
        <f>VLOOKUP(H3680,ISO!$A$2:$D$249,4,0)</f>
        <v>United Kingdom of Great Britain and Northern Ireland (the)</v>
      </c>
      <c r="J3680" t="s">
        <v>8247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1.0249999999999999</v>
      </c>
      <c r="R3680" s="8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5" hidden="1">
      <c r="A3681">
        <v>3679</v>
      </c>
      <c r="B3681" s="3" t="s">
        <v>3676</v>
      </c>
      <c r="C3681" s="3" t="s">
        <v>7789</v>
      </c>
      <c r="D3681">
        <v>2000</v>
      </c>
      <c r="F3681">
        <v>2202</v>
      </c>
      <c r="G3681" t="s">
        <v>8219</v>
      </c>
      <c r="H3681" t="s">
        <v>8224</v>
      </c>
      <c r="I3681" t="str">
        <f>VLOOKUP(H3681,ISO!$A$2:$D$249,4,0)</f>
        <v>United States of America (the)</v>
      </c>
      <c r="J3681" t="s">
        <v>8246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1.101</v>
      </c>
      <c r="R3681" s="8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5" hidden="1">
      <c r="A3682">
        <v>3680</v>
      </c>
      <c r="B3682" s="3" t="s">
        <v>3677</v>
      </c>
      <c r="C3682" s="3" t="s">
        <v>7790</v>
      </c>
      <c r="D3682">
        <v>3000</v>
      </c>
      <c r="F3682">
        <v>3383</v>
      </c>
      <c r="G3682" t="s">
        <v>8219</v>
      </c>
      <c r="H3682" t="s">
        <v>8224</v>
      </c>
      <c r="I3682" t="str">
        <f>VLOOKUP(H3682,ISO!$A$2:$D$249,4,0)</f>
        <v>United States of America (the)</v>
      </c>
      <c r="J3682" t="s">
        <v>8246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1.1276666666666666</v>
      </c>
      <c r="R3682" s="8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58" hidden="1">
      <c r="A3683">
        <v>3681</v>
      </c>
      <c r="B3683" s="3" t="s">
        <v>3678</v>
      </c>
      <c r="C3683" s="3" t="s">
        <v>7791</v>
      </c>
      <c r="D3683">
        <v>1000</v>
      </c>
      <c r="F3683">
        <v>1119</v>
      </c>
      <c r="G3683" t="s">
        <v>8219</v>
      </c>
      <c r="H3683" t="s">
        <v>8224</v>
      </c>
      <c r="I3683" t="str">
        <f>VLOOKUP(H3683,ISO!$A$2:$D$249,4,0)</f>
        <v>United States of America (the)</v>
      </c>
      <c r="J3683" t="s">
        <v>8246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1.119</v>
      </c>
      <c r="R3683" s="8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5" hidden="1">
      <c r="A3684">
        <v>3682</v>
      </c>
      <c r="B3684" s="3" t="s">
        <v>3679</v>
      </c>
      <c r="C3684" s="3" t="s">
        <v>7792</v>
      </c>
      <c r="D3684">
        <v>3000</v>
      </c>
      <c r="F3684">
        <v>4176</v>
      </c>
      <c r="G3684" t="s">
        <v>8219</v>
      </c>
      <c r="H3684" t="s">
        <v>8224</v>
      </c>
      <c r="I3684" t="str">
        <f>VLOOKUP(H3684,ISO!$A$2:$D$249,4,0)</f>
        <v>United States of America (the)</v>
      </c>
      <c r="J3684" t="s">
        <v>8246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1.3919999999999999</v>
      </c>
      <c r="R3684" s="8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5" hidden="1">
      <c r="A3685">
        <v>3683</v>
      </c>
      <c r="B3685" s="3" t="s">
        <v>3680</v>
      </c>
      <c r="C3685" s="3" t="s">
        <v>7793</v>
      </c>
      <c r="D3685">
        <v>3500</v>
      </c>
      <c r="F3685">
        <v>3880</v>
      </c>
      <c r="G3685" t="s">
        <v>8219</v>
      </c>
      <c r="H3685" t="s">
        <v>8224</v>
      </c>
      <c r="I3685" t="str">
        <f>VLOOKUP(H3685,ISO!$A$2:$D$249,4,0)</f>
        <v>United States of America (the)</v>
      </c>
      <c r="J3685" t="s">
        <v>8246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1.1085714285714285</v>
      </c>
      <c r="R3685" s="8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5" hidden="1">
      <c r="A3686">
        <v>3684</v>
      </c>
      <c r="B3686" s="3" t="s">
        <v>3681</v>
      </c>
      <c r="C3686" s="3" t="s">
        <v>7794</v>
      </c>
      <c r="D3686">
        <v>750</v>
      </c>
      <c r="F3686">
        <v>1043</v>
      </c>
      <c r="G3686" t="s">
        <v>8219</v>
      </c>
      <c r="H3686" t="s">
        <v>8224</v>
      </c>
      <c r="I3686" t="str">
        <f>VLOOKUP(H3686,ISO!$A$2:$D$249,4,0)</f>
        <v>United States of America (the)</v>
      </c>
      <c r="J3686" t="s">
        <v>8246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1.3906666666666667</v>
      </c>
      <c r="R3686" s="8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5" hidden="1">
      <c r="A3687">
        <v>3685</v>
      </c>
      <c r="B3687" s="3" t="s">
        <v>3682</v>
      </c>
      <c r="C3687" s="3" t="s">
        <v>7795</v>
      </c>
      <c r="D3687">
        <v>5000</v>
      </c>
      <c r="F3687">
        <v>5285</v>
      </c>
      <c r="G3687" t="s">
        <v>8219</v>
      </c>
      <c r="H3687" t="s">
        <v>8224</v>
      </c>
      <c r="I3687" t="str">
        <f>VLOOKUP(H3687,ISO!$A$2:$D$249,4,0)</f>
        <v>United States of America (the)</v>
      </c>
      <c r="J3687" t="s">
        <v>8246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1.0569999999999999</v>
      </c>
      <c r="R3687" s="8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5" hidden="1">
      <c r="A3688">
        <v>3686</v>
      </c>
      <c r="B3688" s="3" t="s">
        <v>3683</v>
      </c>
      <c r="C3688" s="3" t="s">
        <v>7796</v>
      </c>
      <c r="D3688">
        <v>350</v>
      </c>
      <c r="F3688">
        <v>355</v>
      </c>
      <c r="G3688" t="s">
        <v>8219</v>
      </c>
      <c r="H3688" t="s">
        <v>8224</v>
      </c>
      <c r="I3688" t="str">
        <f>VLOOKUP(H3688,ISO!$A$2:$D$249,4,0)</f>
        <v>United States of America (the)</v>
      </c>
      <c r="J3688" t="s">
        <v>8246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1.0142857142857142</v>
      </c>
      <c r="R3688" s="8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58" hidden="1">
      <c r="A3689">
        <v>3687</v>
      </c>
      <c r="B3689" s="3" t="s">
        <v>3684</v>
      </c>
      <c r="C3689" s="3" t="s">
        <v>7797</v>
      </c>
      <c r="D3689">
        <v>5000</v>
      </c>
      <c r="F3689">
        <v>5012.25</v>
      </c>
      <c r="G3689" t="s">
        <v>8219</v>
      </c>
      <c r="H3689" t="s">
        <v>8224</v>
      </c>
      <c r="I3689" t="str">
        <f>VLOOKUP(H3689,ISO!$A$2:$D$249,4,0)</f>
        <v>United States of America (the)</v>
      </c>
      <c r="J3689" t="s">
        <v>8246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1.0024500000000001</v>
      </c>
      <c r="R3689" s="8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43.5" hidden="1">
      <c r="A3690">
        <v>3688</v>
      </c>
      <c r="B3690" s="3" t="s">
        <v>3685</v>
      </c>
      <c r="C3690" s="3" t="s">
        <v>7798</v>
      </c>
      <c r="D3690">
        <v>3000</v>
      </c>
      <c r="F3690">
        <v>3275</v>
      </c>
      <c r="G3690" t="s">
        <v>8219</v>
      </c>
      <c r="H3690" t="s">
        <v>8225</v>
      </c>
      <c r="I3690" t="str">
        <f>VLOOKUP(H3690,ISO!$A$2:$D$249,4,0)</f>
        <v>United Kingdom of Great Britain and Northern Ireland (the)</v>
      </c>
      <c r="J3690" t="s">
        <v>8247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1.0916666666666666</v>
      </c>
      <c r="R3690" s="8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5" hidden="1">
      <c r="A3691">
        <v>3689</v>
      </c>
      <c r="B3691" s="3" t="s">
        <v>3686</v>
      </c>
      <c r="C3691" s="3" t="s">
        <v>7799</v>
      </c>
      <c r="D3691">
        <v>3000</v>
      </c>
      <c r="F3691">
        <v>3550</v>
      </c>
      <c r="G3691" t="s">
        <v>8219</v>
      </c>
      <c r="H3691" t="s">
        <v>8224</v>
      </c>
      <c r="I3691" t="str">
        <f>VLOOKUP(H3691,ISO!$A$2:$D$249,4,0)</f>
        <v>United States of America (the)</v>
      </c>
      <c r="J3691" t="s">
        <v>8246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1.1833333333333333</v>
      </c>
      <c r="R3691" s="8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5" hidden="1">
      <c r="A3692">
        <v>3690</v>
      </c>
      <c r="B3692" s="3" t="s">
        <v>3687</v>
      </c>
      <c r="C3692" s="3" t="s">
        <v>7800</v>
      </c>
      <c r="D3692">
        <v>1500</v>
      </c>
      <c r="F3692">
        <v>1800</v>
      </c>
      <c r="G3692" t="s">
        <v>8219</v>
      </c>
      <c r="H3692" t="s">
        <v>8224</v>
      </c>
      <c r="I3692" t="str">
        <f>VLOOKUP(H3692,ISO!$A$2:$D$249,4,0)</f>
        <v>United States of America (the)</v>
      </c>
      <c r="J3692" t="s">
        <v>8246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1.2</v>
      </c>
      <c r="R3692" s="8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9" hidden="1">
      <c r="A3693">
        <v>3691</v>
      </c>
      <c r="B3693" s="3" t="s">
        <v>3688</v>
      </c>
      <c r="C3693" s="3" t="s">
        <v>7801</v>
      </c>
      <c r="D3693">
        <v>40000</v>
      </c>
      <c r="F3693">
        <v>51184</v>
      </c>
      <c r="G3693" t="s">
        <v>8219</v>
      </c>
      <c r="H3693" t="s">
        <v>8224</v>
      </c>
      <c r="I3693" t="str">
        <f>VLOOKUP(H3693,ISO!$A$2:$D$249,4,0)</f>
        <v>United States of America (the)</v>
      </c>
      <c r="J3693" t="s">
        <v>8246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1.2796000000000001</v>
      </c>
      <c r="R3693" s="8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9" hidden="1">
      <c r="A3694">
        <v>3692</v>
      </c>
      <c r="B3694" s="3" t="s">
        <v>3689</v>
      </c>
      <c r="C3694" s="3" t="s">
        <v>7802</v>
      </c>
      <c r="D3694">
        <v>1000</v>
      </c>
      <c r="F3694">
        <v>1260</v>
      </c>
      <c r="G3694" t="s">
        <v>8219</v>
      </c>
      <c r="H3694" t="s">
        <v>8224</v>
      </c>
      <c r="I3694" t="str">
        <f>VLOOKUP(H3694,ISO!$A$2:$D$249,4,0)</f>
        <v>United States of America (the)</v>
      </c>
      <c r="J3694" t="s">
        <v>8246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1.26</v>
      </c>
      <c r="R3694" s="8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5" hidden="1">
      <c r="A3695">
        <v>3693</v>
      </c>
      <c r="B3695" s="3" t="s">
        <v>3690</v>
      </c>
      <c r="C3695" s="3" t="s">
        <v>7803</v>
      </c>
      <c r="D3695">
        <v>333</v>
      </c>
      <c r="F3695">
        <v>430</v>
      </c>
      <c r="G3695" t="s">
        <v>8219</v>
      </c>
      <c r="H3695" t="s">
        <v>8225</v>
      </c>
      <c r="I3695" t="str">
        <f>VLOOKUP(H3695,ISO!$A$2:$D$249,4,0)</f>
        <v>United Kingdom of Great Britain and Northern Ireland (the)</v>
      </c>
      <c r="J3695" t="s">
        <v>8247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1.2912912912912913</v>
      </c>
      <c r="R3695" s="8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58" hidden="1">
      <c r="A3696">
        <v>3694</v>
      </c>
      <c r="B3696" s="3" t="s">
        <v>3691</v>
      </c>
      <c r="C3696" s="3" t="s">
        <v>7804</v>
      </c>
      <c r="D3696">
        <v>3500</v>
      </c>
      <c r="F3696">
        <v>3760</v>
      </c>
      <c r="G3696" t="s">
        <v>8219</v>
      </c>
      <c r="H3696" t="s">
        <v>8224</v>
      </c>
      <c r="I3696" t="str">
        <f>VLOOKUP(H3696,ISO!$A$2:$D$249,4,0)</f>
        <v>United States of America (the)</v>
      </c>
      <c r="J3696" t="s">
        <v>8246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1.0742857142857143</v>
      </c>
      <c r="R3696" s="8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8" hidden="1">
      <c r="A3697">
        <v>3695</v>
      </c>
      <c r="B3697" s="3" t="s">
        <v>3692</v>
      </c>
      <c r="C3697" s="3" t="s">
        <v>7805</v>
      </c>
      <c r="D3697">
        <v>4000</v>
      </c>
      <c r="F3697">
        <v>4005</v>
      </c>
      <c r="G3697" t="s">
        <v>8219</v>
      </c>
      <c r="H3697" t="s">
        <v>8224</v>
      </c>
      <c r="I3697" t="str">
        <f>VLOOKUP(H3697,ISO!$A$2:$D$249,4,0)</f>
        <v>United States of America (the)</v>
      </c>
      <c r="J3697" t="s">
        <v>8246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1.00125</v>
      </c>
      <c r="R3697" s="8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5" hidden="1">
      <c r="A3698">
        <v>3696</v>
      </c>
      <c r="B3698" s="3" t="s">
        <v>3693</v>
      </c>
      <c r="C3698" s="3" t="s">
        <v>7806</v>
      </c>
      <c r="D3698">
        <v>2000</v>
      </c>
      <c r="F3698">
        <v>3100</v>
      </c>
      <c r="G3698" t="s">
        <v>8219</v>
      </c>
      <c r="H3698" t="s">
        <v>8225</v>
      </c>
      <c r="I3698" t="str">
        <f>VLOOKUP(H3698,ISO!$A$2:$D$249,4,0)</f>
        <v>United Kingdom of Great Britain and Northern Ireland (the)</v>
      </c>
      <c r="J3698" t="s">
        <v>8247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1.55</v>
      </c>
      <c r="R3698" s="8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5" hidden="1">
      <c r="A3699">
        <v>3697</v>
      </c>
      <c r="B3699" s="3" t="s">
        <v>3694</v>
      </c>
      <c r="C3699" s="3" t="s">
        <v>7807</v>
      </c>
      <c r="D3699">
        <v>2000</v>
      </c>
      <c r="F3699">
        <v>2160</v>
      </c>
      <c r="G3699" t="s">
        <v>8219</v>
      </c>
      <c r="H3699" t="s">
        <v>8225</v>
      </c>
      <c r="I3699" t="str">
        <f>VLOOKUP(H3699,ISO!$A$2:$D$249,4,0)</f>
        <v>United Kingdom of Great Britain and Northern Ireland (the)</v>
      </c>
      <c r="J3699" t="s">
        <v>8247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1.08</v>
      </c>
      <c r="R3699" s="8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43.5" hidden="1">
      <c r="A3700">
        <v>3698</v>
      </c>
      <c r="B3700" s="3" t="s">
        <v>3695</v>
      </c>
      <c r="C3700" s="3" t="s">
        <v>7808</v>
      </c>
      <c r="D3700">
        <v>5000</v>
      </c>
      <c r="F3700">
        <v>5526</v>
      </c>
      <c r="G3700" t="s">
        <v>8219</v>
      </c>
      <c r="H3700" t="s">
        <v>8224</v>
      </c>
      <c r="I3700" t="str">
        <f>VLOOKUP(H3700,ISO!$A$2:$D$249,4,0)</f>
        <v>United States of America (the)</v>
      </c>
      <c r="J3700" t="s">
        <v>8246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1.1052</v>
      </c>
      <c r="R3700" s="8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58" hidden="1">
      <c r="A3701">
        <v>3699</v>
      </c>
      <c r="B3701" s="3" t="s">
        <v>3696</v>
      </c>
      <c r="C3701" s="3" t="s">
        <v>7809</v>
      </c>
      <c r="D3701">
        <v>2500</v>
      </c>
      <c r="F3701">
        <v>2520</v>
      </c>
      <c r="G3701" t="s">
        <v>8219</v>
      </c>
      <c r="H3701" t="s">
        <v>8224</v>
      </c>
      <c r="I3701" t="str">
        <f>VLOOKUP(H3701,ISO!$A$2:$D$249,4,0)</f>
        <v>United States of America (the)</v>
      </c>
      <c r="J3701" t="s">
        <v>8246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1.008</v>
      </c>
      <c r="R3701" s="8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29" hidden="1">
      <c r="A3702">
        <v>3700</v>
      </c>
      <c r="B3702" s="3" t="s">
        <v>3697</v>
      </c>
      <c r="C3702" s="3" t="s">
        <v>7810</v>
      </c>
      <c r="D3702">
        <v>500</v>
      </c>
      <c r="F3702">
        <v>606</v>
      </c>
      <c r="G3702" t="s">
        <v>8219</v>
      </c>
      <c r="H3702" t="s">
        <v>8224</v>
      </c>
      <c r="I3702" t="str">
        <f>VLOOKUP(H3702,ISO!$A$2:$D$249,4,0)</f>
        <v>United States of America (the)</v>
      </c>
      <c r="J3702" t="s">
        <v>8246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1.212</v>
      </c>
      <c r="R3702" s="8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5" hidden="1">
      <c r="A3703">
        <v>3701</v>
      </c>
      <c r="B3703" s="3" t="s">
        <v>3698</v>
      </c>
      <c r="C3703" s="3" t="s">
        <v>7811</v>
      </c>
      <c r="D3703">
        <v>1500</v>
      </c>
      <c r="F3703">
        <v>1505</v>
      </c>
      <c r="G3703" t="s">
        <v>8219</v>
      </c>
      <c r="H3703" t="s">
        <v>8225</v>
      </c>
      <c r="I3703" t="str">
        <f>VLOOKUP(H3703,ISO!$A$2:$D$249,4,0)</f>
        <v>United Kingdom of Great Britain and Northern Ireland (the)</v>
      </c>
      <c r="J3703" t="s">
        <v>8247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1.0033333333333334</v>
      </c>
      <c r="R3703" s="8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58" hidden="1">
      <c r="A3704">
        <v>3702</v>
      </c>
      <c r="B3704" s="3" t="s">
        <v>3699</v>
      </c>
      <c r="C3704" s="3" t="s">
        <v>7812</v>
      </c>
      <c r="D3704">
        <v>3000</v>
      </c>
      <c r="F3704">
        <v>3275</v>
      </c>
      <c r="G3704" t="s">
        <v>8219</v>
      </c>
      <c r="H3704" t="s">
        <v>8225</v>
      </c>
      <c r="I3704" t="str">
        <f>VLOOKUP(H3704,ISO!$A$2:$D$249,4,0)</f>
        <v>United Kingdom of Great Britain and Northern Ireland (the)</v>
      </c>
      <c r="J3704" t="s">
        <v>8247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1.0916666666666666</v>
      </c>
      <c r="R3704" s="8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5" hidden="1">
      <c r="A3705">
        <v>3703</v>
      </c>
      <c r="B3705" s="3" t="s">
        <v>3700</v>
      </c>
      <c r="C3705" s="3" t="s">
        <v>7813</v>
      </c>
      <c r="D3705">
        <v>1050</v>
      </c>
      <c r="F3705">
        <v>1296</v>
      </c>
      <c r="G3705" t="s">
        <v>8219</v>
      </c>
      <c r="H3705" t="s">
        <v>8224</v>
      </c>
      <c r="I3705" t="str">
        <f>VLOOKUP(H3705,ISO!$A$2:$D$249,4,0)</f>
        <v>United States of America (the)</v>
      </c>
      <c r="J3705" t="s">
        <v>8246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1.2342857142857142</v>
      </c>
      <c r="R3705" s="8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43.5" hidden="1">
      <c r="A3706">
        <v>3704</v>
      </c>
      <c r="B3706" s="3" t="s">
        <v>3701</v>
      </c>
      <c r="C3706" s="3" t="s">
        <v>7814</v>
      </c>
      <c r="D3706">
        <v>300</v>
      </c>
      <c r="F3706">
        <v>409.01</v>
      </c>
      <c r="G3706" t="s">
        <v>8219</v>
      </c>
      <c r="H3706" t="s">
        <v>8225</v>
      </c>
      <c r="I3706" t="str">
        <f>VLOOKUP(H3706,ISO!$A$2:$D$249,4,0)</f>
        <v>United Kingdom of Great Britain and Northern Ireland (the)</v>
      </c>
      <c r="J3706" t="s">
        <v>8247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1.3633666666666666</v>
      </c>
      <c r="R3706" s="8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5" hidden="1">
      <c r="A3707">
        <v>3705</v>
      </c>
      <c r="B3707" s="3" t="s">
        <v>3702</v>
      </c>
      <c r="C3707" s="3" t="s">
        <v>7815</v>
      </c>
      <c r="D3707">
        <v>2827</v>
      </c>
      <c r="F3707">
        <v>2925</v>
      </c>
      <c r="G3707" t="s">
        <v>8219</v>
      </c>
      <c r="H3707" t="s">
        <v>8224</v>
      </c>
      <c r="I3707" t="str">
        <f>VLOOKUP(H3707,ISO!$A$2:$D$249,4,0)</f>
        <v>United States of America (the)</v>
      </c>
      <c r="J3707" t="s">
        <v>8246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1.0346657233816767</v>
      </c>
      <c r="R3707" s="8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5" hidden="1">
      <c r="A3708">
        <v>3706</v>
      </c>
      <c r="B3708" s="3" t="s">
        <v>3703</v>
      </c>
      <c r="C3708" s="3" t="s">
        <v>7816</v>
      </c>
      <c r="D3708">
        <v>1500</v>
      </c>
      <c r="F3708">
        <v>1820</v>
      </c>
      <c r="G3708" t="s">
        <v>8219</v>
      </c>
      <c r="H3708" t="s">
        <v>8224</v>
      </c>
      <c r="I3708" t="str">
        <f>VLOOKUP(H3708,ISO!$A$2:$D$249,4,0)</f>
        <v>United States of America (the)</v>
      </c>
      <c r="J3708" t="s">
        <v>8246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1.2133333333333334</v>
      </c>
      <c r="R3708" s="8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43.5" hidden="1">
      <c r="A3709">
        <v>3707</v>
      </c>
      <c r="B3709" s="3" t="s">
        <v>3704</v>
      </c>
      <c r="C3709" s="3" t="s">
        <v>7817</v>
      </c>
      <c r="D3709">
        <v>1000</v>
      </c>
      <c r="F3709">
        <v>1860</v>
      </c>
      <c r="G3709" t="s">
        <v>8219</v>
      </c>
      <c r="H3709" t="s">
        <v>8224</v>
      </c>
      <c r="I3709" t="str">
        <f>VLOOKUP(H3709,ISO!$A$2:$D$249,4,0)</f>
        <v>United States of America (the)</v>
      </c>
      <c r="J3709" t="s">
        <v>8246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1.86</v>
      </c>
      <c r="R3709" s="8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58" hidden="1">
      <c r="A3710">
        <v>3708</v>
      </c>
      <c r="B3710" s="3" t="s">
        <v>3705</v>
      </c>
      <c r="C3710" s="3" t="s">
        <v>7818</v>
      </c>
      <c r="D3710">
        <v>700</v>
      </c>
      <c r="F3710">
        <v>2100</v>
      </c>
      <c r="G3710" t="s">
        <v>8219</v>
      </c>
      <c r="H3710" t="s">
        <v>8224</v>
      </c>
      <c r="I3710" t="str">
        <f>VLOOKUP(H3710,ISO!$A$2:$D$249,4,0)</f>
        <v>United States of America (the)</v>
      </c>
      <c r="J3710" t="s">
        <v>8246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</v>
      </c>
      <c r="R3710" s="8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5" hidden="1">
      <c r="A3711">
        <v>3709</v>
      </c>
      <c r="B3711" s="3" t="s">
        <v>3706</v>
      </c>
      <c r="C3711" s="3" t="s">
        <v>7819</v>
      </c>
      <c r="D3711">
        <v>1000</v>
      </c>
      <c r="F3711">
        <v>1082.5</v>
      </c>
      <c r="G3711" t="s">
        <v>8219</v>
      </c>
      <c r="H3711" t="s">
        <v>8225</v>
      </c>
      <c r="I3711" t="str">
        <f>VLOOKUP(H3711,ISO!$A$2:$D$249,4,0)</f>
        <v>United Kingdom of Great Britain and Northern Ireland (the)</v>
      </c>
      <c r="J3711" t="s">
        <v>8247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1.0825</v>
      </c>
      <c r="R3711" s="8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9" hidden="1">
      <c r="A3712">
        <v>3710</v>
      </c>
      <c r="B3712" s="3" t="s">
        <v>3707</v>
      </c>
      <c r="C3712" s="3" t="s">
        <v>7820</v>
      </c>
      <c r="D3712">
        <v>1300</v>
      </c>
      <c r="F3712">
        <v>1835</v>
      </c>
      <c r="G3712" t="s">
        <v>8219</v>
      </c>
      <c r="H3712" t="s">
        <v>8224</v>
      </c>
      <c r="I3712" t="str">
        <f>VLOOKUP(H3712,ISO!$A$2:$D$249,4,0)</f>
        <v>United States of America (the)</v>
      </c>
      <c r="J3712" t="s">
        <v>8246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1.4115384615384616</v>
      </c>
      <c r="R3712" s="8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9" hidden="1">
      <c r="A3713">
        <v>3711</v>
      </c>
      <c r="B3713" s="3" t="s">
        <v>3708</v>
      </c>
      <c r="C3713" s="3" t="s">
        <v>7821</v>
      </c>
      <c r="D3713">
        <v>500</v>
      </c>
      <c r="F3713">
        <v>570</v>
      </c>
      <c r="G3713" t="s">
        <v>8219</v>
      </c>
      <c r="H3713" t="s">
        <v>8224</v>
      </c>
      <c r="I3713" t="str">
        <f>VLOOKUP(H3713,ISO!$A$2:$D$249,4,0)</f>
        <v>United States of America (the)</v>
      </c>
      <c r="J3713" t="s">
        <v>8246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1.1399999999999999</v>
      </c>
      <c r="R3713" s="8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58" hidden="1">
      <c r="A3714">
        <v>3712</v>
      </c>
      <c r="B3714" s="3" t="s">
        <v>3709</v>
      </c>
      <c r="C3714" s="3" t="s">
        <v>7822</v>
      </c>
      <c r="D3714">
        <v>7500</v>
      </c>
      <c r="F3714">
        <v>11530</v>
      </c>
      <c r="G3714" t="s">
        <v>8219</v>
      </c>
      <c r="H3714" t="s">
        <v>8224</v>
      </c>
      <c r="I3714" t="str">
        <f>VLOOKUP(H3714,ISO!$A$2:$D$249,4,0)</f>
        <v>United States of America (the)</v>
      </c>
      <c r="J3714" t="s">
        <v>8246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228"/>
        <v>1.5373333333333334</v>
      </c>
      <c r="R3714" s="8">
        <f t="shared" si="229"/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3.5" hidden="1">
      <c r="A3715">
        <v>3713</v>
      </c>
      <c r="B3715" s="3" t="s">
        <v>3710</v>
      </c>
      <c r="C3715" s="3" t="s">
        <v>7823</v>
      </c>
      <c r="D3715">
        <v>2000</v>
      </c>
      <c r="F3715">
        <v>2030</v>
      </c>
      <c r="G3715" t="s">
        <v>8219</v>
      </c>
      <c r="H3715" t="s">
        <v>8224</v>
      </c>
      <c r="I3715" t="str">
        <f>VLOOKUP(H3715,ISO!$A$2:$D$249,4,0)</f>
        <v>United States of America (the)</v>
      </c>
      <c r="J3715" t="s">
        <v>8246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232">F3715/D3715</f>
        <v>1.0149999999999999</v>
      </c>
      <c r="R3715" s="8">
        <f t="shared" ref="R3715:R3778" si="233">F3715/N3715</f>
        <v>106.84210526315789</v>
      </c>
      <c r="S3715" t="str">
        <f t="shared" ref="S3715:S3778" si="234">LEFT(P3715,(FIND("/",P3715,1)-1))</f>
        <v>theater</v>
      </c>
      <c r="T3715" t="str">
        <f t="shared" ref="T3715:T3778" si="235">MID(P3715,FIND("/",P3715)+1,256)</f>
        <v>plays</v>
      </c>
    </row>
    <row r="3716" spans="1:20" ht="43.5" hidden="1">
      <c r="A3716">
        <v>3714</v>
      </c>
      <c r="B3716" s="3" t="s">
        <v>3711</v>
      </c>
      <c r="C3716" s="3" t="s">
        <v>7824</v>
      </c>
      <c r="D3716">
        <v>10000</v>
      </c>
      <c r="F3716">
        <v>10235</v>
      </c>
      <c r="G3716" t="s">
        <v>8219</v>
      </c>
      <c r="H3716" t="s">
        <v>8224</v>
      </c>
      <c r="I3716" t="str">
        <f>VLOOKUP(H3716,ISO!$A$2:$D$249,4,0)</f>
        <v>United States of America (the)</v>
      </c>
      <c r="J3716" t="s">
        <v>8246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1.0235000000000001</v>
      </c>
      <c r="R3716" s="8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5" hidden="1">
      <c r="A3717">
        <v>3715</v>
      </c>
      <c r="B3717" s="3" t="s">
        <v>3712</v>
      </c>
      <c r="C3717" s="3" t="s">
        <v>7825</v>
      </c>
      <c r="D3717">
        <v>3500</v>
      </c>
      <c r="F3717">
        <v>3590</v>
      </c>
      <c r="G3717" t="s">
        <v>8219</v>
      </c>
      <c r="H3717" t="s">
        <v>8225</v>
      </c>
      <c r="I3717" t="str">
        <f>VLOOKUP(H3717,ISO!$A$2:$D$249,4,0)</f>
        <v>United Kingdom of Great Britain and Northern Ireland (the)</v>
      </c>
      <c r="J3717" t="s">
        <v>8247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1.0257142857142858</v>
      </c>
      <c r="R3717" s="8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5" hidden="1">
      <c r="A3718">
        <v>3716</v>
      </c>
      <c r="B3718" s="3" t="s">
        <v>3713</v>
      </c>
      <c r="C3718" s="3" t="s">
        <v>7826</v>
      </c>
      <c r="D3718">
        <v>800</v>
      </c>
      <c r="F3718">
        <v>1246</v>
      </c>
      <c r="G3718" t="s">
        <v>8219</v>
      </c>
      <c r="H3718" t="s">
        <v>8224</v>
      </c>
      <c r="I3718" t="str">
        <f>VLOOKUP(H3718,ISO!$A$2:$D$249,4,0)</f>
        <v>United States of America (the)</v>
      </c>
      <c r="J3718" t="s">
        <v>8246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1.5575000000000001</v>
      </c>
      <c r="R3718" s="8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5" hidden="1">
      <c r="A3719">
        <v>3717</v>
      </c>
      <c r="B3719" s="3" t="s">
        <v>3714</v>
      </c>
      <c r="C3719" s="3" t="s">
        <v>7827</v>
      </c>
      <c r="D3719">
        <v>4000</v>
      </c>
      <c r="F3719">
        <v>4030</v>
      </c>
      <c r="G3719" t="s">
        <v>8219</v>
      </c>
      <c r="H3719" t="s">
        <v>8225</v>
      </c>
      <c r="I3719" t="str">
        <f>VLOOKUP(H3719,ISO!$A$2:$D$249,4,0)</f>
        <v>United Kingdom of Great Britain and Northern Ireland (the)</v>
      </c>
      <c r="J3719" t="s">
        <v>8247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1.0075000000000001</v>
      </c>
      <c r="R3719" s="8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3.5" hidden="1">
      <c r="A3720">
        <v>3718</v>
      </c>
      <c r="B3720" s="3" t="s">
        <v>3715</v>
      </c>
      <c r="C3720" s="3" t="s">
        <v>7828</v>
      </c>
      <c r="D3720">
        <v>500</v>
      </c>
      <c r="F3720">
        <v>1197</v>
      </c>
      <c r="G3720" t="s">
        <v>8219</v>
      </c>
      <c r="H3720" t="s">
        <v>8225</v>
      </c>
      <c r="I3720" t="str">
        <f>VLOOKUP(H3720,ISO!$A$2:$D$249,4,0)</f>
        <v>United Kingdom of Great Britain and Northern Ireland (the)</v>
      </c>
      <c r="J3720" t="s">
        <v>8247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2.3940000000000001</v>
      </c>
      <c r="R3720" s="8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9" hidden="1">
      <c r="A3721">
        <v>3719</v>
      </c>
      <c r="B3721" s="3" t="s">
        <v>3716</v>
      </c>
      <c r="C3721" s="3" t="s">
        <v>7829</v>
      </c>
      <c r="D3721">
        <v>200</v>
      </c>
      <c r="F3721">
        <v>420</v>
      </c>
      <c r="G3721" t="s">
        <v>8219</v>
      </c>
      <c r="H3721" t="s">
        <v>8225</v>
      </c>
      <c r="I3721" t="str">
        <f>VLOOKUP(H3721,ISO!$A$2:$D$249,4,0)</f>
        <v>United Kingdom of Great Britain and Northern Ireland (the)</v>
      </c>
      <c r="J3721" t="s">
        <v>8247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2.1</v>
      </c>
      <c r="R3721" s="8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29" hidden="1">
      <c r="A3722">
        <v>3720</v>
      </c>
      <c r="B3722" s="3" t="s">
        <v>3717</v>
      </c>
      <c r="C3722" s="3" t="s">
        <v>7830</v>
      </c>
      <c r="D3722">
        <v>3300</v>
      </c>
      <c r="F3722">
        <v>3449</v>
      </c>
      <c r="G3722" t="s">
        <v>8219</v>
      </c>
      <c r="H3722" t="s">
        <v>8224</v>
      </c>
      <c r="I3722" t="str">
        <f>VLOOKUP(H3722,ISO!$A$2:$D$249,4,0)</f>
        <v>United States of America (the)</v>
      </c>
      <c r="J3722" t="s">
        <v>8246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1.0451515151515152</v>
      </c>
      <c r="R3722" s="8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58" hidden="1">
      <c r="A3723">
        <v>3721</v>
      </c>
      <c r="B3723" s="3" t="s">
        <v>3718</v>
      </c>
      <c r="C3723" s="3" t="s">
        <v>7831</v>
      </c>
      <c r="D3723">
        <v>5000</v>
      </c>
      <c r="F3723">
        <v>5040</v>
      </c>
      <c r="G3723" t="s">
        <v>8219</v>
      </c>
      <c r="H3723" t="s">
        <v>8224</v>
      </c>
      <c r="I3723" t="str">
        <f>VLOOKUP(H3723,ISO!$A$2:$D$249,4,0)</f>
        <v>United States of America (the)</v>
      </c>
      <c r="J3723" t="s">
        <v>8246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1.008</v>
      </c>
      <c r="R3723" s="8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8" hidden="1">
      <c r="A3724">
        <v>3722</v>
      </c>
      <c r="B3724" s="3" t="s">
        <v>3719</v>
      </c>
      <c r="C3724" s="3" t="s">
        <v>7832</v>
      </c>
      <c r="D3724">
        <v>1500</v>
      </c>
      <c r="F3724">
        <v>1668</v>
      </c>
      <c r="G3724" t="s">
        <v>8219</v>
      </c>
      <c r="H3724" t="s">
        <v>8229</v>
      </c>
      <c r="I3724" t="str">
        <f>VLOOKUP(H3724,ISO!$A$2:$D$249,4,0)</f>
        <v>Canada</v>
      </c>
      <c r="J3724" t="s">
        <v>8251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1.1120000000000001</v>
      </c>
      <c r="R3724" s="8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9" hidden="1">
      <c r="A3725">
        <v>3723</v>
      </c>
      <c r="B3725" s="3" t="s">
        <v>3720</v>
      </c>
      <c r="C3725" s="3" t="s">
        <v>7833</v>
      </c>
      <c r="D3725">
        <v>4500</v>
      </c>
      <c r="F3725">
        <v>4592</v>
      </c>
      <c r="G3725" t="s">
        <v>8219</v>
      </c>
      <c r="H3725" t="s">
        <v>8225</v>
      </c>
      <c r="I3725" t="str">
        <f>VLOOKUP(H3725,ISO!$A$2:$D$249,4,0)</f>
        <v>United Kingdom of Great Britain and Northern Ireland (the)</v>
      </c>
      <c r="J3725" t="s">
        <v>8247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1.0204444444444445</v>
      </c>
      <c r="R3725" s="8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5" hidden="1">
      <c r="A3726">
        <v>3724</v>
      </c>
      <c r="B3726" s="3" t="s">
        <v>3721</v>
      </c>
      <c r="C3726" s="3" t="s">
        <v>7834</v>
      </c>
      <c r="D3726">
        <v>4300</v>
      </c>
      <c r="F3726">
        <v>4409.55</v>
      </c>
      <c r="G3726" t="s">
        <v>8219</v>
      </c>
      <c r="H3726" t="s">
        <v>8225</v>
      </c>
      <c r="I3726" t="str">
        <f>VLOOKUP(H3726,ISO!$A$2:$D$249,4,0)</f>
        <v>United Kingdom of Great Britain and Northern Ireland (the)</v>
      </c>
      <c r="J3726" t="s">
        <v>8247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1.0254767441860466</v>
      </c>
      <c r="R3726" s="8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5" hidden="1">
      <c r="A3727">
        <v>3725</v>
      </c>
      <c r="B3727" s="3" t="s">
        <v>3722</v>
      </c>
      <c r="C3727" s="3" t="s">
        <v>7835</v>
      </c>
      <c r="D3727">
        <v>300</v>
      </c>
      <c r="F3727">
        <v>381</v>
      </c>
      <c r="G3727" t="s">
        <v>8219</v>
      </c>
      <c r="H3727" t="s">
        <v>8225</v>
      </c>
      <c r="I3727" t="str">
        <f>VLOOKUP(H3727,ISO!$A$2:$D$249,4,0)</f>
        <v>United Kingdom of Great Britain and Northern Ireland (the)</v>
      </c>
      <c r="J3727" t="s">
        <v>8247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1.27</v>
      </c>
      <c r="R3727" s="8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3.5" hidden="1">
      <c r="A3728">
        <v>3726</v>
      </c>
      <c r="B3728" s="3" t="s">
        <v>3723</v>
      </c>
      <c r="C3728" s="3" t="s">
        <v>7836</v>
      </c>
      <c r="D3728">
        <v>850</v>
      </c>
      <c r="F3728">
        <v>2879</v>
      </c>
      <c r="G3728" t="s">
        <v>8219</v>
      </c>
      <c r="H3728" t="s">
        <v>8224</v>
      </c>
      <c r="I3728" t="str">
        <f>VLOOKUP(H3728,ISO!$A$2:$D$249,4,0)</f>
        <v>United States of America (the)</v>
      </c>
      <c r="J3728" t="s">
        <v>8246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3.3870588235294119</v>
      </c>
      <c r="R3728" s="8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5" hidden="1">
      <c r="A3729">
        <v>3727</v>
      </c>
      <c r="B3729" s="3" t="s">
        <v>3724</v>
      </c>
      <c r="C3729" s="3" t="s">
        <v>7837</v>
      </c>
      <c r="D3729">
        <v>2000</v>
      </c>
      <c r="F3729">
        <v>2015</v>
      </c>
      <c r="G3729" t="s">
        <v>8219</v>
      </c>
      <c r="H3729" t="s">
        <v>8224</v>
      </c>
      <c r="I3729" t="str">
        <f>VLOOKUP(H3729,ISO!$A$2:$D$249,4,0)</f>
        <v>United States of America (the)</v>
      </c>
      <c r="J3729" t="s">
        <v>8246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1.0075000000000001</v>
      </c>
      <c r="R3729" s="8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F3730">
        <v>1862</v>
      </c>
      <c r="G3730" t="s">
        <v>8221</v>
      </c>
      <c r="H3730" t="s">
        <v>8224</v>
      </c>
      <c r="I3730" t="str">
        <f>VLOOKUP(H3730,ISO!$A$2:$D$249,4,0)</f>
        <v>United States of America (the)</v>
      </c>
      <c r="J3730" t="s">
        <v>8246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9.3100000000000002E-2</v>
      </c>
      <c r="R3730" s="8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F3731">
        <v>362</v>
      </c>
      <c r="G3731" t="s">
        <v>8221</v>
      </c>
      <c r="H3731" t="s">
        <v>8224</v>
      </c>
      <c r="I3731" t="str">
        <f>VLOOKUP(H3731,ISO!$A$2:$D$249,4,0)</f>
        <v>United States of America (the)</v>
      </c>
      <c r="J3731" t="s">
        <v>8246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7.2400000000000006E-2</v>
      </c>
      <c r="R3731" s="8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F3732">
        <v>100</v>
      </c>
      <c r="G3732" t="s">
        <v>8221</v>
      </c>
      <c r="H3732" t="s">
        <v>8224</v>
      </c>
      <c r="I3732" t="str">
        <f>VLOOKUP(H3732,ISO!$A$2:$D$249,4,0)</f>
        <v>United States of America (the)</v>
      </c>
      <c r="J3732" t="s">
        <v>8246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0.1</v>
      </c>
      <c r="R3732" s="8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F3733">
        <v>620</v>
      </c>
      <c r="G3733" t="s">
        <v>8221</v>
      </c>
      <c r="H3733" t="s">
        <v>8224</v>
      </c>
      <c r="I3733" t="str">
        <f>VLOOKUP(H3733,ISO!$A$2:$D$249,4,0)</f>
        <v>United States of America (the)</v>
      </c>
      <c r="J3733" t="s">
        <v>8246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0.11272727272727273</v>
      </c>
      <c r="R3733" s="8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F3734">
        <v>131</v>
      </c>
      <c r="G3734" t="s">
        <v>8221</v>
      </c>
      <c r="H3734" t="s">
        <v>8233</v>
      </c>
      <c r="I3734" t="str">
        <f>VLOOKUP(H3734,ISO!$A$2:$D$249,4,0)</f>
        <v>Netherlands (the)</v>
      </c>
      <c r="J3734" t="s">
        <v>8249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0.15411764705882353</v>
      </c>
      <c r="R3734" s="8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F3735">
        <v>0</v>
      </c>
      <c r="G3735" t="s">
        <v>8221</v>
      </c>
      <c r="H3735" t="s">
        <v>8224</v>
      </c>
      <c r="I3735" t="str">
        <f>VLOOKUP(H3735,ISO!$A$2:$D$249,4,0)</f>
        <v>United States of America (the)</v>
      </c>
      <c r="J3735" t="s">
        <v>8246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s="8" t="e">
        <f t="shared" si="233"/>
        <v>#DIV/0!</v>
      </c>
      <c r="S3735" t="str">
        <f t="shared" si="234"/>
        <v>theater</v>
      </c>
      <c r="T3735" t="str">
        <f t="shared" si="235"/>
        <v>plays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F3736">
        <v>427</v>
      </c>
      <c r="G3736" t="s">
        <v>8221</v>
      </c>
      <c r="H3736" t="s">
        <v>8224</v>
      </c>
      <c r="I3736" t="str">
        <f>VLOOKUP(H3736,ISO!$A$2:$D$249,4,0)</f>
        <v>United States of America (the)</v>
      </c>
      <c r="J3736" t="s">
        <v>8246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0.28466666666666668</v>
      </c>
      <c r="R3736" s="8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F3737">
        <v>20</v>
      </c>
      <c r="G3737" t="s">
        <v>8221</v>
      </c>
      <c r="H3737" t="s">
        <v>8225</v>
      </c>
      <c r="I3737" t="str">
        <f>VLOOKUP(H3737,ISO!$A$2:$D$249,4,0)</f>
        <v>United Kingdom of Great Britain and Northern Ireland (the)</v>
      </c>
      <c r="J3737" t="s">
        <v>8247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0.13333333333333333</v>
      </c>
      <c r="R3737" s="8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F3738">
        <v>10</v>
      </c>
      <c r="G3738" t="s">
        <v>8221</v>
      </c>
      <c r="H3738" t="s">
        <v>8225</v>
      </c>
      <c r="I3738" t="str">
        <f>VLOOKUP(H3738,ISO!$A$2:$D$249,4,0)</f>
        <v>United Kingdom of Great Britain and Northern Ireland (the)</v>
      </c>
      <c r="J3738" t="s">
        <v>8247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6.6666666666666671E-3</v>
      </c>
      <c r="R3738" s="8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F3739">
        <v>150</v>
      </c>
      <c r="G3739" t="s">
        <v>8221</v>
      </c>
      <c r="H3739" t="s">
        <v>8224</v>
      </c>
      <c r="I3739" t="str">
        <f>VLOOKUP(H3739,ISO!$A$2:$D$249,4,0)</f>
        <v>United States of America (the)</v>
      </c>
      <c r="J3739" t="s">
        <v>8246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0.21428571428571427</v>
      </c>
      <c r="R3739" s="8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F3740">
        <v>270</v>
      </c>
      <c r="G3740" t="s">
        <v>8221</v>
      </c>
      <c r="H3740" t="s">
        <v>8225</v>
      </c>
      <c r="I3740" t="str">
        <f>VLOOKUP(H3740,ISO!$A$2:$D$249,4,0)</f>
        <v>United Kingdom of Great Britain and Northern Ireland (the)</v>
      </c>
      <c r="J3740" t="s">
        <v>8247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0.18</v>
      </c>
      <c r="R3740" s="8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F3741">
        <v>805</v>
      </c>
      <c r="G3741" t="s">
        <v>8221</v>
      </c>
      <c r="H3741" t="s">
        <v>8225</v>
      </c>
      <c r="I3741" t="str">
        <f>VLOOKUP(H3741,ISO!$A$2:$D$249,4,0)</f>
        <v>United Kingdom of Great Britain and Northern Ireland (the)</v>
      </c>
      <c r="J3741" t="s">
        <v>8247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0.20125000000000001</v>
      </c>
      <c r="R3741" s="8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F3742">
        <v>358</v>
      </c>
      <c r="G3742" t="s">
        <v>8221</v>
      </c>
      <c r="H3742" t="s">
        <v>8224</v>
      </c>
      <c r="I3742" t="str">
        <f>VLOOKUP(H3742,ISO!$A$2:$D$249,4,0)</f>
        <v>United States of America (the)</v>
      </c>
      <c r="J3742" t="s">
        <v>8246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0.17899999999999999</v>
      </c>
      <c r="R3742" s="8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F3743">
        <v>0</v>
      </c>
      <c r="G3743" t="s">
        <v>8221</v>
      </c>
      <c r="H3743" t="s">
        <v>8224</v>
      </c>
      <c r="I3743" t="str">
        <f>VLOOKUP(H3743,ISO!$A$2:$D$249,4,0)</f>
        <v>United States of America (the)</v>
      </c>
      <c r="J3743" t="s">
        <v>8246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s="8" t="e">
        <f t="shared" si="233"/>
        <v>#DIV/0!</v>
      </c>
      <c r="S3743" t="str">
        <f t="shared" si="234"/>
        <v>theater</v>
      </c>
      <c r="T3743" t="str">
        <f t="shared" si="235"/>
        <v>plays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F3744">
        <v>100</v>
      </c>
      <c r="G3744" t="s">
        <v>8221</v>
      </c>
      <c r="H3744" t="s">
        <v>8224</v>
      </c>
      <c r="I3744" t="str">
        <f>VLOOKUP(H3744,ISO!$A$2:$D$249,4,0)</f>
        <v>United States of America (the)</v>
      </c>
      <c r="J3744" t="s">
        <v>8246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0.02</v>
      </c>
      <c r="R3744" s="8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F3745">
        <v>0</v>
      </c>
      <c r="G3745" t="s">
        <v>8221</v>
      </c>
      <c r="H3745" t="s">
        <v>8224</v>
      </c>
      <c r="I3745" t="str">
        <f>VLOOKUP(H3745,ISO!$A$2:$D$249,4,0)</f>
        <v>United States of America (the)</v>
      </c>
      <c r="J3745" t="s">
        <v>8246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s="8" t="e">
        <f t="shared" si="233"/>
        <v>#DIV/0!</v>
      </c>
      <c r="S3745" t="str">
        <f t="shared" si="234"/>
        <v>theater</v>
      </c>
      <c r="T3745" t="str">
        <f t="shared" si="235"/>
        <v>plays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F3746">
        <v>0</v>
      </c>
      <c r="G3746" t="s">
        <v>8221</v>
      </c>
      <c r="H3746" t="s">
        <v>8224</v>
      </c>
      <c r="I3746" t="str">
        <f>VLOOKUP(H3746,ISO!$A$2:$D$249,4,0)</f>
        <v>United States of America (the)</v>
      </c>
      <c r="J3746" t="s">
        <v>8246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s="8" t="e">
        <f t="shared" si="233"/>
        <v>#DIV/0!</v>
      </c>
      <c r="S3746" t="str">
        <f t="shared" si="234"/>
        <v>theater</v>
      </c>
      <c r="T3746" t="str">
        <f t="shared" si="235"/>
        <v>plays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F3747">
        <v>10</v>
      </c>
      <c r="G3747" t="s">
        <v>8221</v>
      </c>
      <c r="H3747" t="s">
        <v>8224</v>
      </c>
      <c r="I3747" t="str">
        <f>VLOOKUP(H3747,ISO!$A$2:$D$249,4,0)</f>
        <v>United States of America (the)</v>
      </c>
      <c r="J3747" t="s">
        <v>8246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0.1</v>
      </c>
      <c r="R3747" s="8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F3748">
        <v>202</v>
      </c>
      <c r="G3748" t="s">
        <v>8221</v>
      </c>
      <c r="H3748" t="s">
        <v>8224</v>
      </c>
      <c r="I3748" t="str">
        <f>VLOOKUP(H3748,ISO!$A$2:$D$249,4,0)</f>
        <v>United States of America (the)</v>
      </c>
      <c r="J3748" t="s">
        <v>8246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2.3764705882352941E-2</v>
      </c>
      <c r="R3748" s="8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F3749">
        <v>25</v>
      </c>
      <c r="G3749" t="s">
        <v>8221</v>
      </c>
      <c r="H3749" t="s">
        <v>8225</v>
      </c>
      <c r="I3749" t="str">
        <f>VLOOKUP(H3749,ISO!$A$2:$D$249,4,0)</f>
        <v>United Kingdom of Great Britain and Northern Ireland (the)</v>
      </c>
      <c r="J3749" t="s">
        <v>8247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0.01</v>
      </c>
      <c r="R3749" s="8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43.5" hidden="1">
      <c r="A3750">
        <v>3748</v>
      </c>
      <c r="B3750" s="3" t="s">
        <v>3745</v>
      </c>
      <c r="C3750" s="3" t="s">
        <v>7858</v>
      </c>
      <c r="D3750">
        <v>5000</v>
      </c>
      <c r="F3750">
        <v>5176</v>
      </c>
      <c r="G3750" t="s">
        <v>8219</v>
      </c>
      <c r="H3750" t="s">
        <v>8224</v>
      </c>
      <c r="I3750" t="str">
        <f>VLOOKUP(H3750,ISO!$A$2:$D$249,4,0)</f>
        <v>United States of America (the)</v>
      </c>
      <c r="J3750" t="s">
        <v>8246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1.0351999999999999</v>
      </c>
      <c r="R3750" s="8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5" hidden="1">
      <c r="A3751">
        <v>3749</v>
      </c>
      <c r="B3751" s="3" t="s">
        <v>3746</v>
      </c>
      <c r="C3751" s="3" t="s">
        <v>7859</v>
      </c>
      <c r="D3751">
        <v>500</v>
      </c>
      <c r="F3751">
        <v>525</v>
      </c>
      <c r="G3751" t="s">
        <v>8219</v>
      </c>
      <c r="H3751" t="s">
        <v>8224</v>
      </c>
      <c r="I3751" t="str">
        <f>VLOOKUP(H3751,ISO!$A$2:$D$249,4,0)</f>
        <v>United States of America (the)</v>
      </c>
      <c r="J3751" t="s">
        <v>8246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1.05</v>
      </c>
      <c r="R3751" s="8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87" hidden="1">
      <c r="A3752">
        <v>3750</v>
      </c>
      <c r="B3752" s="3" t="s">
        <v>3747</v>
      </c>
      <c r="C3752" s="3" t="s">
        <v>7860</v>
      </c>
      <c r="D3752">
        <v>6000</v>
      </c>
      <c r="F3752">
        <v>6027</v>
      </c>
      <c r="G3752" t="s">
        <v>8219</v>
      </c>
      <c r="H3752" t="s">
        <v>8224</v>
      </c>
      <c r="I3752" t="str">
        <f>VLOOKUP(H3752,ISO!$A$2:$D$249,4,0)</f>
        <v>United States of America (the)</v>
      </c>
      <c r="J3752" t="s">
        <v>8246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1.0044999999999999</v>
      </c>
      <c r="R3752" s="8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3.5" hidden="1">
      <c r="A3753">
        <v>3751</v>
      </c>
      <c r="B3753" s="3" t="s">
        <v>3748</v>
      </c>
      <c r="C3753" s="3" t="s">
        <v>7861</v>
      </c>
      <c r="D3753">
        <v>1000</v>
      </c>
      <c r="F3753">
        <v>1326</v>
      </c>
      <c r="G3753" t="s">
        <v>8219</v>
      </c>
      <c r="H3753" t="s">
        <v>8224</v>
      </c>
      <c r="I3753" t="str">
        <f>VLOOKUP(H3753,ISO!$A$2:$D$249,4,0)</f>
        <v>United States of America (the)</v>
      </c>
      <c r="J3753" t="s">
        <v>8246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1.3260000000000001</v>
      </c>
      <c r="R3753" s="8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8" hidden="1">
      <c r="A3754">
        <v>3752</v>
      </c>
      <c r="B3754" s="3" t="s">
        <v>3749</v>
      </c>
      <c r="C3754" s="3" t="s">
        <v>7862</v>
      </c>
      <c r="D3754">
        <v>500</v>
      </c>
      <c r="F3754">
        <v>565</v>
      </c>
      <c r="G3754" t="s">
        <v>8219</v>
      </c>
      <c r="H3754" t="s">
        <v>8225</v>
      </c>
      <c r="I3754" t="str">
        <f>VLOOKUP(H3754,ISO!$A$2:$D$249,4,0)</f>
        <v>United Kingdom of Great Britain and Northern Ireland (the)</v>
      </c>
      <c r="J3754" t="s">
        <v>8247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1.1299999999999999</v>
      </c>
      <c r="R3754" s="8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5" hidden="1">
      <c r="A3755">
        <v>3753</v>
      </c>
      <c r="B3755" s="3" t="s">
        <v>3750</v>
      </c>
      <c r="C3755" s="3" t="s">
        <v>7863</v>
      </c>
      <c r="D3755">
        <v>5000</v>
      </c>
      <c r="F3755">
        <v>5167</v>
      </c>
      <c r="G3755" t="s">
        <v>8219</v>
      </c>
      <c r="H3755" t="s">
        <v>8224</v>
      </c>
      <c r="I3755" t="str">
        <f>VLOOKUP(H3755,ISO!$A$2:$D$249,4,0)</f>
        <v>United States of America (the)</v>
      </c>
      <c r="J3755" t="s">
        <v>8246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1.0334000000000001</v>
      </c>
      <c r="R3755" s="8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5" hidden="1">
      <c r="A3756">
        <v>3754</v>
      </c>
      <c r="B3756" s="3" t="s">
        <v>3751</v>
      </c>
      <c r="C3756" s="3" t="s">
        <v>7864</v>
      </c>
      <c r="D3756">
        <v>2500</v>
      </c>
      <c r="F3756">
        <v>3000</v>
      </c>
      <c r="G3756" t="s">
        <v>8219</v>
      </c>
      <c r="H3756" t="s">
        <v>8224</v>
      </c>
      <c r="I3756" t="str">
        <f>VLOOKUP(H3756,ISO!$A$2:$D$249,4,0)</f>
        <v>United States of America (the)</v>
      </c>
      <c r="J3756" t="s">
        <v>8246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1.2</v>
      </c>
      <c r="R3756" s="8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5" hidden="1">
      <c r="A3757">
        <v>3755</v>
      </c>
      <c r="B3757" s="3" t="s">
        <v>3752</v>
      </c>
      <c r="C3757" s="3" t="s">
        <v>7865</v>
      </c>
      <c r="D3757">
        <v>550</v>
      </c>
      <c r="F3757">
        <v>713</v>
      </c>
      <c r="G3757" t="s">
        <v>8219</v>
      </c>
      <c r="H3757" t="s">
        <v>8225</v>
      </c>
      <c r="I3757" t="str">
        <f>VLOOKUP(H3757,ISO!$A$2:$D$249,4,0)</f>
        <v>United Kingdom of Great Britain and Northern Ireland (the)</v>
      </c>
      <c r="J3757" t="s">
        <v>8247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1.2963636363636364</v>
      </c>
      <c r="R3757" s="8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5" hidden="1">
      <c r="A3758">
        <v>3756</v>
      </c>
      <c r="B3758" s="3" t="s">
        <v>3753</v>
      </c>
      <c r="C3758" s="3" t="s">
        <v>7866</v>
      </c>
      <c r="D3758">
        <v>4500</v>
      </c>
      <c r="F3758">
        <v>4550</v>
      </c>
      <c r="G3758" t="s">
        <v>8219</v>
      </c>
      <c r="H3758" t="s">
        <v>8224</v>
      </c>
      <c r="I3758" t="str">
        <f>VLOOKUP(H3758,ISO!$A$2:$D$249,4,0)</f>
        <v>United States of America (the)</v>
      </c>
      <c r="J3758" t="s">
        <v>8246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1.0111111111111111</v>
      </c>
      <c r="R3758" s="8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5" hidden="1">
      <c r="A3759">
        <v>3757</v>
      </c>
      <c r="B3759" s="3" t="s">
        <v>3754</v>
      </c>
      <c r="C3759" s="3" t="s">
        <v>7867</v>
      </c>
      <c r="D3759">
        <v>3500</v>
      </c>
      <c r="F3759">
        <v>3798</v>
      </c>
      <c r="G3759" t="s">
        <v>8219</v>
      </c>
      <c r="H3759" t="s">
        <v>8224</v>
      </c>
      <c r="I3759" t="str">
        <f>VLOOKUP(H3759,ISO!$A$2:$D$249,4,0)</f>
        <v>United States of America (the)</v>
      </c>
      <c r="J3759" t="s">
        <v>8246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1.0851428571428572</v>
      </c>
      <c r="R3759" s="8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9" hidden="1">
      <c r="A3760">
        <v>3758</v>
      </c>
      <c r="B3760" s="3" t="s">
        <v>3755</v>
      </c>
      <c r="C3760" s="3" t="s">
        <v>7868</v>
      </c>
      <c r="D3760">
        <v>1500</v>
      </c>
      <c r="F3760">
        <v>1535</v>
      </c>
      <c r="G3760" t="s">
        <v>8219</v>
      </c>
      <c r="H3760" t="s">
        <v>8224</v>
      </c>
      <c r="I3760" t="str">
        <f>VLOOKUP(H3760,ISO!$A$2:$D$249,4,0)</f>
        <v>United States of America (the)</v>
      </c>
      <c r="J3760" t="s">
        <v>8246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1.0233333333333334</v>
      </c>
      <c r="R3760" s="8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9" hidden="1">
      <c r="A3761">
        <v>3759</v>
      </c>
      <c r="B3761" s="3" t="s">
        <v>3756</v>
      </c>
      <c r="C3761" s="3" t="s">
        <v>7869</v>
      </c>
      <c r="D3761">
        <v>4000</v>
      </c>
      <c r="F3761">
        <v>4409.7700000000004</v>
      </c>
      <c r="G3761" t="s">
        <v>8219</v>
      </c>
      <c r="H3761" t="s">
        <v>8224</v>
      </c>
      <c r="I3761" t="str">
        <f>VLOOKUP(H3761,ISO!$A$2:$D$249,4,0)</f>
        <v>United States of America (the)</v>
      </c>
      <c r="J3761" t="s">
        <v>8246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1.1024425000000002</v>
      </c>
      <c r="R3761" s="8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5" hidden="1">
      <c r="A3762">
        <v>3760</v>
      </c>
      <c r="B3762" s="3" t="s">
        <v>3757</v>
      </c>
      <c r="C3762" s="3" t="s">
        <v>7870</v>
      </c>
      <c r="D3762">
        <v>5000</v>
      </c>
      <c r="F3762">
        <v>5050.7700000000004</v>
      </c>
      <c r="G3762" t="s">
        <v>8219</v>
      </c>
      <c r="H3762" t="s">
        <v>8224</v>
      </c>
      <c r="I3762" t="str">
        <f>VLOOKUP(H3762,ISO!$A$2:$D$249,4,0)</f>
        <v>United States of America (the)</v>
      </c>
      <c r="J3762" t="s">
        <v>8246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1.010154</v>
      </c>
      <c r="R3762" s="8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58" hidden="1">
      <c r="A3763">
        <v>3761</v>
      </c>
      <c r="B3763" s="3" t="s">
        <v>3758</v>
      </c>
      <c r="C3763" s="3" t="s">
        <v>7871</v>
      </c>
      <c r="D3763">
        <v>500</v>
      </c>
      <c r="F3763">
        <v>500</v>
      </c>
      <c r="G3763" t="s">
        <v>8219</v>
      </c>
      <c r="H3763" t="s">
        <v>8225</v>
      </c>
      <c r="I3763" t="str">
        <f>VLOOKUP(H3763,ISO!$A$2:$D$249,4,0)</f>
        <v>United Kingdom of Great Britain and Northern Ireland (the)</v>
      </c>
      <c r="J3763" t="s">
        <v>8247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</v>
      </c>
      <c r="R3763" s="8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5" hidden="1">
      <c r="A3764">
        <v>3762</v>
      </c>
      <c r="B3764" s="3" t="s">
        <v>3759</v>
      </c>
      <c r="C3764" s="3" t="s">
        <v>7872</v>
      </c>
      <c r="D3764">
        <v>1250</v>
      </c>
      <c r="F3764">
        <v>1328</v>
      </c>
      <c r="G3764" t="s">
        <v>8219</v>
      </c>
      <c r="H3764" t="s">
        <v>8225</v>
      </c>
      <c r="I3764" t="str">
        <f>VLOOKUP(H3764,ISO!$A$2:$D$249,4,0)</f>
        <v>United Kingdom of Great Britain and Northern Ireland (the)</v>
      </c>
      <c r="J3764" t="s">
        <v>8247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1.0624</v>
      </c>
      <c r="R3764" s="8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9" hidden="1">
      <c r="A3765">
        <v>3763</v>
      </c>
      <c r="B3765" s="3" t="s">
        <v>3760</v>
      </c>
      <c r="C3765" s="3" t="s">
        <v>7873</v>
      </c>
      <c r="D3765">
        <v>5000</v>
      </c>
      <c r="F3765">
        <v>5000</v>
      </c>
      <c r="G3765" t="s">
        <v>8219</v>
      </c>
      <c r="H3765" t="s">
        <v>8224</v>
      </c>
      <c r="I3765" t="str">
        <f>VLOOKUP(H3765,ISO!$A$2:$D$249,4,0)</f>
        <v>United States of America (the)</v>
      </c>
      <c r="J3765" t="s">
        <v>8246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</v>
      </c>
      <c r="R3765" s="8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5" hidden="1">
      <c r="A3766">
        <v>3764</v>
      </c>
      <c r="B3766" s="3" t="s">
        <v>3761</v>
      </c>
      <c r="C3766" s="3" t="s">
        <v>7874</v>
      </c>
      <c r="D3766">
        <v>1500</v>
      </c>
      <c r="F3766">
        <v>1500</v>
      </c>
      <c r="G3766" t="s">
        <v>8219</v>
      </c>
      <c r="H3766" t="s">
        <v>8224</v>
      </c>
      <c r="I3766" t="str">
        <f>VLOOKUP(H3766,ISO!$A$2:$D$249,4,0)</f>
        <v>United States of America (the)</v>
      </c>
      <c r="J3766" t="s">
        <v>8246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</v>
      </c>
      <c r="R3766" s="8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5" hidden="1">
      <c r="A3767">
        <v>3765</v>
      </c>
      <c r="B3767" s="3" t="s">
        <v>3762</v>
      </c>
      <c r="C3767" s="3" t="s">
        <v>7875</v>
      </c>
      <c r="D3767">
        <v>7000</v>
      </c>
      <c r="F3767">
        <v>7942</v>
      </c>
      <c r="G3767" t="s">
        <v>8219</v>
      </c>
      <c r="H3767" t="s">
        <v>8224</v>
      </c>
      <c r="I3767" t="str">
        <f>VLOOKUP(H3767,ISO!$A$2:$D$249,4,0)</f>
        <v>United States of America (the)</v>
      </c>
      <c r="J3767" t="s">
        <v>8246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1.1345714285714286</v>
      </c>
      <c r="R3767" s="8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3.5" hidden="1">
      <c r="A3768">
        <v>3766</v>
      </c>
      <c r="B3768" s="3" t="s">
        <v>3763</v>
      </c>
      <c r="C3768" s="3" t="s">
        <v>7876</v>
      </c>
      <c r="D3768">
        <v>10000</v>
      </c>
      <c r="F3768">
        <v>10265.01</v>
      </c>
      <c r="G3768" t="s">
        <v>8219</v>
      </c>
      <c r="H3768" t="s">
        <v>8224</v>
      </c>
      <c r="I3768" t="str">
        <f>VLOOKUP(H3768,ISO!$A$2:$D$249,4,0)</f>
        <v>United States of America (the)</v>
      </c>
      <c r="J3768" t="s">
        <v>8246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1.0265010000000001</v>
      </c>
      <c r="R3768" s="8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43.5" hidden="1">
      <c r="A3769">
        <v>3767</v>
      </c>
      <c r="B3769" s="3" t="s">
        <v>3764</v>
      </c>
      <c r="C3769" s="3" t="s">
        <v>7877</v>
      </c>
      <c r="D3769">
        <v>2000</v>
      </c>
      <c r="F3769">
        <v>2335</v>
      </c>
      <c r="G3769" t="s">
        <v>8219</v>
      </c>
      <c r="H3769" t="s">
        <v>8224</v>
      </c>
      <c r="I3769" t="str">
        <f>VLOOKUP(H3769,ISO!$A$2:$D$249,4,0)</f>
        <v>United States of America (the)</v>
      </c>
      <c r="J3769" t="s">
        <v>8246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1.1675</v>
      </c>
      <c r="R3769" s="8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5" hidden="1">
      <c r="A3770">
        <v>3768</v>
      </c>
      <c r="B3770" s="3" t="s">
        <v>3765</v>
      </c>
      <c r="C3770" s="3" t="s">
        <v>7878</v>
      </c>
      <c r="D3770">
        <v>4000</v>
      </c>
      <c r="F3770">
        <v>4306.1099999999997</v>
      </c>
      <c r="G3770" t="s">
        <v>8219</v>
      </c>
      <c r="H3770" t="s">
        <v>8224</v>
      </c>
      <c r="I3770" t="str">
        <f>VLOOKUP(H3770,ISO!$A$2:$D$249,4,0)</f>
        <v>United States of America (the)</v>
      </c>
      <c r="J3770" t="s">
        <v>8246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1.0765274999999999</v>
      </c>
      <c r="R3770" s="8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5" hidden="1">
      <c r="A3771">
        <v>3769</v>
      </c>
      <c r="B3771" s="3" t="s">
        <v>3766</v>
      </c>
      <c r="C3771" s="3" t="s">
        <v>7879</v>
      </c>
      <c r="D3771">
        <v>1100</v>
      </c>
      <c r="F3771">
        <v>1100</v>
      </c>
      <c r="G3771" t="s">
        <v>8219</v>
      </c>
      <c r="H3771" t="s">
        <v>8224</v>
      </c>
      <c r="I3771" t="str">
        <f>VLOOKUP(H3771,ISO!$A$2:$D$249,4,0)</f>
        <v>United States of America (the)</v>
      </c>
      <c r="J3771" t="s">
        <v>8246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</v>
      </c>
      <c r="R3771" s="8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5" hidden="1">
      <c r="A3772">
        <v>3770</v>
      </c>
      <c r="B3772" s="3" t="s">
        <v>3767</v>
      </c>
      <c r="C3772" s="3" t="s">
        <v>7880</v>
      </c>
      <c r="D3772">
        <v>2000</v>
      </c>
      <c r="F3772">
        <v>2000</v>
      </c>
      <c r="G3772" t="s">
        <v>8219</v>
      </c>
      <c r="H3772" t="s">
        <v>8225</v>
      </c>
      <c r="I3772" t="str">
        <f>VLOOKUP(H3772,ISO!$A$2:$D$249,4,0)</f>
        <v>United Kingdom of Great Britain and Northern Ireland (the)</v>
      </c>
      <c r="J3772" t="s">
        <v>8247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</v>
      </c>
      <c r="R3772" s="8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29" hidden="1">
      <c r="A3773">
        <v>3771</v>
      </c>
      <c r="B3773" s="3" t="s">
        <v>3768</v>
      </c>
      <c r="C3773" s="3" t="s">
        <v>7881</v>
      </c>
      <c r="D3773">
        <v>1000</v>
      </c>
      <c r="F3773">
        <v>1460</v>
      </c>
      <c r="G3773" t="s">
        <v>8219</v>
      </c>
      <c r="H3773" t="s">
        <v>8224</v>
      </c>
      <c r="I3773" t="str">
        <f>VLOOKUP(H3773,ISO!$A$2:$D$249,4,0)</f>
        <v>United States of America (the)</v>
      </c>
      <c r="J3773" t="s">
        <v>8246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1.46</v>
      </c>
      <c r="R3773" s="8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5" hidden="1">
      <c r="A3774">
        <v>3772</v>
      </c>
      <c r="B3774" s="3" t="s">
        <v>3769</v>
      </c>
      <c r="C3774" s="3" t="s">
        <v>7882</v>
      </c>
      <c r="D3774">
        <v>5000</v>
      </c>
      <c r="F3774">
        <v>5510</v>
      </c>
      <c r="G3774" t="s">
        <v>8219</v>
      </c>
      <c r="H3774" t="s">
        <v>8224</v>
      </c>
      <c r="I3774" t="str">
        <f>VLOOKUP(H3774,ISO!$A$2:$D$249,4,0)</f>
        <v>United States of America (the)</v>
      </c>
      <c r="J3774" t="s">
        <v>8246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1.1020000000000001</v>
      </c>
      <c r="R3774" s="8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9" hidden="1">
      <c r="A3775">
        <v>3773</v>
      </c>
      <c r="B3775" s="3" t="s">
        <v>3770</v>
      </c>
      <c r="C3775" s="3" t="s">
        <v>7883</v>
      </c>
      <c r="D3775">
        <v>5000</v>
      </c>
      <c r="F3775">
        <v>5410</v>
      </c>
      <c r="G3775" t="s">
        <v>8219</v>
      </c>
      <c r="H3775" t="s">
        <v>8224</v>
      </c>
      <c r="I3775" t="str">
        <f>VLOOKUP(H3775,ISO!$A$2:$D$249,4,0)</f>
        <v>United States of America (the)</v>
      </c>
      <c r="J3775" t="s">
        <v>8246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1.0820000000000001</v>
      </c>
      <c r="R3775" s="8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58" hidden="1">
      <c r="A3776">
        <v>3774</v>
      </c>
      <c r="B3776" s="3" t="s">
        <v>3771</v>
      </c>
      <c r="C3776" s="3" t="s">
        <v>7884</v>
      </c>
      <c r="D3776">
        <v>2500</v>
      </c>
      <c r="F3776">
        <v>2500</v>
      </c>
      <c r="G3776" t="s">
        <v>8219</v>
      </c>
      <c r="H3776" t="s">
        <v>8229</v>
      </c>
      <c r="I3776" t="str">
        <f>VLOOKUP(H3776,ISO!$A$2:$D$249,4,0)</f>
        <v>Canada</v>
      </c>
      <c r="J3776" t="s">
        <v>8251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</v>
      </c>
      <c r="R3776" s="8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3.5" hidden="1">
      <c r="A3777">
        <v>3775</v>
      </c>
      <c r="B3777" s="3" t="s">
        <v>3772</v>
      </c>
      <c r="C3777" s="3" t="s">
        <v>7885</v>
      </c>
      <c r="D3777">
        <v>2000</v>
      </c>
      <c r="F3777">
        <v>2005</v>
      </c>
      <c r="G3777" t="s">
        <v>8219</v>
      </c>
      <c r="H3777" t="s">
        <v>8224</v>
      </c>
      <c r="I3777" t="str">
        <f>VLOOKUP(H3777,ISO!$A$2:$D$249,4,0)</f>
        <v>United States of America (the)</v>
      </c>
      <c r="J3777" t="s">
        <v>8246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1.0024999999999999</v>
      </c>
      <c r="R3777" s="8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8" hidden="1">
      <c r="A3778">
        <v>3776</v>
      </c>
      <c r="B3778" s="3" t="s">
        <v>3773</v>
      </c>
      <c r="C3778" s="3" t="s">
        <v>7886</v>
      </c>
      <c r="D3778">
        <v>8000</v>
      </c>
      <c r="F3778">
        <v>8537</v>
      </c>
      <c r="G3778" t="s">
        <v>8219</v>
      </c>
      <c r="H3778" t="s">
        <v>8224</v>
      </c>
      <c r="I3778" t="str">
        <f>VLOOKUP(H3778,ISO!$A$2:$D$249,4,0)</f>
        <v>United States of America (the)</v>
      </c>
      <c r="J3778" t="s">
        <v>8246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232"/>
        <v>1.0671250000000001</v>
      </c>
      <c r="R3778" s="8">
        <f t="shared" si="233"/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3.5" hidden="1">
      <c r="A3779">
        <v>3777</v>
      </c>
      <c r="B3779" s="3" t="s">
        <v>3774</v>
      </c>
      <c r="C3779" s="3" t="s">
        <v>7887</v>
      </c>
      <c r="D3779">
        <v>2000</v>
      </c>
      <c r="F3779">
        <v>2864</v>
      </c>
      <c r="G3779" t="s">
        <v>8219</v>
      </c>
      <c r="H3779" t="s">
        <v>8224</v>
      </c>
      <c r="I3779" t="str">
        <f>VLOOKUP(H3779,ISO!$A$2:$D$249,4,0)</f>
        <v>United States of America (the)</v>
      </c>
      <c r="J3779" t="s">
        <v>8246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236">F3779/D3779</f>
        <v>1.4319999999999999</v>
      </c>
      <c r="R3779" s="8">
        <f t="shared" ref="R3779:R3842" si="237">F3779/N3779</f>
        <v>48.542372881355931</v>
      </c>
      <c r="S3779" t="str">
        <f t="shared" ref="S3779:S3842" si="238">LEFT(P3779,(FIND("/",P3779,1)-1))</f>
        <v>theater</v>
      </c>
      <c r="T3779" t="str">
        <f t="shared" ref="T3779:T3842" si="239">MID(P3779,FIND("/",P3779)+1,256)</f>
        <v>musical</v>
      </c>
    </row>
    <row r="3780" spans="1:20" ht="29" hidden="1">
      <c r="A3780">
        <v>3778</v>
      </c>
      <c r="B3780" s="3" t="s">
        <v>3775</v>
      </c>
      <c r="C3780" s="3" t="s">
        <v>7888</v>
      </c>
      <c r="D3780">
        <v>2400</v>
      </c>
      <c r="F3780">
        <v>2521</v>
      </c>
      <c r="G3780" t="s">
        <v>8219</v>
      </c>
      <c r="H3780" t="s">
        <v>8224</v>
      </c>
      <c r="I3780" t="str">
        <f>VLOOKUP(H3780,ISO!$A$2:$D$249,4,0)</f>
        <v>United States of America (the)</v>
      </c>
      <c r="J3780" t="s">
        <v>8246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1.0504166666666668</v>
      </c>
      <c r="R3780" s="8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9" hidden="1">
      <c r="A3781">
        <v>3779</v>
      </c>
      <c r="B3781" s="3" t="s">
        <v>3776</v>
      </c>
      <c r="C3781" s="3" t="s">
        <v>7889</v>
      </c>
      <c r="D3781">
        <v>15000</v>
      </c>
      <c r="F3781">
        <v>15597</v>
      </c>
      <c r="G3781" t="s">
        <v>8219</v>
      </c>
      <c r="H3781" t="s">
        <v>8224</v>
      </c>
      <c r="I3781" t="str">
        <f>VLOOKUP(H3781,ISO!$A$2:$D$249,4,0)</f>
        <v>United States of America (the)</v>
      </c>
      <c r="J3781" t="s">
        <v>8246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1.0398000000000001</v>
      </c>
      <c r="R3781" s="8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5" hidden="1">
      <c r="A3782">
        <v>3780</v>
      </c>
      <c r="B3782" s="3" t="s">
        <v>3777</v>
      </c>
      <c r="C3782" s="3" t="s">
        <v>7890</v>
      </c>
      <c r="D3782">
        <v>2500</v>
      </c>
      <c r="F3782">
        <v>3000</v>
      </c>
      <c r="G3782" t="s">
        <v>8219</v>
      </c>
      <c r="H3782" t="s">
        <v>8224</v>
      </c>
      <c r="I3782" t="str">
        <f>VLOOKUP(H3782,ISO!$A$2:$D$249,4,0)</f>
        <v>United States of America (the)</v>
      </c>
      <c r="J3782" t="s">
        <v>8246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1.2</v>
      </c>
      <c r="R3782" s="8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58" hidden="1">
      <c r="A3783">
        <v>3781</v>
      </c>
      <c r="B3783" s="3" t="s">
        <v>3778</v>
      </c>
      <c r="C3783" s="3" t="s">
        <v>7891</v>
      </c>
      <c r="D3783">
        <v>4500</v>
      </c>
      <c r="F3783">
        <v>4935</v>
      </c>
      <c r="G3783" t="s">
        <v>8219</v>
      </c>
      <c r="H3783" t="s">
        <v>8224</v>
      </c>
      <c r="I3783" t="str">
        <f>VLOOKUP(H3783,ISO!$A$2:$D$249,4,0)</f>
        <v>United States of America (the)</v>
      </c>
      <c r="J3783" t="s">
        <v>8246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1.0966666666666667</v>
      </c>
      <c r="R3783" s="8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5" hidden="1">
      <c r="A3784">
        <v>3782</v>
      </c>
      <c r="B3784" s="3" t="s">
        <v>3779</v>
      </c>
      <c r="C3784" s="3" t="s">
        <v>7892</v>
      </c>
      <c r="D3784">
        <v>2000</v>
      </c>
      <c r="F3784">
        <v>2035</v>
      </c>
      <c r="G3784" t="s">
        <v>8219</v>
      </c>
      <c r="H3784" t="s">
        <v>8225</v>
      </c>
      <c r="I3784" t="str">
        <f>VLOOKUP(H3784,ISO!$A$2:$D$249,4,0)</f>
        <v>United Kingdom of Great Britain and Northern Ireland (the)</v>
      </c>
      <c r="J3784" t="s">
        <v>8247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1.0175000000000001</v>
      </c>
      <c r="R3784" s="8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5" hidden="1">
      <c r="A3785">
        <v>3783</v>
      </c>
      <c r="B3785" s="3" t="s">
        <v>3780</v>
      </c>
      <c r="C3785" s="3" t="s">
        <v>7893</v>
      </c>
      <c r="D3785">
        <v>1200</v>
      </c>
      <c r="F3785">
        <v>1547</v>
      </c>
      <c r="G3785" t="s">
        <v>8219</v>
      </c>
      <c r="H3785" t="s">
        <v>8224</v>
      </c>
      <c r="I3785" t="str">
        <f>VLOOKUP(H3785,ISO!$A$2:$D$249,4,0)</f>
        <v>United States of America (the)</v>
      </c>
      <c r="J3785" t="s">
        <v>8246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1.2891666666666666</v>
      </c>
      <c r="R3785" s="8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5" hidden="1">
      <c r="A3786">
        <v>3784</v>
      </c>
      <c r="B3786" s="3" t="s">
        <v>3781</v>
      </c>
      <c r="C3786" s="3" t="s">
        <v>7894</v>
      </c>
      <c r="D3786">
        <v>1000</v>
      </c>
      <c r="F3786">
        <v>1150</v>
      </c>
      <c r="G3786" t="s">
        <v>8219</v>
      </c>
      <c r="H3786" t="s">
        <v>8229</v>
      </c>
      <c r="I3786" t="str">
        <f>VLOOKUP(H3786,ISO!$A$2:$D$249,4,0)</f>
        <v>Canada</v>
      </c>
      <c r="J3786" t="s">
        <v>8251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1.1499999999999999</v>
      </c>
      <c r="R3786" s="8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43.5" hidden="1">
      <c r="A3787">
        <v>3785</v>
      </c>
      <c r="B3787" s="3" t="s">
        <v>3782</v>
      </c>
      <c r="C3787" s="3" t="s">
        <v>7895</v>
      </c>
      <c r="D3787">
        <v>2000</v>
      </c>
      <c r="F3787">
        <v>3015</v>
      </c>
      <c r="G3787" t="s">
        <v>8219</v>
      </c>
      <c r="H3787" t="s">
        <v>8225</v>
      </c>
      <c r="I3787" t="str">
        <f>VLOOKUP(H3787,ISO!$A$2:$D$249,4,0)</f>
        <v>United Kingdom of Great Britain and Northern Ireland (the)</v>
      </c>
      <c r="J3787" t="s">
        <v>8247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1.5075000000000001</v>
      </c>
      <c r="R3787" s="8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3.5" hidden="1">
      <c r="A3788">
        <v>3786</v>
      </c>
      <c r="B3788" s="3" t="s">
        <v>3783</v>
      </c>
      <c r="C3788" s="3" t="s">
        <v>7896</v>
      </c>
      <c r="D3788">
        <v>6000</v>
      </c>
      <c r="F3788">
        <v>6658</v>
      </c>
      <c r="G3788" t="s">
        <v>8219</v>
      </c>
      <c r="H3788" t="s">
        <v>8224</v>
      </c>
      <c r="I3788" t="str">
        <f>VLOOKUP(H3788,ISO!$A$2:$D$249,4,0)</f>
        <v>United States of America (the)</v>
      </c>
      <c r="J3788" t="s">
        <v>8246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1.1096666666666666</v>
      </c>
      <c r="R3788" s="8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5" hidden="1">
      <c r="A3789">
        <v>3787</v>
      </c>
      <c r="B3789" s="3" t="s">
        <v>3784</v>
      </c>
      <c r="C3789" s="3" t="s">
        <v>7897</v>
      </c>
      <c r="D3789">
        <v>350</v>
      </c>
      <c r="F3789">
        <v>351</v>
      </c>
      <c r="G3789" t="s">
        <v>8219</v>
      </c>
      <c r="H3789" t="s">
        <v>8224</v>
      </c>
      <c r="I3789" t="str">
        <f>VLOOKUP(H3789,ISO!$A$2:$D$249,4,0)</f>
        <v>United States of America (the)</v>
      </c>
      <c r="J3789" t="s">
        <v>8246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1.0028571428571429</v>
      </c>
      <c r="R3789" s="8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F3790">
        <v>500</v>
      </c>
      <c r="G3790" t="s">
        <v>8221</v>
      </c>
      <c r="H3790" t="s">
        <v>8224</v>
      </c>
      <c r="I3790" t="str">
        <f>VLOOKUP(H3790,ISO!$A$2:$D$249,4,0)</f>
        <v>United States of America (the)</v>
      </c>
      <c r="J3790" t="s">
        <v>8246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6.6666666666666671E-3</v>
      </c>
      <c r="R3790" s="8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F3791">
        <v>116</v>
      </c>
      <c r="G3791" t="s">
        <v>8221</v>
      </c>
      <c r="H3791" t="s">
        <v>8225</v>
      </c>
      <c r="I3791" t="str">
        <f>VLOOKUP(H3791,ISO!$A$2:$D$249,4,0)</f>
        <v>United Kingdom of Great Britain and Northern Ireland (the)</v>
      </c>
      <c r="J3791" t="s">
        <v>8247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3.267605633802817E-2</v>
      </c>
      <c r="R3791" s="8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F3792">
        <v>0</v>
      </c>
      <c r="G3792" t="s">
        <v>8221</v>
      </c>
      <c r="H3792" t="s">
        <v>8224</v>
      </c>
      <c r="I3792" t="str">
        <f>VLOOKUP(H3792,ISO!$A$2:$D$249,4,0)</f>
        <v>United States of America (the)</v>
      </c>
      <c r="J3792" t="s">
        <v>8246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s="8" t="e">
        <f t="shared" si="237"/>
        <v>#DIV/0!</v>
      </c>
      <c r="S3792" t="str">
        <f t="shared" si="238"/>
        <v>theater</v>
      </c>
      <c r="T3792" t="str">
        <f t="shared" si="239"/>
        <v>musical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F3793">
        <v>0</v>
      </c>
      <c r="G3793" t="s">
        <v>8221</v>
      </c>
      <c r="H3793" t="s">
        <v>8224</v>
      </c>
      <c r="I3793" t="str">
        <f>VLOOKUP(H3793,ISO!$A$2:$D$249,4,0)</f>
        <v>United States of America (the)</v>
      </c>
      <c r="J3793" t="s">
        <v>8246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s="8" t="e">
        <f t="shared" si="237"/>
        <v>#DIV/0!</v>
      </c>
      <c r="S3793" t="str">
        <f t="shared" si="238"/>
        <v>theater</v>
      </c>
      <c r="T3793" t="str">
        <f t="shared" si="239"/>
        <v>musical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F3794">
        <v>35</v>
      </c>
      <c r="G3794" t="s">
        <v>8221</v>
      </c>
      <c r="H3794" t="s">
        <v>8224</v>
      </c>
      <c r="I3794" t="str">
        <f>VLOOKUP(H3794,ISO!$A$2:$D$249,4,0)</f>
        <v>United States of America (the)</v>
      </c>
      <c r="J3794" t="s">
        <v>8246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2.8E-3</v>
      </c>
      <c r="R3794" s="8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F3795">
        <v>4176</v>
      </c>
      <c r="G3795" t="s">
        <v>8221</v>
      </c>
      <c r="H3795" t="s">
        <v>8224</v>
      </c>
      <c r="I3795" t="str">
        <f>VLOOKUP(H3795,ISO!$A$2:$D$249,4,0)</f>
        <v>United States of America (the)</v>
      </c>
      <c r="J3795" t="s">
        <v>8246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0.59657142857142853</v>
      </c>
      <c r="R3795" s="8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F3796">
        <v>50</v>
      </c>
      <c r="G3796" t="s">
        <v>8221</v>
      </c>
      <c r="H3796" t="s">
        <v>8225</v>
      </c>
      <c r="I3796" t="str">
        <f>VLOOKUP(H3796,ISO!$A$2:$D$249,4,0)</f>
        <v>United Kingdom of Great Britain and Northern Ireland (the)</v>
      </c>
      <c r="J3796" t="s">
        <v>8247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0.01</v>
      </c>
      <c r="R3796" s="8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F3797">
        <v>10</v>
      </c>
      <c r="G3797" t="s">
        <v>8221</v>
      </c>
      <c r="H3797" t="s">
        <v>8225</v>
      </c>
      <c r="I3797" t="str">
        <f>VLOOKUP(H3797,ISO!$A$2:$D$249,4,0)</f>
        <v>United Kingdom of Great Britain and Northern Ireland (the)</v>
      </c>
      <c r="J3797" t="s">
        <v>8247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1.6666666666666666E-2</v>
      </c>
      <c r="R3797" s="8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F3798">
        <v>1</v>
      </c>
      <c r="G3798" t="s">
        <v>8221</v>
      </c>
      <c r="H3798" t="s">
        <v>8224</v>
      </c>
      <c r="I3798" t="str">
        <f>VLOOKUP(H3798,ISO!$A$2:$D$249,4,0)</f>
        <v>United States of America (the)</v>
      </c>
      <c r="J3798" t="s">
        <v>8246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4.4444444444444447E-5</v>
      </c>
      <c r="R3798" s="8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F3799">
        <v>5380</v>
      </c>
      <c r="G3799" t="s">
        <v>8221</v>
      </c>
      <c r="H3799" t="s">
        <v>8224</v>
      </c>
      <c r="I3799" t="str">
        <f>VLOOKUP(H3799,ISO!$A$2:$D$249,4,0)</f>
        <v>United States of America (the)</v>
      </c>
      <c r="J3799" t="s">
        <v>8246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0.89666666666666661</v>
      </c>
      <c r="R3799" s="8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F3800">
        <v>1025</v>
      </c>
      <c r="G3800" t="s">
        <v>8221</v>
      </c>
      <c r="H3800" t="s">
        <v>8224</v>
      </c>
      <c r="I3800" t="str">
        <f>VLOOKUP(H3800,ISO!$A$2:$D$249,4,0)</f>
        <v>United States of America (the)</v>
      </c>
      <c r="J3800" t="s">
        <v>8246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1.4642857142857143E-2</v>
      </c>
      <c r="R3800" s="8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F3801">
        <v>402</v>
      </c>
      <c r="G3801" t="s">
        <v>8221</v>
      </c>
      <c r="H3801" t="s">
        <v>8224</v>
      </c>
      <c r="I3801" t="str">
        <f>VLOOKUP(H3801,ISO!$A$2:$D$249,4,0)</f>
        <v>United States of America (the)</v>
      </c>
      <c r="J3801" t="s">
        <v>8246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4.02E-2</v>
      </c>
      <c r="R3801" s="8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F3802">
        <v>881</v>
      </c>
      <c r="G3802" t="s">
        <v>8221</v>
      </c>
      <c r="H3802" t="s">
        <v>8224</v>
      </c>
      <c r="I3802" t="str">
        <f>VLOOKUP(H3802,ISO!$A$2:$D$249,4,0)</f>
        <v>United States of America (the)</v>
      </c>
      <c r="J3802" t="s">
        <v>8246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4.0045454545454544E-2</v>
      </c>
      <c r="R3802" s="8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F3803">
        <v>426</v>
      </c>
      <c r="G3803" t="s">
        <v>8221</v>
      </c>
      <c r="H3803" t="s">
        <v>8224</v>
      </c>
      <c r="I3803" t="str">
        <f>VLOOKUP(H3803,ISO!$A$2:$D$249,4,0)</f>
        <v>United States of America (the)</v>
      </c>
      <c r="J3803" t="s">
        <v>8246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8.5199999999999998E-2</v>
      </c>
      <c r="R3803" s="8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F3804">
        <v>0</v>
      </c>
      <c r="G3804" t="s">
        <v>8221</v>
      </c>
      <c r="H3804" t="s">
        <v>8224</v>
      </c>
      <c r="I3804" t="str">
        <f>VLOOKUP(H3804,ISO!$A$2:$D$249,4,0)</f>
        <v>United States of America (the)</v>
      </c>
      <c r="J3804" t="s">
        <v>8246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s="8" t="e">
        <f t="shared" si="237"/>
        <v>#DIV/0!</v>
      </c>
      <c r="S3804" t="str">
        <f t="shared" si="238"/>
        <v>theater</v>
      </c>
      <c r="T3804" t="str">
        <f t="shared" si="239"/>
        <v>musical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F3805">
        <v>2358</v>
      </c>
      <c r="G3805" t="s">
        <v>8221</v>
      </c>
      <c r="H3805" t="s">
        <v>8224</v>
      </c>
      <c r="I3805" t="str">
        <f>VLOOKUP(H3805,ISO!$A$2:$D$249,4,0)</f>
        <v>United States of America (the)</v>
      </c>
      <c r="J3805" t="s">
        <v>8246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0.19650000000000001</v>
      </c>
      <c r="R3805" s="8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F3806">
        <v>0</v>
      </c>
      <c r="G3806" t="s">
        <v>8221</v>
      </c>
      <c r="H3806" t="s">
        <v>8224</v>
      </c>
      <c r="I3806" t="str">
        <f>VLOOKUP(H3806,ISO!$A$2:$D$249,4,0)</f>
        <v>United States of America (the)</v>
      </c>
      <c r="J3806" t="s">
        <v>8246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s="8" t="e">
        <f t="shared" si="237"/>
        <v>#DIV/0!</v>
      </c>
      <c r="S3806" t="str">
        <f t="shared" si="238"/>
        <v>theater</v>
      </c>
      <c r="T3806" t="str">
        <f t="shared" si="239"/>
        <v>musical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F3807">
        <v>3</v>
      </c>
      <c r="G3807" t="s">
        <v>8221</v>
      </c>
      <c r="H3807" t="s">
        <v>8224</v>
      </c>
      <c r="I3807" t="str">
        <f>VLOOKUP(H3807,ISO!$A$2:$D$249,4,0)</f>
        <v>United States of America (the)</v>
      </c>
      <c r="J3807" t="s">
        <v>8246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2.0000000000000002E-5</v>
      </c>
      <c r="R3807" s="8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F3808">
        <v>5</v>
      </c>
      <c r="G3808" t="s">
        <v>8221</v>
      </c>
      <c r="H3808" t="s">
        <v>8226</v>
      </c>
      <c r="I3808" t="str">
        <f>VLOOKUP(H3808,ISO!$A$2:$D$249,4,0)</f>
        <v>Australia</v>
      </c>
      <c r="J3808" t="s">
        <v>8248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6.6666666666666664E-4</v>
      </c>
      <c r="R3808" s="8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F3809">
        <v>455</v>
      </c>
      <c r="G3809" t="s">
        <v>8221</v>
      </c>
      <c r="H3809" t="s">
        <v>8224</v>
      </c>
      <c r="I3809" t="str">
        <f>VLOOKUP(H3809,ISO!$A$2:$D$249,4,0)</f>
        <v>United States of America (the)</v>
      </c>
      <c r="J3809" t="s">
        <v>8246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0.30333333333333334</v>
      </c>
      <c r="R3809" s="8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5" hidden="1">
      <c r="A3810">
        <v>3808</v>
      </c>
      <c r="B3810" s="3" t="s">
        <v>3805</v>
      </c>
      <c r="C3810" s="3" t="s">
        <v>7918</v>
      </c>
      <c r="D3810">
        <v>1000</v>
      </c>
      <c r="F3810">
        <v>1000</v>
      </c>
      <c r="G3810" t="s">
        <v>8219</v>
      </c>
      <c r="H3810" t="s">
        <v>8225</v>
      </c>
      <c r="I3810" t="str">
        <f>VLOOKUP(H3810,ISO!$A$2:$D$249,4,0)</f>
        <v>United Kingdom of Great Britain and Northern Ireland (the)</v>
      </c>
      <c r="J3810" t="s">
        <v>8247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</v>
      </c>
      <c r="R3810" s="8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58" hidden="1">
      <c r="A3811">
        <v>3809</v>
      </c>
      <c r="B3811" s="3" t="s">
        <v>3806</v>
      </c>
      <c r="C3811" s="3" t="s">
        <v>7919</v>
      </c>
      <c r="D3811">
        <v>2000</v>
      </c>
      <c r="F3811">
        <v>2025</v>
      </c>
      <c r="G3811" t="s">
        <v>8219</v>
      </c>
      <c r="H3811" t="s">
        <v>8225</v>
      </c>
      <c r="I3811" t="str">
        <f>VLOOKUP(H3811,ISO!$A$2:$D$249,4,0)</f>
        <v>United Kingdom of Great Britain and Northern Ireland (the)</v>
      </c>
      <c r="J3811" t="s">
        <v>8247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1.0125</v>
      </c>
      <c r="R3811" s="8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5" hidden="1">
      <c r="A3812">
        <v>3810</v>
      </c>
      <c r="B3812" s="3" t="s">
        <v>3807</v>
      </c>
      <c r="C3812" s="3" t="s">
        <v>7920</v>
      </c>
      <c r="D3812">
        <v>1500</v>
      </c>
      <c r="F3812">
        <v>1826</v>
      </c>
      <c r="G3812" t="s">
        <v>8219</v>
      </c>
      <c r="H3812" t="s">
        <v>8224</v>
      </c>
      <c r="I3812" t="str">
        <f>VLOOKUP(H3812,ISO!$A$2:$D$249,4,0)</f>
        <v>United States of America (the)</v>
      </c>
      <c r="J3812" t="s">
        <v>8246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1.2173333333333334</v>
      </c>
      <c r="R3812" s="8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5" hidden="1">
      <c r="A3813">
        <v>3811</v>
      </c>
      <c r="B3813" s="3" t="s">
        <v>3808</v>
      </c>
      <c r="C3813" s="3" t="s">
        <v>7921</v>
      </c>
      <c r="D3813">
        <v>250</v>
      </c>
      <c r="F3813">
        <v>825</v>
      </c>
      <c r="G3813" t="s">
        <v>8219</v>
      </c>
      <c r="H3813" t="s">
        <v>8225</v>
      </c>
      <c r="I3813" t="str">
        <f>VLOOKUP(H3813,ISO!$A$2:$D$249,4,0)</f>
        <v>United Kingdom of Great Britain and Northern Ireland (the)</v>
      </c>
      <c r="J3813" t="s">
        <v>8247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3.3</v>
      </c>
      <c r="R3813" s="8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5" hidden="1">
      <c r="A3814">
        <v>3812</v>
      </c>
      <c r="B3814" s="3" t="s">
        <v>3809</v>
      </c>
      <c r="C3814" s="3" t="s">
        <v>7922</v>
      </c>
      <c r="D3814">
        <v>2000</v>
      </c>
      <c r="F3814">
        <v>2191</v>
      </c>
      <c r="G3814" t="s">
        <v>8219</v>
      </c>
      <c r="H3814" t="s">
        <v>8229</v>
      </c>
      <c r="I3814" t="str">
        <f>VLOOKUP(H3814,ISO!$A$2:$D$249,4,0)</f>
        <v>Canada</v>
      </c>
      <c r="J3814" t="s">
        <v>8251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1.0954999999999999</v>
      </c>
      <c r="R3814" s="8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58" hidden="1">
      <c r="A3815">
        <v>3813</v>
      </c>
      <c r="B3815" s="3" t="s">
        <v>3810</v>
      </c>
      <c r="C3815" s="3" t="s">
        <v>7923</v>
      </c>
      <c r="D3815">
        <v>2100</v>
      </c>
      <c r="F3815">
        <v>2119.9899999999998</v>
      </c>
      <c r="G3815" t="s">
        <v>8219</v>
      </c>
      <c r="H3815" t="s">
        <v>8224</v>
      </c>
      <c r="I3815" t="str">
        <f>VLOOKUP(H3815,ISO!$A$2:$D$249,4,0)</f>
        <v>United States of America (the)</v>
      </c>
      <c r="J3815" t="s">
        <v>8246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1.0095190476190474</v>
      </c>
      <c r="R3815" s="8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5" hidden="1">
      <c r="A3816">
        <v>3814</v>
      </c>
      <c r="B3816" s="3" t="s">
        <v>3811</v>
      </c>
      <c r="C3816" s="3" t="s">
        <v>7924</v>
      </c>
      <c r="D3816">
        <v>1500</v>
      </c>
      <c r="F3816">
        <v>2102</v>
      </c>
      <c r="G3816" t="s">
        <v>8219</v>
      </c>
      <c r="H3816" t="s">
        <v>8224</v>
      </c>
      <c r="I3816" t="str">
        <f>VLOOKUP(H3816,ISO!$A$2:$D$249,4,0)</f>
        <v>United States of America (the)</v>
      </c>
      <c r="J3816" t="s">
        <v>8246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1.4013333333333333</v>
      </c>
      <c r="R3816" s="8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9" hidden="1">
      <c r="A3817">
        <v>3815</v>
      </c>
      <c r="B3817" s="3" t="s">
        <v>3812</v>
      </c>
      <c r="C3817" s="3" t="s">
        <v>7925</v>
      </c>
      <c r="D3817">
        <v>1000</v>
      </c>
      <c r="F3817">
        <v>1000.01</v>
      </c>
      <c r="G3817" t="s">
        <v>8219</v>
      </c>
      <c r="H3817" t="s">
        <v>8225</v>
      </c>
      <c r="I3817" t="str">
        <f>VLOOKUP(H3817,ISO!$A$2:$D$249,4,0)</f>
        <v>United Kingdom of Great Britain and Northern Ireland (the)</v>
      </c>
      <c r="J3817" t="s">
        <v>8247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1.0000100000000001</v>
      </c>
      <c r="R3817" s="8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8" hidden="1">
      <c r="A3818">
        <v>3816</v>
      </c>
      <c r="B3818" s="3" t="s">
        <v>3813</v>
      </c>
      <c r="C3818" s="3" t="s">
        <v>7926</v>
      </c>
      <c r="D3818">
        <v>1500</v>
      </c>
      <c r="F3818">
        <v>1788.57</v>
      </c>
      <c r="G3818" t="s">
        <v>8219</v>
      </c>
      <c r="H3818" t="s">
        <v>8224</v>
      </c>
      <c r="I3818" t="str">
        <f>VLOOKUP(H3818,ISO!$A$2:$D$249,4,0)</f>
        <v>United States of America (the)</v>
      </c>
      <c r="J3818" t="s">
        <v>8246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1.19238</v>
      </c>
      <c r="R3818" s="8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5" hidden="1">
      <c r="A3819">
        <v>3817</v>
      </c>
      <c r="B3819" s="3" t="s">
        <v>3814</v>
      </c>
      <c r="C3819" s="3" t="s">
        <v>7927</v>
      </c>
      <c r="D3819">
        <v>2000</v>
      </c>
      <c r="F3819">
        <v>2145</v>
      </c>
      <c r="G3819" t="s">
        <v>8219</v>
      </c>
      <c r="H3819" t="s">
        <v>8224</v>
      </c>
      <c r="I3819" t="str">
        <f>VLOOKUP(H3819,ISO!$A$2:$D$249,4,0)</f>
        <v>United States of America (the)</v>
      </c>
      <c r="J3819" t="s">
        <v>8246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1.0725</v>
      </c>
      <c r="R3819" s="8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3.5" hidden="1">
      <c r="A3820">
        <v>3818</v>
      </c>
      <c r="B3820" s="3" t="s">
        <v>3815</v>
      </c>
      <c r="C3820" s="3" t="s">
        <v>7928</v>
      </c>
      <c r="D3820">
        <v>250</v>
      </c>
      <c r="F3820">
        <v>570</v>
      </c>
      <c r="G3820" t="s">
        <v>8219</v>
      </c>
      <c r="H3820" t="s">
        <v>8224</v>
      </c>
      <c r="I3820" t="str">
        <f>VLOOKUP(H3820,ISO!$A$2:$D$249,4,0)</f>
        <v>United States of America (the)</v>
      </c>
      <c r="J3820" t="s">
        <v>8246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2.2799999999999998</v>
      </c>
      <c r="R3820" s="8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43.5" hidden="1">
      <c r="A3821">
        <v>3819</v>
      </c>
      <c r="B3821" s="3" t="s">
        <v>3816</v>
      </c>
      <c r="C3821" s="3" t="s">
        <v>7817</v>
      </c>
      <c r="D3821">
        <v>1000</v>
      </c>
      <c r="F3821">
        <v>1064</v>
      </c>
      <c r="G3821" t="s">
        <v>8219</v>
      </c>
      <c r="H3821" t="s">
        <v>8224</v>
      </c>
      <c r="I3821" t="str">
        <f>VLOOKUP(H3821,ISO!$A$2:$D$249,4,0)</f>
        <v>United States of America (the)</v>
      </c>
      <c r="J3821" t="s">
        <v>8246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1.0640000000000001</v>
      </c>
      <c r="R3821" s="8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5" hidden="1">
      <c r="A3822">
        <v>3820</v>
      </c>
      <c r="B3822" s="3" t="s">
        <v>3817</v>
      </c>
      <c r="C3822" s="3" t="s">
        <v>7929</v>
      </c>
      <c r="D3822">
        <v>300</v>
      </c>
      <c r="F3822">
        <v>430</v>
      </c>
      <c r="G3822" t="s">
        <v>8219</v>
      </c>
      <c r="H3822" t="s">
        <v>8225</v>
      </c>
      <c r="I3822" t="str">
        <f>VLOOKUP(H3822,ISO!$A$2:$D$249,4,0)</f>
        <v>United Kingdom of Great Britain and Northern Ireland (the)</v>
      </c>
      <c r="J3822" t="s">
        <v>8247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1.4333333333333333</v>
      </c>
      <c r="R3822" s="8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43.5" hidden="1">
      <c r="A3823">
        <v>3821</v>
      </c>
      <c r="B3823" s="3" t="s">
        <v>3818</v>
      </c>
      <c r="C3823" s="3" t="s">
        <v>7930</v>
      </c>
      <c r="D3823">
        <v>3500</v>
      </c>
      <c r="F3823">
        <v>3659</v>
      </c>
      <c r="G3823" t="s">
        <v>8219</v>
      </c>
      <c r="H3823" t="s">
        <v>8224</v>
      </c>
      <c r="I3823" t="str">
        <f>VLOOKUP(H3823,ISO!$A$2:$D$249,4,0)</f>
        <v>United States of America (the)</v>
      </c>
      <c r="J3823" t="s">
        <v>8246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1.0454285714285714</v>
      </c>
      <c r="R3823" s="8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8" hidden="1">
      <c r="A3824">
        <v>3822</v>
      </c>
      <c r="B3824" s="3" t="s">
        <v>3819</v>
      </c>
      <c r="C3824" s="3" t="s">
        <v>7931</v>
      </c>
      <c r="D3824">
        <v>5000</v>
      </c>
      <c r="F3824">
        <v>5501</v>
      </c>
      <c r="G3824" t="s">
        <v>8219</v>
      </c>
      <c r="H3824" t="s">
        <v>8236</v>
      </c>
      <c r="I3824" t="str">
        <f>VLOOKUP(H3824,ISO!$A$2:$D$249,4,0)</f>
        <v>Germany</v>
      </c>
      <c r="J3824" t="s">
        <v>8249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1.1002000000000001</v>
      </c>
      <c r="R3824" s="8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5" hidden="1">
      <c r="A3825">
        <v>3823</v>
      </c>
      <c r="B3825" s="3" t="s">
        <v>3820</v>
      </c>
      <c r="C3825" s="3" t="s">
        <v>7932</v>
      </c>
      <c r="D3825">
        <v>2500</v>
      </c>
      <c r="F3825">
        <v>2650</v>
      </c>
      <c r="G3825" t="s">
        <v>8219</v>
      </c>
      <c r="H3825" t="s">
        <v>8224</v>
      </c>
      <c r="I3825" t="str">
        <f>VLOOKUP(H3825,ISO!$A$2:$D$249,4,0)</f>
        <v>United States of America (the)</v>
      </c>
      <c r="J3825" t="s">
        <v>8246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1.06</v>
      </c>
      <c r="R3825" s="8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5" hidden="1">
      <c r="A3826">
        <v>3824</v>
      </c>
      <c r="B3826" s="3" t="s">
        <v>3821</v>
      </c>
      <c r="C3826" s="3" t="s">
        <v>7933</v>
      </c>
      <c r="D3826">
        <v>250</v>
      </c>
      <c r="F3826">
        <v>270</v>
      </c>
      <c r="G3826" t="s">
        <v>8219</v>
      </c>
      <c r="H3826" t="s">
        <v>8225</v>
      </c>
      <c r="I3826" t="str">
        <f>VLOOKUP(H3826,ISO!$A$2:$D$249,4,0)</f>
        <v>United Kingdom of Great Britain and Northern Ireland (the)</v>
      </c>
      <c r="J3826" t="s">
        <v>8247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1.08</v>
      </c>
      <c r="R3826" s="8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5" hidden="1">
      <c r="A3827">
        <v>3825</v>
      </c>
      <c r="B3827" s="3" t="s">
        <v>3822</v>
      </c>
      <c r="C3827" s="3" t="s">
        <v>7934</v>
      </c>
      <c r="D3827">
        <v>5000</v>
      </c>
      <c r="F3827">
        <v>5271</v>
      </c>
      <c r="G3827" t="s">
        <v>8219</v>
      </c>
      <c r="H3827" t="s">
        <v>8224</v>
      </c>
      <c r="I3827" t="str">
        <f>VLOOKUP(H3827,ISO!$A$2:$D$249,4,0)</f>
        <v>United States of America (the)</v>
      </c>
      <c r="J3827" t="s">
        <v>8246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1.0542</v>
      </c>
      <c r="R3827" s="8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43.5" hidden="1">
      <c r="A3828">
        <v>3826</v>
      </c>
      <c r="B3828" s="3" t="s">
        <v>3823</v>
      </c>
      <c r="C3828" s="3" t="s">
        <v>7935</v>
      </c>
      <c r="D3828">
        <v>600</v>
      </c>
      <c r="F3828">
        <v>715</v>
      </c>
      <c r="G3828" t="s">
        <v>8219</v>
      </c>
      <c r="H3828" t="s">
        <v>8225</v>
      </c>
      <c r="I3828" t="str">
        <f>VLOOKUP(H3828,ISO!$A$2:$D$249,4,0)</f>
        <v>United Kingdom of Great Britain and Northern Ireland (the)</v>
      </c>
      <c r="J3828" t="s">
        <v>8247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1.1916666666666667</v>
      </c>
      <c r="R3828" s="8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58" hidden="1">
      <c r="A3829">
        <v>3827</v>
      </c>
      <c r="B3829" s="3" t="s">
        <v>3824</v>
      </c>
      <c r="C3829" s="3" t="s">
        <v>7936</v>
      </c>
      <c r="D3829">
        <v>3000</v>
      </c>
      <c r="F3829">
        <v>4580</v>
      </c>
      <c r="G3829" t="s">
        <v>8219</v>
      </c>
      <c r="H3829" t="s">
        <v>8225</v>
      </c>
      <c r="I3829" t="str">
        <f>VLOOKUP(H3829,ISO!$A$2:$D$249,4,0)</f>
        <v>United Kingdom of Great Britain and Northern Ireland (the)</v>
      </c>
      <c r="J3829" t="s">
        <v>8247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1.5266666666666666</v>
      </c>
      <c r="R3829" s="8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5" hidden="1">
      <c r="A3830">
        <v>3828</v>
      </c>
      <c r="B3830" s="3" t="s">
        <v>3825</v>
      </c>
      <c r="C3830" s="3" t="s">
        <v>7937</v>
      </c>
      <c r="D3830">
        <v>5000</v>
      </c>
      <c r="F3830">
        <v>5000</v>
      </c>
      <c r="G3830" t="s">
        <v>8219</v>
      </c>
      <c r="H3830" t="s">
        <v>8224</v>
      </c>
      <c r="I3830" t="str">
        <f>VLOOKUP(H3830,ISO!$A$2:$D$249,4,0)</f>
        <v>United States of America (the)</v>
      </c>
      <c r="J3830" t="s">
        <v>8246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</v>
      </c>
      <c r="R3830" s="8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5" hidden="1">
      <c r="A3831">
        <v>3829</v>
      </c>
      <c r="B3831" s="3" t="s">
        <v>3826</v>
      </c>
      <c r="C3831" s="3" t="s">
        <v>7938</v>
      </c>
      <c r="D3831">
        <v>500</v>
      </c>
      <c r="F3831">
        <v>501</v>
      </c>
      <c r="G3831" t="s">
        <v>8219</v>
      </c>
      <c r="H3831" t="s">
        <v>8224</v>
      </c>
      <c r="I3831" t="str">
        <f>VLOOKUP(H3831,ISO!$A$2:$D$249,4,0)</f>
        <v>United States of America (the)</v>
      </c>
      <c r="J3831" t="s">
        <v>8246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1.002</v>
      </c>
      <c r="R3831" s="8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3.5" hidden="1">
      <c r="A3832">
        <v>3830</v>
      </c>
      <c r="B3832" s="3" t="s">
        <v>3827</v>
      </c>
      <c r="C3832" s="3" t="s">
        <v>7939</v>
      </c>
      <c r="D3832">
        <v>100</v>
      </c>
      <c r="F3832">
        <v>225</v>
      </c>
      <c r="G3832" t="s">
        <v>8219</v>
      </c>
      <c r="H3832" t="s">
        <v>8224</v>
      </c>
      <c r="I3832" t="str">
        <f>VLOOKUP(H3832,ISO!$A$2:$D$249,4,0)</f>
        <v>United States of America (the)</v>
      </c>
      <c r="J3832" t="s">
        <v>8246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2.25</v>
      </c>
      <c r="R3832" s="8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58" hidden="1">
      <c r="A3833">
        <v>3831</v>
      </c>
      <c r="B3833" s="3" t="s">
        <v>3828</v>
      </c>
      <c r="C3833" s="3" t="s">
        <v>7940</v>
      </c>
      <c r="D3833">
        <v>500</v>
      </c>
      <c r="F3833">
        <v>530.11</v>
      </c>
      <c r="G3833" t="s">
        <v>8219</v>
      </c>
      <c r="H3833" t="s">
        <v>8224</v>
      </c>
      <c r="I3833" t="str">
        <f>VLOOKUP(H3833,ISO!$A$2:$D$249,4,0)</f>
        <v>United States of America (the)</v>
      </c>
      <c r="J3833" t="s">
        <v>8246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1.0602199999999999</v>
      </c>
      <c r="R3833" s="8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5" hidden="1">
      <c r="A3834">
        <v>3832</v>
      </c>
      <c r="B3834" s="3" t="s">
        <v>3829</v>
      </c>
      <c r="C3834" s="3" t="s">
        <v>7941</v>
      </c>
      <c r="D3834">
        <v>1200</v>
      </c>
      <c r="F3834">
        <v>1256</v>
      </c>
      <c r="G3834" t="s">
        <v>8219</v>
      </c>
      <c r="H3834" t="s">
        <v>8224</v>
      </c>
      <c r="I3834" t="str">
        <f>VLOOKUP(H3834,ISO!$A$2:$D$249,4,0)</f>
        <v>United States of America (the)</v>
      </c>
      <c r="J3834" t="s">
        <v>8246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1.0466666666666666</v>
      </c>
      <c r="R3834" s="8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58" hidden="1">
      <c r="A3835">
        <v>3833</v>
      </c>
      <c r="B3835" s="3" t="s">
        <v>3830</v>
      </c>
      <c r="C3835" s="3" t="s">
        <v>7942</v>
      </c>
      <c r="D3835">
        <v>1200</v>
      </c>
      <c r="F3835">
        <v>1400</v>
      </c>
      <c r="G3835" t="s">
        <v>8219</v>
      </c>
      <c r="H3835" t="s">
        <v>8229</v>
      </c>
      <c r="I3835" t="str">
        <f>VLOOKUP(H3835,ISO!$A$2:$D$249,4,0)</f>
        <v>Canada</v>
      </c>
      <c r="J3835" t="s">
        <v>8251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1.1666666666666667</v>
      </c>
      <c r="R3835" s="8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58" hidden="1">
      <c r="A3836">
        <v>3834</v>
      </c>
      <c r="B3836" s="3" t="s">
        <v>3831</v>
      </c>
      <c r="C3836" s="3" t="s">
        <v>7943</v>
      </c>
      <c r="D3836">
        <v>3000</v>
      </c>
      <c r="F3836">
        <v>3271</v>
      </c>
      <c r="G3836" t="s">
        <v>8219</v>
      </c>
      <c r="H3836" t="s">
        <v>8225</v>
      </c>
      <c r="I3836" t="str">
        <f>VLOOKUP(H3836,ISO!$A$2:$D$249,4,0)</f>
        <v>United Kingdom of Great Britain and Northern Ireland (the)</v>
      </c>
      <c r="J3836" t="s">
        <v>8247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1.0903333333333334</v>
      </c>
      <c r="R3836" s="8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5" hidden="1">
      <c r="A3837">
        <v>3835</v>
      </c>
      <c r="B3837" s="3" t="s">
        <v>3832</v>
      </c>
      <c r="C3837" s="3" t="s">
        <v>7944</v>
      </c>
      <c r="D3837">
        <v>200</v>
      </c>
      <c r="F3837">
        <v>320</v>
      </c>
      <c r="G3837" t="s">
        <v>8219</v>
      </c>
      <c r="H3837" t="s">
        <v>8225</v>
      </c>
      <c r="I3837" t="str">
        <f>VLOOKUP(H3837,ISO!$A$2:$D$249,4,0)</f>
        <v>United Kingdom of Great Britain and Northern Ireland (the)</v>
      </c>
      <c r="J3837" t="s">
        <v>8247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1.6</v>
      </c>
      <c r="R3837" s="8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3.5" hidden="1">
      <c r="A3838">
        <v>3836</v>
      </c>
      <c r="B3838" s="3" t="s">
        <v>3833</v>
      </c>
      <c r="C3838" s="3" t="s">
        <v>7945</v>
      </c>
      <c r="D3838">
        <v>800</v>
      </c>
      <c r="F3838">
        <v>900</v>
      </c>
      <c r="G3838" t="s">
        <v>8219</v>
      </c>
      <c r="H3838" t="s">
        <v>8224</v>
      </c>
      <c r="I3838" t="str">
        <f>VLOOKUP(H3838,ISO!$A$2:$D$249,4,0)</f>
        <v>United States of America (the)</v>
      </c>
      <c r="J3838" t="s">
        <v>8246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1.125</v>
      </c>
      <c r="R3838" s="8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9" hidden="1">
      <c r="A3839">
        <v>3837</v>
      </c>
      <c r="B3839" s="3" t="s">
        <v>3834</v>
      </c>
      <c r="C3839" s="3" t="s">
        <v>7946</v>
      </c>
      <c r="D3839">
        <v>2000</v>
      </c>
      <c r="F3839">
        <v>2042</v>
      </c>
      <c r="G3839" t="s">
        <v>8219</v>
      </c>
      <c r="H3839" t="s">
        <v>8225</v>
      </c>
      <c r="I3839" t="str">
        <f>VLOOKUP(H3839,ISO!$A$2:$D$249,4,0)</f>
        <v>United Kingdom of Great Britain and Northern Ireland (the)</v>
      </c>
      <c r="J3839" t="s">
        <v>8247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1.0209999999999999</v>
      </c>
      <c r="R3839" s="8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8" hidden="1">
      <c r="A3840">
        <v>3838</v>
      </c>
      <c r="B3840" s="3" t="s">
        <v>3835</v>
      </c>
      <c r="C3840" s="3" t="s">
        <v>7947</v>
      </c>
      <c r="D3840">
        <v>100000</v>
      </c>
      <c r="F3840">
        <v>100824</v>
      </c>
      <c r="G3840" t="s">
        <v>8219</v>
      </c>
      <c r="H3840" t="s">
        <v>8235</v>
      </c>
      <c r="I3840" t="str">
        <f>VLOOKUP(H3840,ISO!$A$2:$D$249,4,0)</f>
        <v>Sweden</v>
      </c>
      <c r="J3840" t="s">
        <v>8255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1.00824</v>
      </c>
      <c r="R3840" s="8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43.5" hidden="1">
      <c r="A3841">
        <v>3839</v>
      </c>
      <c r="B3841" s="3" t="s">
        <v>3836</v>
      </c>
      <c r="C3841" s="3" t="s">
        <v>7948</v>
      </c>
      <c r="D3841">
        <v>2000</v>
      </c>
      <c r="F3841">
        <v>2025</v>
      </c>
      <c r="G3841" t="s">
        <v>8219</v>
      </c>
      <c r="H3841" t="s">
        <v>8224</v>
      </c>
      <c r="I3841" t="str">
        <f>VLOOKUP(H3841,ISO!$A$2:$D$249,4,0)</f>
        <v>United States of America (the)</v>
      </c>
      <c r="J3841" t="s">
        <v>8246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1.0125</v>
      </c>
      <c r="R3841" s="8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3.5" hidden="1">
      <c r="A3842">
        <v>3840</v>
      </c>
      <c r="B3842" s="3" t="s">
        <v>3837</v>
      </c>
      <c r="C3842" s="3" t="s">
        <v>7949</v>
      </c>
      <c r="D3842">
        <v>1</v>
      </c>
      <c r="F3842">
        <v>65</v>
      </c>
      <c r="G3842" t="s">
        <v>8219</v>
      </c>
      <c r="H3842" t="s">
        <v>8225</v>
      </c>
      <c r="I3842" t="str">
        <f>VLOOKUP(H3842,ISO!$A$2:$D$249,4,0)</f>
        <v>United Kingdom of Great Britain and Northern Ireland (the)</v>
      </c>
      <c r="J3842" t="s">
        <v>8247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236"/>
        <v>65</v>
      </c>
      <c r="R3842" s="8">
        <f t="shared" si="237"/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F3843">
        <v>872</v>
      </c>
      <c r="G3843" t="s">
        <v>8221</v>
      </c>
      <c r="H3843" t="s">
        <v>8224</v>
      </c>
      <c r="I3843" t="str">
        <f>VLOOKUP(H3843,ISO!$A$2:$D$249,4,0)</f>
        <v>United States of America (the)</v>
      </c>
      <c r="J3843" t="s">
        <v>8246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240">F3843/D3843</f>
        <v>8.72E-2</v>
      </c>
      <c r="R3843" s="8">
        <f t="shared" ref="R3843:R3906" si="241">F3843/N3843</f>
        <v>25.647058823529413</v>
      </c>
      <c r="S3843" t="str">
        <f t="shared" ref="S3843:S3906" si="242">LEFT(P3843,(FIND("/",P3843,1)-1))</f>
        <v>theater</v>
      </c>
      <c r="T3843" t="str">
        <f t="shared" ref="T3843:T3906" si="243">MID(P3843,FIND("/",P3843)+1,256)</f>
        <v>plays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F3844">
        <v>1097</v>
      </c>
      <c r="G3844" t="s">
        <v>8221</v>
      </c>
      <c r="H3844" t="s">
        <v>8225</v>
      </c>
      <c r="I3844" t="str">
        <f>VLOOKUP(H3844,ISO!$A$2:$D$249,4,0)</f>
        <v>United Kingdom of Great Britain and Northern Ireland (the)</v>
      </c>
      <c r="J3844" t="s">
        <v>8247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0.21940000000000001</v>
      </c>
      <c r="R3844" s="8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F3845">
        <v>1065</v>
      </c>
      <c r="G3845" t="s">
        <v>8221</v>
      </c>
      <c r="H3845" t="s">
        <v>8224</v>
      </c>
      <c r="I3845" t="str">
        <f>VLOOKUP(H3845,ISO!$A$2:$D$249,4,0)</f>
        <v>United States of America (the)</v>
      </c>
      <c r="J3845" t="s">
        <v>8246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0.21299999999999999</v>
      </c>
      <c r="R3845" s="8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F3846">
        <v>4066</v>
      </c>
      <c r="G3846" t="s">
        <v>8221</v>
      </c>
      <c r="H3846" t="s">
        <v>8224</v>
      </c>
      <c r="I3846" t="str">
        <f>VLOOKUP(H3846,ISO!$A$2:$D$249,4,0)</f>
        <v>United States of America (the)</v>
      </c>
      <c r="J3846" t="s">
        <v>8246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0.41489795918367345</v>
      </c>
      <c r="R3846" s="8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F3847">
        <v>842</v>
      </c>
      <c r="G3847" t="s">
        <v>8221</v>
      </c>
      <c r="H3847" t="s">
        <v>8224</v>
      </c>
      <c r="I3847" t="str">
        <f>VLOOKUP(H3847,ISO!$A$2:$D$249,4,0)</f>
        <v>United States of America (the)</v>
      </c>
      <c r="J3847" t="s">
        <v>8246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2.1049999999999999E-2</v>
      </c>
      <c r="R3847" s="8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F3848">
        <v>189</v>
      </c>
      <c r="G3848" t="s">
        <v>8221</v>
      </c>
      <c r="H3848" t="s">
        <v>8224</v>
      </c>
      <c r="I3848" t="str">
        <f>VLOOKUP(H3848,ISO!$A$2:$D$249,4,0)</f>
        <v>United States of America (the)</v>
      </c>
      <c r="J3848" t="s">
        <v>8246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2.7E-2</v>
      </c>
      <c r="R3848" s="8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F3849">
        <v>1697</v>
      </c>
      <c r="G3849" t="s">
        <v>8221</v>
      </c>
      <c r="H3849" t="s">
        <v>8224</v>
      </c>
      <c r="I3849" t="str">
        <f>VLOOKUP(H3849,ISO!$A$2:$D$249,4,0)</f>
        <v>United States of America (the)</v>
      </c>
      <c r="J3849" t="s">
        <v>8246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0.16161904761904761</v>
      </c>
      <c r="R3849" s="8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F3850">
        <v>2129</v>
      </c>
      <c r="G3850" t="s">
        <v>8221</v>
      </c>
      <c r="H3850" t="s">
        <v>8224</v>
      </c>
      <c r="I3850" t="str">
        <f>VLOOKUP(H3850,ISO!$A$2:$D$249,4,0)</f>
        <v>United States of America (the)</v>
      </c>
      <c r="J3850" t="s">
        <v>8246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0.16376923076923078</v>
      </c>
      <c r="R3850" s="8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F3851">
        <v>2113</v>
      </c>
      <c r="G3851" t="s">
        <v>8221</v>
      </c>
      <c r="H3851" t="s">
        <v>8236</v>
      </c>
      <c r="I3851" t="str">
        <f>VLOOKUP(H3851,ISO!$A$2:$D$249,4,0)</f>
        <v>Germany</v>
      </c>
      <c r="J3851" t="s">
        <v>8249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7.0433333333333334E-2</v>
      </c>
      <c r="R3851" s="8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F3852">
        <v>38</v>
      </c>
      <c r="G3852" t="s">
        <v>8221</v>
      </c>
      <c r="H3852" t="s">
        <v>8224</v>
      </c>
      <c r="I3852" t="str">
        <f>VLOOKUP(H3852,ISO!$A$2:$D$249,4,0)</f>
        <v>United States of America (the)</v>
      </c>
      <c r="J3852" t="s">
        <v>8246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3.7999999999999999E-2</v>
      </c>
      <c r="R3852" s="8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F3853">
        <v>852</v>
      </c>
      <c r="G3853" t="s">
        <v>8221</v>
      </c>
      <c r="H3853" t="s">
        <v>8225</v>
      </c>
      <c r="I3853" t="str">
        <f>VLOOKUP(H3853,ISO!$A$2:$D$249,4,0)</f>
        <v>United Kingdom of Great Britain and Northern Ireland (the)</v>
      </c>
      <c r="J3853" t="s">
        <v>8247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0.34079999999999999</v>
      </c>
      <c r="R3853" s="8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F3854">
        <v>20</v>
      </c>
      <c r="G3854" t="s">
        <v>8221</v>
      </c>
      <c r="H3854" t="s">
        <v>8224</v>
      </c>
      <c r="I3854" t="str">
        <f>VLOOKUP(H3854,ISO!$A$2:$D$249,4,0)</f>
        <v>United States of America (the)</v>
      </c>
      <c r="J3854" t="s">
        <v>8246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2E-3</v>
      </c>
      <c r="R3854" s="8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F3855">
        <v>26</v>
      </c>
      <c r="G3855" t="s">
        <v>8221</v>
      </c>
      <c r="H3855" t="s">
        <v>8224</v>
      </c>
      <c r="I3855" t="str">
        <f>VLOOKUP(H3855,ISO!$A$2:$D$249,4,0)</f>
        <v>United States of America (the)</v>
      </c>
      <c r="J3855" t="s">
        <v>8246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2.5999999999999998E-4</v>
      </c>
      <c r="R3855" s="8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F3856">
        <v>1788</v>
      </c>
      <c r="G3856" t="s">
        <v>8221</v>
      </c>
      <c r="H3856" t="s">
        <v>8224</v>
      </c>
      <c r="I3856" t="str">
        <f>VLOOKUP(H3856,ISO!$A$2:$D$249,4,0)</f>
        <v>United States of America (the)</v>
      </c>
      <c r="J3856" t="s">
        <v>8246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0.16254545454545455</v>
      </c>
      <c r="R3856" s="8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F3857">
        <v>25</v>
      </c>
      <c r="G3857" t="s">
        <v>8221</v>
      </c>
      <c r="H3857" t="s">
        <v>8224</v>
      </c>
      <c r="I3857" t="str">
        <f>VLOOKUP(H3857,ISO!$A$2:$D$249,4,0)</f>
        <v>United States of America (the)</v>
      </c>
      <c r="J3857" t="s">
        <v>8246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2.5000000000000001E-2</v>
      </c>
      <c r="R3857" s="8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F3858">
        <v>1</v>
      </c>
      <c r="G3858" t="s">
        <v>8221</v>
      </c>
      <c r="H3858" t="s">
        <v>8224</v>
      </c>
      <c r="I3858" t="str">
        <f>VLOOKUP(H3858,ISO!$A$2:$D$249,4,0)</f>
        <v>United States of America (the)</v>
      </c>
      <c r="J3858" t="s">
        <v>8246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2.0000000000000001E-4</v>
      </c>
      <c r="R3858" s="8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F3859">
        <v>260</v>
      </c>
      <c r="G3859" t="s">
        <v>8221</v>
      </c>
      <c r="H3859" t="s">
        <v>8224</v>
      </c>
      <c r="I3859" t="str">
        <f>VLOOKUP(H3859,ISO!$A$2:$D$249,4,0)</f>
        <v>United States of America (the)</v>
      </c>
      <c r="J3859" t="s">
        <v>8246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5.1999999999999998E-2</v>
      </c>
      <c r="R3859" s="8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F3860">
        <v>10</v>
      </c>
      <c r="G3860" t="s">
        <v>8221</v>
      </c>
      <c r="H3860" t="s">
        <v>8225</v>
      </c>
      <c r="I3860" t="str">
        <f>VLOOKUP(H3860,ISO!$A$2:$D$249,4,0)</f>
        <v>United Kingdom of Great Britain and Northern Ireland (the)</v>
      </c>
      <c r="J3860" t="s">
        <v>8247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0.02</v>
      </c>
      <c r="R3860" s="8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F3861">
        <v>1</v>
      </c>
      <c r="G3861" t="s">
        <v>8221</v>
      </c>
      <c r="H3861" t="s">
        <v>8224</v>
      </c>
      <c r="I3861" t="str">
        <f>VLOOKUP(H3861,ISO!$A$2:$D$249,4,0)</f>
        <v>United States of America (the)</v>
      </c>
      <c r="J3861" t="s">
        <v>8246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4.0000000000000002E-4</v>
      </c>
      <c r="R3861" s="8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F3862">
        <v>1060</v>
      </c>
      <c r="G3862" t="s">
        <v>8221</v>
      </c>
      <c r="H3862" t="s">
        <v>8224</v>
      </c>
      <c r="I3862" t="str">
        <f>VLOOKUP(H3862,ISO!$A$2:$D$249,4,0)</f>
        <v>United States of America (the)</v>
      </c>
      <c r="J3862" t="s">
        <v>8246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0.17666666666666667</v>
      </c>
      <c r="R3862" s="8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F3863">
        <v>100</v>
      </c>
      <c r="G3863" t="s">
        <v>8221</v>
      </c>
      <c r="H3863" t="s">
        <v>8224</v>
      </c>
      <c r="I3863" t="str">
        <f>VLOOKUP(H3863,ISO!$A$2:$D$249,4,0)</f>
        <v>United States of America (the)</v>
      </c>
      <c r="J3863" t="s">
        <v>8246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0.05</v>
      </c>
      <c r="R3863" s="8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F3864">
        <v>1</v>
      </c>
      <c r="G3864" t="s">
        <v>8221</v>
      </c>
      <c r="H3864" t="s">
        <v>8224</v>
      </c>
      <c r="I3864" t="str">
        <f>VLOOKUP(H3864,ISO!$A$2:$D$249,4,0)</f>
        <v>United States of America (the)</v>
      </c>
      <c r="J3864" t="s">
        <v>8246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1.3333333333333334E-4</v>
      </c>
      <c r="R3864" s="8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F3865">
        <v>0</v>
      </c>
      <c r="G3865" t="s">
        <v>8221</v>
      </c>
      <c r="H3865" t="s">
        <v>8224</v>
      </c>
      <c r="I3865" t="str">
        <f>VLOOKUP(H3865,ISO!$A$2:$D$249,4,0)</f>
        <v>United States of America (the)</v>
      </c>
      <c r="J3865" t="s">
        <v>8246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s="8" t="e">
        <f t="shared" si="241"/>
        <v>#DIV/0!</v>
      </c>
      <c r="S3865" t="str">
        <f t="shared" si="242"/>
        <v>theater</v>
      </c>
      <c r="T3865" t="str">
        <f t="shared" si="243"/>
        <v>plays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F3866">
        <v>60</v>
      </c>
      <c r="G3866" t="s">
        <v>8221</v>
      </c>
      <c r="H3866" t="s">
        <v>8224</v>
      </c>
      <c r="I3866" t="str">
        <f>VLOOKUP(H3866,ISO!$A$2:$D$249,4,0)</f>
        <v>United States of America (the)</v>
      </c>
      <c r="J3866" t="s">
        <v>8246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1.2E-2</v>
      </c>
      <c r="R3866" s="8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F3867">
        <v>650</v>
      </c>
      <c r="G3867" t="s">
        <v>8221</v>
      </c>
      <c r="H3867" t="s">
        <v>8229</v>
      </c>
      <c r="I3867" t="str">
        <f>VLOOKUP(H3867,ISO!$A$2:$D$249,4,0)</f>
        <v>Canada</v>
      </c>
      <c r="J3867" t="s">
        <v>8251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0.26937422295897223</v>
      </c>
      <c r="R3867" s="8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F3868">
        <v>11</v>
      </c>
      <c r="G3868" t="s">
        <v>8221</v>
      </c>
      <c r="H3868" t="s">
        <v>8224</v>
      </c>
      <c r="I3868" t="str">
        <f>VLOOKUP(H3868,ISO!$A$2:$D$249,4,0)</f>
        <v>United States of America (the)</v>
      </c>
      <c r="J3868" t="s">
        <v>8246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5.4999999999999997E-3</v>
      </c>
      <c r="R3868" s="8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F3869">
        <v>251</v>
      </c>
      <c r="G3869" t="s">
        <v>8221</v>
      </c>
      <c r="H3869" t="s">
        <v>8224</v>
      </c>
      <c r="I3869" t="str">
        <f>VLOOKUP(H3869,ISO!$A$2:$D$249,4,0)</f>
        <v>United States of America (the)</v>
      </c>
      <c r="J3869" t="s">
        <v>8246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0.1255</v>
      </c>
      <c r="R3869" s="8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F3870">
        <v>10</v>
      </c>
      <c r="G3870" t="s">
        <v>8220</v>
      </c>
      <c r="H3870" t="s">
        <v>8225</v>
      </c>
      <c r="I3870" t="str">
        <f>VLOOKUP(H3870,ISO!$A$2:$D$249,4,0)</f>
        <v>United Kingdom of Great Britain and Northern Ireland (the)</v>
      </c>
      <c r="J3870" t="s">
        <v>8247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2E-3</v>
      </c>
      <c r="R3870" s="8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29" hidden="1">
      <c r="A3871">
        <v>3869</v>
      </c>
      <c r="B3871" s="3" t="s">
        <v>3866</v>
      </c>
      <c r="C3871" s="3" t="s">
        <v>7978</v>
      </c>
      <c r="D3871">
        <v>13111</v>
      </c>
      <c r="F3871">
        <v>452</v>
      </c>
      <c r="G3871" t="s">
        <v>8220</v>
      </c>
      <c r="H3871" t="s">
        <v>8224</v>
      </c>
      <c r="I3871" t="str">
        <f>VLOOKUP(H3871,ISO!$A$2:$D$249,4,0)</f>
        <v>United States of America (the)</v>
      </c>
      <c r="J3871" t="s">
        <v>8246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3.44748684310884E-2</v>
      </c>
      <c r="R3871" s="8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58" hidden="1">
      <c r="A3872">
        <v>3870</v>
      </c>
      <c r="B3872" s="3" t="s">
        <v>3867</v>
      </c>
      <c r="C3872" s="3" t="s">
        <v>7979</v>
      </c>
      <c r="D3872">
        <v>10000</v>
      </c>
      <c r="F3872">
        <v>1500</v>
      </c>
      <c r="G3872" t="s">
        <v>8220</v>
      </c>
      <c r="H3872" t="s">
        <v>8224</v>
      </c>
      <c r="I3872" t="str">
        <f>VLOOKUP(H3872,ISO!$A$2:$D$249,4,0)</f>
        <v>United States of America (the)</v>
      </c>
      <c r="J3872" t="s">
        <v>8246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0.15</v>
      </c>
      <c r="R3872" s="8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29" hidden="1">
      <c r="A3873">
        <v>3871</v>
      </c>
      <c r="B3873" s="3" t="s">
        <v>3868</v>
      </c>
      <c r="C3873" s="3" t="s">
        <v>7980</v>
      </c>
      <c r="D3873">
        <v>1500</v>
      </c>
      <c r="F3873">
        <v>40</v>
      </c>
      <c r="G3873" t="s">
        <v>8220</v>
      </c>
      <c r="H3873" t="s">
        <v>8224</v>
      </c>
      <c r="I3873" t="str">
        <f>VLOOKUP(H3873,ISO!$A$2:$D$249,4,0)</f>
        <v>United States of America (the)</v>
      </c>
      <c r="J3873" t="s">
        <v>8246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2.6666666666666668E-2</v>
      </c>
      <c r="R3873" s="8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5" hidden="1">
      <c r="A3874">
        <v>3872</v>
      </c>
      <c r="B3874" s="3" t="s">
        <v>3869</v>
      </c>
      <c r="C3874" s="3" t="s">
        <v>7981</v>
      </c>
      <c r="D3874">
        <v>15000</v>
      </c>
      <c r="F3874">
        <v>0</v>
      </c>
      <c r="G3874" t="s">
        <v>8220</v>
      </c>
      <c r="H3874" t="s">
        <v>8224</v>
      </c>
      <c r="I3874" t="str">
        <f>VLOOKUP(H3874,ISO!$A$2:$D$249,4,0)</f>
        <v>United States of America (the)</v>
      </c>
      <c r="J3874" t="s">
        <v>8246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s="8" t="e">
        <f t="shared" si="241"/>
        <v>#DIV/0!</v>
      </c>
      <c r="S3874" t="str">
        <f t="shared" si="242"/>
        <v>theater</v>
      </c>
      <c r="T3874" t="str">
        <f t="shared" si="243"/>
        <v>musical</v>
      </c>
    </row>
    <row r="3875" spans="1:20" ht="43.5" hidden="1">
      <c r="A3875">
        <v>3873</v>
      </c>
      <c r="B3875" s="3" t="s">
        <v>3870</v>
      </c>
      <c r="C3875" s="3" t="s">
        <v>7982</v>
      </c>
      <c r="D3875">
        <v>5500</v>
      </c>
      <c r="F3875">
        <v>0</v>
      </c>
      <c r="G3875" t="s">
        <v>8220</v>
      </c>
      <c r="H3875" t="s">
        <v>8224</v>
      </c>
      <c r="I3875" t="str">
        <f>VLOOKUP(H3875,ISO!$A$2:$D$249,4,0)</f>
        <v>United States of America (the)</v>
      </c>
      <c r="J3875" t="s">
        <v>8246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s="8" t="e">
        <f t="shared" si="241"/>
        <v>#DIV/0!</v>
      </c>
      <c r="S3875" t="str">
        <f t="shared" si="242"/>
        <v>theater</v>
      </c>
      <c r="T3875" t="str">
        <f t="shared" si="243"/>
        <v>musical</v>
      </c>
    </row>
    <row r="3876" spans="1:20" ht="58" hidden="1">
      <c r="A3876">
        <v>3874</v>
      </c>
      <c r="B3876" s="3" t="s">
        <v>3871</v>
      </c>
      <c r="C3876" s="3" t="s">
        <v>7983</v>
      </c>
      <c r="D3876">
        <v>620</v>
      </c>
      <c r="F3876">
        <v>0</v>
      </c>
      <c r="G3876" t="s">
        <v>8220</v>
      </c>
      <c r="H3876" t="s">
        <v>8228</v>
      </c>
      <c r="I3876" t="str">
        <f>VLOOKUP(H3876,ISO!$A$2:$D$249,4,0)</f>
        <v>New Zealand</v>
      </c>
      <c r="J3876" t="s">
        <v>8250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s="8" t="e">
        <f t="shared" si="241"/>
        <v>#DIV/0!</v>
      </c>
      <c r="S3876" t="str">
        <f t="shared" si="242"/>
        <v>theater</v>
      </c>
      <c r="T3876" t="str">
        <f t="shared" si="243"/>
        <v>musical</v>
      </c>
    </row>
    <row r="3877" spans="1:20" ht="43.5" hidden="1">
      <c r="A3877">
        <v>3875</v>
      </c>
      <c r="B3877" s="3" t="s">
        <v>3872</v>
      </c>
      <c r="C3877" s="3" t="s">
        <v>7984</v>
      </c>
      <c r="D3877">
        <v>30000</v>
      </c>
      <c r="F3877">
        <v>0</v>
      </c>
      <c r="G3877" t="s">
        <v>8220</v>
      </c>
      <c r="H3877" t="s">
        <v>8232</v>
      </c>
      <c r="I3877" t="str">
        <f>VLOOKUP(H3877,ISO!$A$2:$D$249,4,0)</f>
        <v>Denmark</v>
      </c>
      <c r="J3877" t="s">
        <v>8253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s="8" t="e">
        <f t="shared" si="241"/>
        <v>#DIV/0!</v>
      </c>
      <c r="S3877" t="str">
        <f t="shared" si="242"/>
        <v>theater</v>
      </c>
      <c r="T3877" t="str">
        <f t="shared" si="243"/>
        <v>musical</v>
      </c>
    </row>
    <row r="3878" spans="1:20" ht="58" hidden="1">
      <c r="A3878">
        <v>3876</v>
      </c>
      <c r="B3878" s="3" t="s">
        <v>3873</v>
      </c>
      <c r="C3878" s="3" t="s">
        <v>7985</v>
      </c>
      <c r="D3878">
        <v>3900</v>
      </c>
      <c r="F3878">
        <v>2059</v>
      </c>
      <c r="G3878" t="s">
        <v>8220</v>
      </c>
      <c r="H3878" t="s">
        <v>8225</v>
      </c>
      <c r="I3878" t="str">
        <f>VLOOKUP(H3878,ISO!$A$2:$D$249,4,0)</f>
        <v>United Kingdom of Great Britain and Northern Ireland (the)</v>
      </c>
      <c r="J3878" t="s">
        <v>8247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0.52794871794871789</v>
      </c>
      <c r="R3878" s="8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5" hidden="1">
      <c r="A3879">
        <v>3877</v>
      </c>
      <c r="B3879" s="3" t="s">
        <v>3874</v>
      </c>
      <c r="C3879" s="3" t="s">
        <v>7986</v>
      </c>
      <c r="D3879">
        <v>25000</v>
      </c>
      <c r="F3879">
        <v>1241</v>
      </c>
      <c r="G3879" t="s">
        <v>8220</v>
      </c>
      <c r="H3879" t="s">
        <v>8224</v>
      </c>
      <c r="I3879" t="str">
        <f>VLOOKUP(H3879,ISO!$A$2:$D$249,4,0)</f>
        <v>United States of America (the)</v>
      </c>
      <c r="J3879" t="s">
        <v>8246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4.9639999999999997E-2</v>
      </c>
      <c r="R3879" s="8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5" hidden="1">
      <c r="A3880">
        <v>3878</v>
      </c>
      <c r="B3880" s="3" t="s">
        <v>3875</v>
      </c>
      <c r="C3880" s="3" t="s">
        <v>7987</v>
      </c>
      <c r="D3880">
        <v>18000</v>
      </c>
      <c r="F3880">
        <v>10</v>
      </c>
      <c r="G3880" t="s">
        <v>8220</v>
      </c>
      <c r="H3880" t="s">
        <v>8224</v>
      </c>
      <c r="I3880" t="str">
        <f>VLOOKUP(H3880,ISO!$A$2:$D$249,4,0)</f>
        <v>United States of America (the)</v>
      </c>
      <c r="J3880" t="s">
        <v>8246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5.5555555555555556E-4</v>
      </c>
      <c r="R3880" s="8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3.5" hidden="1">
      <c r="A3881">
        <v>3879</v>
      </c>
      <c r="B3881" s="3" t="s">
        <v>3876</v>
      </c>
      <c r="C3881" s="3" t="s">
        <v>7988</v>
      </c>
      <c r="D3881">
        <v>15000</v>
      </c>
      <c r="F3881">
        <v>0</v>
      </c>
      <c r="G3881" t="s">
        <v>8220</v>
      </c>
      <c r="H3881" t="s">
        <v>8225</v>
      </c>
      <c r="I3881" t="str">
        <f>VLOOKUP(H3881,ISO!$A$2:$D$249,4,0)</f>
        <v>United Kingdom of Great Britain and Northern Ireland (the)</v>
      </c>
      <c r="J3881" t="s">
        <v>8247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s="8" t="e">
        <f t="shared" si="241"/>
        <v>#DIV/0!</v>
      </c>
      <c r="S3881" t="str">
        <f t="shared" si="242"/>
        <v>theater</v>
      </c>
      <c r="T3881" t="str">
        <f t="shared" si="243"/>
        <v>musical</v>
      </c>
    </row>
    <row r="3882" spans="1:20" ht="43.5" hidden="1">
      <c r="A3882">
        <v>3880</v>
      </c>
      <c r="B3882" s="3" t="s">
        <v>3877</v>
      </c>
      <c r="C3882" s="3" t="s">
        <v>7989</v>
      </c>
      <c r="D3882">
        <v>7500</v>
      </c>
      <c r="F3882">
        <v>980</v>
      </c>
      <c r="G3882" t="s">
        <v>8220</v>
      </c>
      <c r="H3882" t="s">
        <v>8225</v>
      </c>
      <c r="I3882" t="str">
        <f>VLOOKUP(H3882,ISO!$A$2:$D$249,4,0)</f>
        <v>United Kingdom of Great Britain and Northern Ireland (the)</v>
      </c>
      <c r="J3882" t="s">
        <v>8247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0.13066666666666665</v>
      </c>
      <c r="R3882" s="8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9" hidden="1">
      <c r="A3883">
        <v>3881</v>
      </c>
      <c r="B3883" s="3" t="s">
        <v>3878</v>
      </c>
      <c r="C3883" s="3" t="s">
        <v>7990</v>
      </c>
      <c r="D3883">
        <v>500</v>
      </c>
      <c r="F3883">
        <v>25</v>
      </c>
      <c r="G3883" t="s">
        <v>8220</v>
      </c>
      <c r="H3883" t="s">
        <v>8224</v>
      </c>
      <c r="I3883" t="str">
        <f>VLOOKUP(H3883,ISO!$A$2:$D$249,4,0)</f>
        <v>United States of America (the)</v>
      </c>
      <c r="J3883" t="s">
        <v>8246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0.05</v>
      </c>
      <c r="R3883" s="8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43.5" hidden="1">
      <c r="A3884">
        <v>3882</v>
      </c>
      <c r="B3884" s="3" t="s">
        <v>3879</v>
      </c>
      <c r="C3884" s="3" t="s">
        <v>7991</v>
      </c>
      <c r="D3884">
        <v>30000</v>
      </c>
      <c r="F3884">
        <v>0</v>
      </c>
      <c r="G3884" t="s">
        <v>8220</v>
      </c>
      <c r="H3884" t="s">
        <v>8226</v>
      </c>
      <c r="I3884" t="str">
        <f>VLOOKUP(H3884,ISO!$A$2:$D$249,4,0)</f>
        <v>Australia</v>
      </c>
      <c r="J3884" t="s">
        <v>8248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s="8" t="e">
        <f t="shared" si="241"/>
        <v>#DIV/0!</v>
      </c>
      <c r="S3884" t="str">
        <f t="shared" si="242"/>
        <v>theater</v>
      </c>
      <c r="T3884" t="str">
        <f t="shared" si="243"/>
        <v>musical</v>
      </c>
    </row>
    <row r="3885" spans="1:20" ht="58" hidden="1">
      <c r="A3885">
        <v>3883</v>
      </c>
      <c r="B3885" s="3" t="s">
        <v>3880</v>
      </c>
      <c r="C3885" s="3" t="s">
        <v>7992</v>
      </c>
      <c r="D3885">
        <v>15000</v>
      </c>
      <c r="F3885">
        <v>0</v>
      </c>
      <c r="G3885" t="s">
        <v>8220</v>
      </c>
      <c r="H3885" t="s">
        <v>8225</v>
      </c>
      <c r="I3885" t="str">
        <f>VLOOKUP(H3885,ISO!$A$2:$D$249,4,0)</f>
        <v>United Kingdom of Great Britain and Northern Ireland (the)</v>
      </c>
      <c r="J3885" t="s">
        <v>8247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s="8" t="e">
        <f t="shared" si="241"/>
        <v>#DIV/0!</v>
      </c>
      <c r="S3885" t="str">
        <f t="shared" si="242"/>
        <v>theater</v>
      </c>
      <c r="T3885" t="str">
        <f t="shared" si="243"/>
        <v>musical</v>
      </c>
    </row>
    <row r="3886" spans="1:20" ht="43.5" hidden="1">
      <c r="A3886">
        <v>3884</v>
      </c>
      <c r="B3886" s="3" t="s">
        <v>3881</v>
      </c>
      <c r="C3886" s="3" t="s">
        <v>7993</v>
      </c>
      <c r="D3886">
        <v>10000</v>
      </c>
      <c r="F3886">
        <v>0</v>
      </c>
      <c r="G3886" t="s">
        <v>8220</v>
      </c>
      <c r="H3886" t="s">
        <v>8224</v>
      </c>
      <c r="I3886" t="str">
        <f>VLOOKUP(H3886,ISO!$A$2:$D$249,4,0)</f>
        <v>United States of America (the)</v>
      </c>
      <c r="J3886" t="s">
        <v>8246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s="8" t="e">
        <f t="shared" si="241"/>
        <v>#DIV/0!</v>
      </c>
      <c r="S3886" t="str">
        <f t="shared" si="242"/>
        <v>theater</v>
      </c>
      <c r="T3886" t="str">
        <f t="shared" si="243"/>
        <v>musical</v>
      </c>
    </row>
    <row r="3887" spans="1:20" ht="43.5" hidden="1">
      <c r="A3887">
        <v>3885</v>
      </c>
      <c r="B3887" s="3" t="s">
        <v>3882</v>
      </c>
      <c r="C3887" s="3" t="s">
        <v>7994</v>
      </c>
      <c r="D3887">
        <v>375000</v>
      </c>
      <c r="F3887">
        <v>0</v>
      </c>
      <c r="G3887" t="s">
        <v>8220</v>
      </c>
      <c r="H3887" t="s">
        <v>8224</v>
      </c>
      <c r="I3887" t="str">
        <f>VLOOKUP(H3887,ISO!$A$2:$D$249,4,0)</f>
        <v>United States of America (the)</v>
      </c>
      <c r="J3887" t="s">
        <v>8246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s="8" t="e">
        <f t="shared" si="241"/>
        <v>#DIV/0!</v>
      </c>
      <c r="S3887" t="str">
        <f t="shared" si="242"/>
        <v>theater</v>
      </c>
      <c r="T3887" t="str">
        <f t="shared" si="243"/>
        <v>musical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F3888">
        <v>0</v>
      </c>
      <c r="G3888" t="s">
        <v>8220</v>
      </c>
      <c r="H3888" t="s">
        <v>8226</v>
      </c>
      <c r="I3888" t="str">
        <f>VLOOKUP(H3888,ISO!$A$2:$D$249,4,0)</f>
        <v>Australia</v>
      </c>
      <c r="J3888" t="s">
        <v>8248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s="8" t="e">
        <f t="shared" si="241"/>
        <v>#DIV/0!</v>
      </c>
      <c r="S3888" t="str">
        <f t="shared" si="242"/>
        <v>theater</v>
      </c>
      <c r="T3888" t="str">
        <f t="shared" si="243"/>
        <v>musical</v>
      </c>
    </row>
    <row r="3889" spans="1:20" ht="43.5" hidden="1">
      <c r="A3889">
        <v>3887</v>
      </c>
      <c r="B3889" s="3" t="s">
        <v>3884</v>
      </c>
      <c r="C3889" s="3" t="s">
        <v>7995</v>
      </c>
      <c r="D3889">
        <v>2000</v>
      </c>
      <c r="F3889">
        <v>35</v>
      </c>
      <c r="G3889" t="s">
        <v>8220</v>
      </c>
      <c r="H3889" t="s">
        <v>8224</v>
      </c>
      <c r="I3889" t="str">
        <f>VLOOKUP(H3889,ISO!$A$2:$D$249,4,0)</f>
        <v>United States of America (the)</v>
      </c>
      <c r="J3889" t="s">
        <v>8246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1.7500000000000002E-2</v>
      </c>
      <c r="R3889" s="8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F3890">
        <v>542</v>
      </c>
      <c r="G3890" t="s">
        <v>8221</v>
      </c>
      <c r="H3890" t="s">
        <v>8225</v>
      </c>
      <c r="I3890" t="str">
        <f>VLOOKUP(H3890,ISO!$A$2:$D$249,4,0)</f>
        <v>United Kingdom of Great Britain and Northern Ireland (the)</v>
      </c>
      <c r="J3890" t="s">
        <v>8247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0.27100000000000002</v>
      </c>
      <c r="R3890" s="8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F3891">
        <v>118</v>
      </c>
      <c r="G3891" t="s">
        <v>8221</v>
      </c>
      <c r="H3891" t="s">
        <v>8224</v>
      </c>
      <c r="I3891" t="str">
        <f>VLOOKUP(H3891,ISO!$A$2:$D$249,4,0)</f>
        <v>United States of America (the)</v>
      </c>
      <c r="J3891" t="s">
        <v>8246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1.4749999999999999E-2</v>
      </c>
      <c r="R3891" s="8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F3892">
        <v>2524</v>
      </c>
      <c r="G3892" t="s">
        <v>8221</v>
      </c>
      <c r="H3892" t="s">
        <v>8224</v>
      </c>
      <c r="I3892" t="str">
        <f>VLOOKUP(H3892,ISO!$A$2:$D$249,4,0)</f>
        <v>United States of America (the)</v>
      </c>
      <c r="J3892" t="s">
        <v>8246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0.16826666666666668</v>
      </c>
      <c r="R3892" s="8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F3893">
        <v>260</v>
      </c>
      <c r="G3893" t="s">
        <v>8221</v>
      </c>
      <c r="H3893" t="s">
        <v>8224</v>
      </c>
      <c r="I3893" t="str">
        <f>VLOOKUP(H3893,ISO!$A$2:$D$249,4,0)</f>
        <v>United States of America (the)</v>
      </c>
      <c r="J3893" t="s">
        <v>8246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0.32500000000000001</v>
      </c>
      <c r="R3893" s="8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F3894">
        <v>0</v>
      </c>
      <c r="G3894" t="s">
        <v>8221</v>
      </c>
      <c r="H3894" t="s">
        <v>8224</v>
      </c>
      <c r="I3894" t="str">
        <f>VLOOKUP(H3894,ISO!$A$2:$D$249,4,0)</f>
        <v>United States of America (the)</v>
      </c>
      <c r="J3894" t="s">
        <v>8246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s="8" t="e">
        <f t="shared" si="241"/>
        <v>#DIV/0!</v>
      </c>
      <c r="S3894" t="str">
        <f t="shared" si="242"/>
        <v>theater</v>
      </c>
      <c r="T3894" t="str">
        <f t="shared" si="243"/>
        <v>plays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F3895">
        <v>10775</v>
      </c>
      <c r="G3895" t="s">
        <v>8221</v>
      </c>
      <c r="H3895" t="s">
        <v>8224</v>
      </c>
      <c r="I3895" t="str">
        <f>VLOOKUP(H3895,ISO!$A$2:$D$249,4,0)</f>
        <v>United States of America (the)</v>
      </c>
      <c r="J3895" t="s">
        <v>8246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0.2155</v>
      </c>
      <c r="R3895" s="8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F3896">
        <v>520</v>
      </c>
      <c r="G3896" t="s">
        <v>8221</v>
      </c>
      <c r="H3896" t="s">
        <v>8224</v>
      </c>
      <c r="I3896" t="str">
        <f>VLOOKUP(H3896,ISO!$A$2:$D$249,4,0)</f>
        <v>United States of America (the)</v>
      </c>
      <c r="J3896" t="s">
        <v>8246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3.4666666666666665E-2</v>
      </c>
      <c r="R3896" s="8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F3897">
        <v>50</v>
      </c>
      <c r="G3897" t="s">
        <v>8221</v>
      </c>
      <c r="H3897" t="s">
        <v>8224</v>
      </c>
      <c r="I3897" t="str">
        <f>VLOOKUP(H3897,ISO!$A$2:$D$249,4,0)</f>
        <v>United States of America (the)</v>
      </c>
      <c r="J3897" t="s">
        <v>8246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0.05</v>
      </c>
      <c r="R3897" s="8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F3898">
        <v>170</v>
      </c>
      <c r="G3898" t="s">
        <v>8221</v>
      </c>
      <c r="H3898" t="s">
        <v>8224</v>
      </c>
      <c r="I3898" t="str">
        <f>VLOOKUP(H3898,ISO!$A$2:$D$249,4,0)</f>
        <v>United States of America (the)</v>
      </c>
      <c r="J3898" t="s">
        <v>8246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0.10625</v>
      </c>
      <c r="R3898" s="8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F3899">
        <v>440</v>
      </c>
      <c r="G3899" t="s">
        <v>8221</v>
      </c>
      <c r="H3899" t="s">
        <v>8228</v>
      </c>
      <c r="I3899" t="str">
        <f>VLOOKUP(H3899,ISO!$A$2:$D$249,4,0)</f>
        <v>New Zealand</v>
      </c>
      <c r="J3899" t="s">
        <v>8250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0.17599999999999999</v>
      </c>
      <c r="R3899" s="8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F3900">
        <v>814</v>
      </c>
      <c r="G3900" t="s">
        <v>8221</v>
      </c>
      <c r="H3900" t="s">
        <v>8225</v>
      </c>
      <c r="I3900" t="str">
        <f>VLOOKUP(H3900,ISO!$A$2:$D$249,4,0)</f>
        <v>United Kingdom of Great Britain and Northern Ireland (the)</v>
      </c>
      <c r="J3900" t="s">
        <v>8247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0.3256</v>
      </c>
      <c r="R3900" s="8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F3901">
        <v>125</v>
      </c>
      <c r="G3901" t="s">
        <v>8221</v>
      </c>
      <c r="H3901" t="s">
        <v>8224</v>
      </c>
      <c r="I3901" t="str">
        <f>VLOOKUP(H3901,ISO!$A$2:$D$249,4,0)</f>
        <v>United States of America (the)</v>
      </c>
      <c r="J3901" t="s">
        <v>8246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1.2500000000000001E-2</v>
      </c>
      <c r="R3901" s="8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F3902">
        <v>135</v>
      </c>
      <c r="G3902" t="s">
        <v>8221</v>
      </c>
      <c r="H3902" t="s">
        <v>8224</v>
      </c>
      <c r="I3902" t="str">
        <f>VLOOKUP(H3902,ISO!$A$2:$D$249,4,0)</f>
        <v>United States of America (the)</v>
      </c>
      <c r="J3902" t="s">
        <v>8246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5.3999999999999999E-2</v>
      </c>
      <c r="R3902" s="8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F3903">
        <v>25</v>
      </c>
      <c r="G3903" t="s">
        <v>8221</v>
      </c>
      <c r="H3903" t="s">
        <v>8224</v>
      </c>
      <c r="I3903" t="str">
        <f>VLOOKUP(H3903,ISO!$A$2:$D$249,4,0)</f>
        <v>United States of America (the)</v>
      </c>
      <c r="J3903" t="s">
        <v>8246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8.3333333333333332E-3</v>
      </c>
      <c r="R3903" s="8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F3904">
        <v>1465</v>
      </c>
      <c r="G3904" t="s">
        <v>8221</v>
      </c>
      <c r="H3904" t="s">
        <v>8225</v>
      </c>
      <c r="I3904" t="str">
        <f>VLOOKUP(H3904,ISO!$A$2:$D$249,4,0)</f>
        <v>United Kingdom of Great Britain and Northern Ireland (the)</v>
      </c>
      <c r="J3904" t="s">
        <v>8247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0.48833333333333334</v>
      </c>
      <c r="R3904" s="8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F3905">
        <v>0</v>
      </c>
      <c r="G3905" t="s">
        <v>8221</v>
      </c>
      <c r="H3905" t="s">
        <v>8224</v>
      </c>
      <c r="I3905" t="str">
        <f>VLOOKUP(H3905,ISO!$A$2:$D$249,4,0)</f>
        <v>United States of America (the)</v>
      </c>
      <c r="J3905" t="s">
        <v>8246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s="8" t="e">
        <f t="shared" si="241"/>
        <v>#DIV/0!</v>
      </c>
      <c r="S3905" t="str">
        <f t="shared" si="242"/>
        <v>theater</v>
      </c>
      <c r="T3905" t="str">
        <f t="shared" si="243"/>
        <v>plays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F3906">
        <v>3</v>
      </c>
      <c r="G3906" t="s">
        <v>8221</v>
      </c>
      <c r="H3906" t="s">
        <v>8224</v>
      </c>
      <c r="I3906" t="str">
        <f>VLOOKUP(H3906,ISO!$A$2:$D$249,4,0)</f>
        <v>United States of America (the)</v>
      </c>
      <c r="J3906" t="s">
        <v>8246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240"/>
        <v>2.9999999999999997E-4</v>
      </c>
      <c r="R3906" s="8">
        <f t="shared" si="241"/>
        <v>1.5</v>
      </c>
      <c r="S3906" t="str">
        <f t="shared" si="242"/>
        <v>theater</v>
      </c>
      <c r="T3906" t="str">
        <f t="shared" si="243"/>
        <v>plays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F3907">
        <v>173</v>
      </c>
      <c r="G3907" t="s">
        <v>8221</v>
      </c>
      <c r="H3907" t="s">
        <v>8225</v>
      </c>
      <c r="I3907" t="str">
        <f>VLOOKUP(H3907,ISO!$A$2:$D$249,4,0)</f>
        <v>United Kingdom of Great Britain and Northern Ireland (the)</v>
      </c>
      <c r="J3907" t="s">
        <v>8247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244">F3907/D3907</f>
        <v>0.11533333333333333</v>
      </c>
      <c r="R3907" s="8">
        <f t="shared" ref="R3907:R3970" si="245">F3907/N3907</f>
        <v>24.714285714285715</v>
      </c>
      <c r="S3907" t="str">
        <f t="shared" ref="S3907:S3970" si="246">LEFT(P3907,(FIND("/",P3907,1)-1))</f>
        <v>theater</v>
      </c>
      <c r="T3907" t="str">
        <f t="shared" ref="T3907:T3970" si="247">MID(P3907,FIND("/",P3907)+1,256)</f>
        <v>plays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F3908">
        <v>1010</v>
      </c>
      <c r="G3908" t="s">
        <v>8221</v>
      </c>
      <c r="H3908" t="s">
        <v>8225</v>
      </c>
      <c r="I3908" t="str">
        <f>VLOOKUP(H3908,ISO!$A$2:$D$249,4,0)</f>
        <v>United Kingdom of Great Britain and Northern Ireland (the)</v>
      </c>
      <c r="J3908" t="s">
        <v>8247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0.67333333333333334</v>
      </c>
      <c r="R3908" s="8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F3909">
        <v>153</v>
      </c>
      <c r="G3909" t="s">
        <v>8221</v>
      </c>
      <c r="H3909" t="s">
        <v>8224</v>
      </c>
      <c r="I3909" t="str">
        <f>VLOOKUP(H3909,ISO!$A$2:$D$249,4,0)</f>
        <v>United States of America (the)</v>
      </c>
      <c r="J3909" t="s">
        <v>8246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0.153</v>
      </c>
      <c r="R3909" s="8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F3910">
        <v>65</v>
      </c>
      <c r="G3910" t="s">
        <v>8221</v>
      </c>
      <c r="H3910" t="s">
        <v>8224</v>
      </c>
      <c r="I3910" t="str">
        <f>VLOOKUP(H3910,ISO!$A$2:$D$249,4,0)</f>
        <v>United States of America (the)</v>
      </c>
      <c r="J3910" t="s">
        <v>8246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8.666666666666667E-2</v>
      </c>
      <c r="R3910" s="8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F3911">
        <v>135</v>
      </c>
      <c r="G3911" t="s">
        <v>8221</v>
      </c>
      <c r="H3911" t="s">
        <v>8224</v>
      </c>
      <c r="I3911" t="str">
        <f>VLOOKUP(H3911,ISO!$A$2:$D$249,4,0)</f>
        <v>United States of America (the)</v>
      </c>
      <c r="J3911" t="s">
        <v>8246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2.2499999999999998E-3</v>
      </c>
      <c r="R3911" s="8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F3912">
        <v>185</v>
      </c>
      <c r="G3912" t="s">
        <v>8221</v>
      </c>
      <c r="H3912" t="s">
        <v>8224</v>
      </c>
      <c r="I3912" t="str">
        <f>VLOOKUP(H3912,ISO!$A$2:$D$249,4,0)</f>
        <v>United States of America (the)</v>
      </c>
      <c r="J3912" t="s">
        <v>8246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3.0833333333333334E-2</v>
      </c>
      <c r="R3912" s="8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F3913">
        <v>2993</v>
      </c>
      <c r="G3913" t="s">
        <v>8221</v>
      </c>
      <c r="H3913" t="s">
        <v>8224</v>
      </c>
      <c r="I3913" t="str">
        <f>VLOOKUP(H3913,ISO!$A$2:$D$249,4,0)</f>
        <v>United States of America (the)</v>
      </c>
      <c r="J3913" t="s">
        <v>8246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0.37412499999999999</v>
      </c>
      <c r="R3913" s="8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F3914">
        <v>1</v>
      </c>
      <c r="G3914" t="s">
        <v>8221</v>
      </c>
      <c r="H3914" t="s">
        <v>8224</v>
      </c>
      <c r="I3914" t="str">
        <f>VLOOKUP(H3914,ISO!$A$2:$D$249,4,0)</f>
        <v>United States of America (the)</v>
      </c>
      <c r="J3914" t="s">
        <v>8246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6.666666666666667E-5</v>
      </c>
      <c r="R3914" s="8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F3915">
        <v>1000</v>
      </c>
      <c r="G3915" t="s">
        <v>8221</v>
      </c>
      <c r="H3915" t="s">
        <v>8224</v>
      </c>
      <c r="I3915" t="str">
        <f>VLOOKUP(H3915,ISO!$A$2:$D$249,4,0)</f>
        <v>United States of America (the)</v>
      </c>
      <c r="J3915" t="s">
        <v>8246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0.1</v>
      </c>
      <c r="R3915" s="8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F3916">
        <v>909</v>
      </c>
      <c r="G3916" t="s">
        <v>8221</v>
      </c>
      <c r="H3916" t="s">
        <v>8225</v>
      </c>
      <c r="I3916" t="str">
        <f>VLOOKUP(H3916,ISO!$A$2:$D$249,4,0)</f>
        <v>United Kingdom of Great Britain and Northern Ireland (the)</v>
      </c>
      <c r="J3916" t="s">
        <v>8247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0.36359999999999998</v>
      </c>
      <c r="R3916" s="8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F3917">
        <v>5</v>
      </c>
      <c r="G3917" t="s">
        <v>8221</v>
      </c>
      <c r="H3917" t="s">
        <v>8225</v>
      </c>
      <c r="I3917" t="str">
        <f>VLOOKUP(H3917,ISO!$A$2:$D$249,4,0)</f>
        <v>United Kingdom of Great Britain and Northern Ireland (the)</v>
      </c>
      <c r="J3917" t="s">
        <v>8247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3.3333333333333335E-3</v>
      </c>
      <c r="R3917" s="8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F3918">
        <v>0</v>
      </c>
      <c r="G3918" t="s">
        <v>8221</v>
      </c>
      <c r="H3918" t="s">
        <v>8232</v>
      </c>
      <c r="I3918" t="str">
        <f>VLOOKUP(H3918,ISO!$A$2:$D$249,4,0)</f>
        <v>Denmark</v>
      </c>
      <c r="J3918" t="s">
        <v>8253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s="8" t="e">
        <f t="shared" si="245"/>
        <v>#DIV/0!</v>
      </c>
      <c r="S3918" t="str">
        <f t="shared" si="246"/>
        <v>theater</v>
      </c>
      <c r="T3918" t="str">
        <f t="shared" si="247"/>
        <v>plays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F3919">
        <v>10</v>
      </c>
      <c r="G3919" t="s">
        <v>8221</v>
      </c>
      <c r="H3919" t="s">
        <v>8225</v>
      </c>
      <c r="I3919" t="str">
        <f>VLOOKUP(H3919,ISO!$A$2:$D$249,4,0)</f>
        <v>United Kingdom of Great Britain and Northern Ireland (the)</v>
      </c>
      <c r="J3919" t="s">
        <v>8247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2.8571428571428571E-3</v>
      </c>
      <c r="R3919" s="8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F3920">
        <v>120</v>
      </c>
      <c r="G3920" t="s">
        <v>8221</v>
      </c>
      <c r="H3920" t="s">
        <v>8225</v>
      </c>
      <c r="I3920" t="str">
        <f>VLOOKUP(H3920,ISO!$A$2:$D$249,4,0)</f>
        <v>United Kingdom of Great Britain and Northern Ireland (the)</v>
      </c>
      <c r="J3920" t="s">
        <v>8247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2E-3</v>
      </c>
      <c r="R3920" s="8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F3921">
        <v>90</v>
      </c>
      <c r="G3921" t="s">
        <v>8221</v>
      </c>
      <c r="H3921" t="s">
        <v>8225</v>
      </c>
      <c r="I3921" t="str">
        <f>VLOOKUP(H3921,ISO!$A$2:$D$249,4,0)</f>
        <v>United Kingdom of Great Britain and Northern Ireland (the)</v>
      </c>
      <c r="J3921" t="s">
        <v>8247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1.7999999999999999E-2</v>
      </c>
      <c r="R3921" s="8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F3922">
        <v>135</v>
      </c>
      <c r="G3922" t="s">
        <v>8221</v>
      </c>
      <c r="H3922" t="s">
        <v>8225</v>
      </c>
      <c r="I3922" t="str">
        <f>VLOOKUP(H3922,ISO!$A$2:$D$249,4,0)</f>
        <v>United Kingdom of Great Britain and Northern Ireland (the)</v>
      </c>
      <c r="J3922" t="s">
        <v>8247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5.3999999999999999E-2</v>
      </c>
      <c r="R3922" s="8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F3923">
        <v>0</v>
      </c>
      <c r="G3923" t="s">
        <v>8221</v>
      </c>
      <c r="H3923" t="s">
        <v>8225</v>
      </c>
      <c r="I3923" t="str">
        <f>VLOOKUP(H3923,ISO!$A$2:$D$249,4,0)</f>
        <v>United Kingdom of Great Britain and Northern Ireland (the)</v>
      </c>
      <c r="J3923" t="s">
        <v>8247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s="8" t="e">
        <f t="shared" si="245"/>
        <v>#DIV/0!</v>
      </c>
      <c r="S3923" t="str">
        <f t="shared" si="246"/>
        <v>theater</v>
      </c>
      <c r="T3923" t="str">
        <f t="shared" si="247"/>
        <v>plays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F3924">
        <v>61</v>
      </c>
      <c r="G3924" t="s">
        <v>8221</v>
      </c>
      <c r="H3924" t="s">
        <v>8224</v>
      </c>
      <c r="I3924" t="str">
        <f>VLOOKUP(H3924,ISO!$A$2:$D$249,4,0)</f>
        <v>United States of America (the)</v>
      </c>
      <c r="J3924" t="s">
        <v>8246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8.1333333333333327E-2</v>
      </c>
      <c r="R3924" s="8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F3925">
        <v>1384</v>
      </c>
      <c r="G3925" t="s">
        <v>8221</v>
      </c>
      <c r="H3925" t="s">
        <v>8225</v>
      </c>
      <c r="I3925" t="str">
        <f>VLOOKUP(H3925,ISO!$A$2:$D$249,4,0)</f>
        <v>United Kingdom of Great Britain and Northern Ireland (the)</v>
      </c>
      <c r="J3925" t="s">
        <v>8247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0.12034782608695652</v>
      </c>
      <c r="R3925" s="8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F3926">
        <v>2290</v>
      </c>
      <c r="G3926" t="s">
        <v>8221</v>
      </c>
      <c r="H3926" t="s">
        <v>8224</v>
      </c>
      <c r="I3926" t="str">
        <f>VLOOKUP(H3926,ISO!$A$2:$D$249,4,0)</f>
        <v>United States of America (the)</v>
      </c>
      <c r="J3926" t="s">
        <v>8246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0.15266666666666667</v>
      </c>
      <c r="R3926" s="8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F3927">
        <v>15</v>
      </c>
      <c r="G3927" t="s">
        <v>8221</v>
      </c>
      <c r="H3927" t="s">
        <v>8224</v>
      </c>
      <c r="I3927" t="str">
        <f>VLOOKUP(H3927,ISO!$A$2:$D$249,4,0)</f>
        <v>United States of America (the)</v>
      </c>
      <c r="J3927" t="s">
        <v>8246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0.1</v>
      </c>
      <c r="R3927" s="8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F3928">
        <v>15</v>
      </c>
      <c r="G3928" t="s">
        <v>8221</v>
      </c>
      <c r="H3928" t="s">
        <v>8226</v>
      </c>
      <c r="I3928" t="str">
        <f>VLOOKUP(H3928,ISO!$A$2:$D$249,4,0)</f>
        <v>Australia</v>
      </c>
      <c r="J3928" t="s">
        <v>8248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3.0000000000000001E-3</v>
      </c>
      <c r="R3928" s="8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F3929">
        <v>25</v>
      </c>
      <c r="G3929" t="s">
        <v>8221</v>
      </c>
      <c r="H3929" t="s">
        <v>8225</v>
      </c>
      <c r="I3929" t="str">
        <f>VLOOKUP(H3929,ISO!$A$2:$D$249,4,0)</f>
        <v>United Kingdom of Great Britain and Northern Ireland (the)</v>
      </c>
      <c r="J3929" t="s">
        <v>8247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0.01</v>
      </c>
      <c r="R3929" s="8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F3930">
        <v>651</v>
      </c>
      <c r="G3930" t="s">
        <v>8221</v>
      </c>
      <c r="H3930" t="s">
        <v>8224</v>
      </c>
      <c r="I3930" t="str">
        <f>VLOOKUP(H3930,ISO!$A$2:$D$249,4,0)</f>
        <v>United States of America (the)</v>
      </c>
      <c r="J3930" t="s">
        <v>8246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0.13020000000000001</v>
      </c>
      <c r="R3930" s="8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F3931">
        <v>453</v>
      </c>
      <c r="G3931" t="s">
        <v>8221</v>
      </c>
      <c r="H3931" t="s">
        <v>8224</v>
      </c>
      <c r="I3931" t="str">
        <f>VLOOKUP(H3931,ISO!$A$2:$D$249,4,0)</f>
        <v>United States of America (the)</v>
      </c>
      <c r="J3931" t="s">
        <v>8246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2.265E-2</v>
      </c>
      <c r="R3931" s="8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F3932">
        <v>0</v>
      </c>
      <c r="G3932" t="s">
        <v>8221</v>
      </c>
      <c r="H3932" t="s">
        <v>8226</v>
      </c>
      <c r="I3932" t="str">
        <f>VLOOKUP(H3932,ISO!$A$2:$D$249,4,0)</f>
        <v>Australia</v>
      </c>
      <c r="J3932" t="s">
        <v>8248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s="8" t="e">
        <f t="shared" si="245"/>
        <v>#DIV/0!</v>
      </c>
      <c r="S3932" t="str">
        <f t="shared" si="246"/>
        <v>theater</v>
      </c>
      <c r="T3932" t="str">
        <f t="shared" si="247"/>
        <v>plays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F3933">
        <v>0</v>
      </c>
      <c r="G3933" t="s">
        <v>8221</v>
      </c>
      <c r="H3933" t="s">
        <v>8224</v>
      </c>
      <c r="I3933" t="str">
        <f>VLOOKUP(H3933,ISO!$A$2:$D$249,4,0)</f>
        <v>United States of America (the)</v>
      </c>
      <c r="J3933" t="s">
        <v>8246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s="8" t="e">
        <f t="shared" si="245"/>
        <v>#DIV/0!</v>
      </c>
      <c r="S3933" t="str">
        <f t="shared" si="246"/>
        <v>theater</v>
      </c>
      <c r="T3933" t="str">
        <f t="shared" si="247"/>
        <v>plays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F3934">
        <v>1</v>
      </c>
      <c r="G3934" t="s">
        <v>8221</v>
      </c>
      <c r="H3934" t="s">
        <v>8224</v>
      </c>
      <c r="I3934" t="str">
        <f>VLOOKUP(H3934,ISO!$A$2:$D$249,4,0)</f>
        <v>United States of America (the)</v>
      </c>
      <c r="J3934" t="s">
        <v>8246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8.3333333333333331E-5</v>
      </c>
      <c r="R3934" s="8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F3935">
        <v>1102</v>
      </c>
      <c r="G3935" t="s">
        <v>8221</v>
      </c>
      <c r="H3935" t="s">
        <v>8224</v>
      </c>
      <c r="I3935" t="str">
        <f>VLOOKUP(H3935,ISO!$A$2:$D$249,4,0)</f>
        <v>United States of America (the)</v>
      </c>
      <c r="J3935" t="s">
        <v>8246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0.15742857142857142</v>
      </c>
      <c r="R3935" s="8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F3936">
        <v>550</v>
      </c>
      <c r="G3936" t="s">
        <v>8221</v>
      </c>
      <c r="H3936" t="s">
        <v>8224</v>
      </c>
      <c r="I3936" t="str">
        <f>VLOOKUP(H3936,ISO!$A$2:$D$249,4,0)</f>
        <v>United States of America (the)</v>
      </c>
      <c r="J3936" t="s">
        <v>8246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0.11</v>
      </c>
      <c r="R3936" s="8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F3937">
        <v>1315</v>
      </c>
      <c r="G3937" t="s">
        <v>8221</v>
      </c>
      <c r="H3937" t="s">
        <v>8225</v>
      </c>
      <c r="I3937" t="str">
        <f>VLOOKUP(H3937,ISO!$A$2:$D$249,4,0)</f>
        <v>United Kingdom of Great Britain and Northern Ireland (the)</v>
      </c>
      <c r="J3937" t="s">
        <v>8247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0.43833333333333335</v>
      </c>
      <c r="R3937" s="8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F3938">
        <v>0</v>
      </c>
      <c r="G3938" t="s">
        <v>8221</v>
      </c>
      <c r="H3938" t="s">
        <v>8224</v>
      </c>
      <c r="I3938" t="str">
        <f>VLOOKUP(H3938,ISO!$A$2:$D$249,4,0)</f>
        <v>United States of America (the)</v>
      </c>
      <c r="J3938" t="s">
        <v>8246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s="8" t="e">
        <f t="shared" si="245"/>
        <v>#DIV/0!</v>
      </c>
      <c r="S3938" t="str">
        <f t="shared" si="246"/>
        <v>theater</v>
      </c>
      <c r="T3938" t="str">
        <f t="shared" si="247"/>
        <v>plays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F3939">
        <v>2485</v>
      </c>
      <c r="G3939" t="s">
        <v>8221</v>
      </c>
      <c r="H3939" t="s">
        <v>8224</v>
      </c>
      <c r="I3939" t="str">
        <f>VLOOKUP(H3939,ISO!$A$2:$D$249,4,0)</f>
        <v>United States of America (the)</v>
      </c>
      <c r="J3939" t="s">
        <v>8246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0.86135181975736563</v>
      </c>
      <c r="R3939" s="8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F3940">
        <v>397</v>
      </c>
      <c r="G3940" t="s">
        <v>8221</v>
      </c>
      <c r="H3940" t="s">
        <v>8224</v>
      </c>
      <c r="I3940" t="str">
        <f>VLOOKUP(H3940,ISO!$A$2:$D$249,4,0)</f>
        <v>United States of America (the)</v>
      </c>
      <c r="J3940" t="s">
        <v>8246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0.12196620583717357</v>
      </c>
      <c r="R3940" s="8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F3941">
        <v>5</v>
      </c>
      <c r="G3941" t="s">
        <v>8221</v>
      </c>
      <c r="H3941" t="s">
        <v>8226</v>
      </c>
      <c r="I3941" t="str">
        <f>VLOOKUP(H3941,ISO!$A$2:$D$249,4,0)</f>
        <v>Australia</v>
      </c>
      <c r="J3941" t="s">
        <v>8248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1E-3</v>
      </c>
      <c r="R3941" s="8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F3942">
        <v>11</v>
      </c>
      <c r="G3942" t="s">
        <v>8221</v>
      </c>
      <c r="H3942" t="s">
        <v>8224</v>
      </c>
      <c r="I3942" t="str">
        <f>VLOOKUP(H3942,ISO!$A$2:$D$249,4,0)</f>
        <v>United States of America (the)</v>
      </c>
      <c r="J3942" t="s">
        <v>8246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2.2000000000000001E-3</v>
      </c>
      <c r="R3942" s="8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F3943">
        <v>50</v>
      </c>
      <c r="G3943" t="s">
        <v>8221</v>
      </c>
      <c r="H3943" t="s">
        <v>8224</v>
      </c>
      <c r="I3943" t="str">
        <f>VLOOKUP(H3943,ISO!$A$2:$D$249,4,0)</f>
        <v>United States of America (the)</v>
      </c>
      <c r="J3943" t="s">
        <v>8246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9.0909090909090905E-3</v>
      </c>
      <c r="R3943" s="8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F3944">
        <v>0</v>
      </c>
      <c r="G3944" t="s">
        <v>8221</v>
      </c>
      <c r="H3944" t="s">
        <v>8224</v>
      </c>
      <c r="I3944" t="str">
        <f>VLOOKUP(H3944,ISO!$A$2:$D$249,4,0)</f>
        <v>United States of America (the)</v>
      </c>
      <c r="J3944" t="s">
        <v>8246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s="8" t="e">
        <f t="shared" si="245"/>
        <v>#DIV/0!</v>
      </c>
      <c r="S3944" t="str">
        <f t="shared" si="246"/>
        <v>theater</v>
      </c>
      <c r="T3944" t="str">
        <f t="shared" si="247"/>
        <v>plays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F3945">
        <v>1782</v>
      </c>
      <c r="G3945" t="s">
        <v>8221</v>
      </c>
      <c r="H3945" t="s">
        <v>8224</v>
      </c>
      <c r="I3945" t="str">
        <f>VLOOKUP(H3945,ISO!$A$2:$D$249,4,0)</f>
        <v>United States of America (the)</v>
      </c>
      <c r="J3945" t="s">
        <v>8246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0.35639999999999999</v>
      </c>
      <c r="R3945" s="8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F3946">
        <v>0</v>
      </c>
      <c r="G3946" t="s">
        <v>8221</v>
      </c>
      <c r="H3946" t="s">
        <v>8224</v>
      </c>
      <c r="I3946" t="str">
        <f>VLOOKUP(H3946,ISO!$A$2:$D$249,4,0)</f>
        <v>United States of America (the)</v>
      </c>
      <c r="J3946" t="s">
        <v>8246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s="8" t="e">
        <f t="shared" si="245"/>
        <v>#DIV/0!</v>
      </c>
      <c r="S3946" t="str">
        <f t="shared" si="246"/>
        <v>theater</v>
      </c>
      <c r="T3946" t="str">
        <f t="shared" si="247"/>
        <v>plays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F3947">
        <v>5</v>
      </c>
      <c r="G3947" t="s">
        <v>8221</v>
      </c>
      <c r="H3947" t="s">
        <v>8224</v>
      </c>
      <c r="I3947" t="str">
        <f>VLOOKUP(H3947,ISO!$A$2:$D$249,4,0)</f>
        <v>United States of America (the)</v>
      </c>
      <c r="J3947" t="s">
        <v>8246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2.5000000000000001E-3</v>
      </c>
      <c r="R3947" s="8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F3948">
        <v>195</v>
      </c>
      <c r="G3948" t="s">
        <v>8221</v>
      </c>
      <c r="H3948" t="s">
        <v>8224</v>
      </c>
      <c r="I3948" t="str">
        <f>VLOOKUP(H3948,ISO!$A$2:$D$249,4,0)</f>
        <v>United States of America (the)</v>
      </c>
      <c r="J3948" t="s">
        <v>8246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3.2500000000000001E-2</v>
      </c>
      <c r="R3948" s="8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F3949">
        <v>101</v>
      </c>
      <c r="G3949" t="s">
        <v>8221</v>
      </c>
      <c r="H3949" t="s">
        <v>8224</v>
      </c>
      <c r="I3949" t="str">
        <f>VLOOKUP(H3949,ISO!$A$2:$D$249,4,0)</f>
        <v>United States of America (the)</v>
      </c>
      <c r="J3949" t="s">
        <v>8246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3.3666666666666664E-2</v>
      </c>
      <c r="R3949" s="8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F3950">
        <v>0</v>
      </c>
      <c r="G3950" t="s">
        <v>8221</v>
      </c>
      <c r="H3950" t="s">
        <v>8226</v>
      </c>
      <c r="I3950" t="str">
        <f>VLOOKUP(H3950,ISO!$A$2:$D$249,4,0)</f>
        <v>Australia</v>
      </c>
      <c r="J3950" t="s">
        <v>8248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s="8" t="e">
        <f t="shared" si="245"/>
        <v>#DIV/0!</v>
      </c>
      <c r="S3950" t="str">
        <f t="shared" si="246"/>
        <v>theater</v>
      </c>
      <c r="T3950" t="str">
        <f t="shared" si="247"/>
        <v>plays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F3951">
        <v>1577</v>
      </c>
      <c r="G3951" t="s">
        <v>8221</v>
      </c>
      <c r="H3951" t="s">
        <v>8226</v>
      </c>
      <c r="I3951" t="str">
        <f>VLOOKUP(H3951,ISO!$A$2:$D$249,4,0)</f>
        <v>Australia</v>
      </c>
      <c r="J3951" t="s">
        <v>8248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0.15770000000000001</v>
      </c>
      <c r="R3951" s="8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F3952">
        <v>25</v>
      </c>
      <c r="G3952" t="s">
        <v>8221</v>
      </c>
      <c r="H3952" t="s">
        <v>8224</v>
      </c>
      <c r="I3952" t="str">
        <f>VLOOKUP(H3952,ISO!$A$2:$D$249,4,0)</f>
        <v>United States of America (the)</v>
      </c>
      <c r="J3952" t="s">
        <v>8246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6.2500000000000003E-3</v>
      </c>
      <c r="R3952" s="8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F3953">
        <v>1</v>
      </c>
      <c r="G3953" t="s">
        <v>8221</v>
      </c>
      <c r="H3953" t="s">
        <v>8241</v>
      </c>
      <c r="I3953" t="str">
        <f>VLOOKUP(H3953,ISO!$A$2:$D$249,4,0)</f>
        <v>Ireland</v>
      </c>
      <c r="J3953" t="s">
        <v>8249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5.0000000000000004E-6</v>
      </c>
      <c r="R3953" s="8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F3954">
        <v>25</v>
      </c>
      <c r="G3954" t="s">
        <v>8221</v>
      </c>
      <c r="H3954" t="s">
        <v>8224</v>
      </c>
      <c r="I3954" t="str">
        <f>VLOOKUP(H3954,ISO!$A$2:$D$249,4,0)</f>
        <v>United States of America (the)</v>
      </c>
      <c r="J3954" t="s">
        <v>8246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9.6153846153846159E-4</v>
      </c>
      <c r="R3954" s="8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F3955">
        <v>0</v>
      </c>
      <c r="G3955" t="s">
        <v>8221</v>
      </c>
      <c r="H3955" t="s">
        <v>8224</v>
      </c>
      <c r="I3955" t="str">
        <f>VLOOKUP(H3955,ISO!$A$2:$D$249,4,0)</f>
        <v>United States of America (the)</v>
      </c>
      <c r="J3955" t="s">
        <v>8246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s="8" t="e">
        <f t="shared" si="245"/>
        <v>#DIV/0!</v>
      </c>
      <c r="S3955" t="str">
        <f t="shared" si="246"/>
        <v>theater</v>
      </c>
      <c r="T3955" t="str">
        <f t="shared" si="247"/>
        <v>plays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F3956">
        <v>0</v>
      </c>
      <c r="G3956" t="s">
        <v>8221</v>
      </c>
      <c r="H3956" t="s">
        <v>8229</v>
      </c>
      <c r="I3956" t="str">
        <f>VLOOKUP(H3956,ISO!$A$2:$D$249,4,0)</f>
        <v>Canada</v>
      </c>
      <c r="J3956" t="s">
        <v>8251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s="8" t="e">
        <f t="shared" si="245"/>
        <v>#DIV/0!</v>
      </c>
      <c r="S3956" t="str">
        <f t="shared" si="246"/>
        <v>theater</v>
      </c>
      <c r="T3956" t="str">
        <f t="shared" si="247"/>
        <v>plays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F3957">
        <v>425</v>
      </c>
      <c r="G3957" t="s">
        <v>8221</v>
      </c>
      <c r="H3957" t="s">
        <v>8224</v>
      </c>
      <c r="I3957" t="str">
        <f>VLOOKUP(H3957,ISO!$A$2:$D$249,4,0)</f>
        <v>United States of America (the)</v>
      </c>
      <c r="J3957" t="s">
        <v>8246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0.24285714285714285</v>
      </c>
      <c r="R3957" s="8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F3958">
        <v>0</v>
      </c>
      <c r="G3958" t="s">
        <v>8221</v>
      </c>
      <c r="H3958" t="s">
        <v>8224</v>
      </c>
      <c r="I3958" t="str">
        <f>VLOOKUP(H3958,ISO!$A$2:$D$249,4,0)</f>
        <v>United States of America (the)</v>
      </c>
      <c r="J3958" t="s">
        <v>8246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s="8" t="e">
        <f t="shared" si="245"/>
        <v>#DIV/0!</v>
      </c>
      <c r="S3958" t="str">
        <f t="shared" si="246"/>
        <v>theater</v>
      </c>
      <c r="T3958" t="str">
        <f t="shared" si="247"/>
        <v>plays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F3959">
        <v>7</v>
      </c>
      <c r="G3959" t="s">
        <v>8221</v>
      </c>
      <c r="H3959" t="s">
        <v>8224</v>
      </c>
      <c r="I3959" t="str">
        <f>VLOOKUP(H3959,ISO!$A$2:$D$249,4,0)</f>
        <v>United States of America (the)</v>
      </c>
      <c r="J3959" t="s">
        <v>8246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2.5000000000000001E-4</v>
      </c>
      <c r="R3959" s="8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F3960">
        <v>641</v>
      </c>
      <c r="G3960" t="s">
        <v>8221</v>
      </c>
      <c r="H3960" t="s">
        <v>8224</v>
      </c>
      <c r="I3960" t="str">
        <f>VLOOKUP(H3960,ISO!$A$2:$D$249,4,0)</f>
        <v>United States of America (the)</v>
      </c>
      <c r="J3960" t="s">
        <v>8246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0.32050000000000001</v>
      </c>
      <c r="R3960" s="8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F3961">
        <v>292</v>
      </c>
      <c r="G3961" t="s">
        <v>8221</v>
      </c>
      <c r="H3961" t="s">
        <v>8224</v>
      </c>
      <c r="I3961" t="str">
        <f>VLOOKUP(H3961,ISO!$A$2:$D$249,4,0)</f>
        <v>United States of America (the)</v>
      </c>
      <c r="J3961" t="s">
        <v>8246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0.24333333333333335</v>
      </c>
      <c r="R3961" s="8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F3962">
        <v>45</v>
      </c>
      <c r="G3962" t="s">
        <v>8221</v>
      </c>
      <c r="H3962" t="s">
        <v>8224</v>
      </c>
      <c r="I3962" t="str">
        <f>VLOOKUP(H3962,ISO!$A$2:$D$249,4,0)</f>
        <v>United States of America (the)</v>
      </c>
      <c r="J3962" t="s">
        <v>8246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1.4999999999999999E-2</v>
      </c>
      <c r="R3962" s="8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F3963">
        <v>21</v>
      </c>
      <c r="G3963" t="s">
        <v>8221</v>
      </c>
      <c r="H3963" t="s">
        <v>8225</v>
      </c>
      <c r="I3963" t="str">
        <f>VLOOKUP(H3963,ISO!$A$2:$D$249,4,0)</f>
        <v>United Kingdom of Great Britain and Northern Ireland (the)</v>
      </c>
      <c r="J3963" t="s">
        <v>8247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4.1999999999999997E-3</v>
      </c>
      <c r="R3963" s="8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F3964">
        <v>45</v>
      </c>
      <c r="G3964" t="s">
        <v>8221</v>
      </c>
      <c r="H3964" t="s">
        <v>8225</v>
      </c>
      <c r="I3964" t="str">
        <f>VLOOKUP(H3964,ISO!$A$2:$D$249,4,0)</f>
        <v>United Kingdom of Great Britain and Northern Ireland (the)</v>
      </c>
      <c r="J3964" t="s">
        <v>8247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3.214285714285714E-2</v>
      </c>
      <c r="R3964" s="8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F3965">
        <v>0</v>
      </c>
      <c r="G3965" t="s">
        <v>8221</v>
      </c>
      <c r="H3965" t="s">
        <v>8229</v>
      </c>
      <c r="I3965" t="str">
        <f>VLOOKUP(H3965,ISO!$A$2:$D$249,4,0)</f>
        <v>Canada</v>
      </c>
      <c r="J3965" t="s">
        <v>8251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s="8" t="e">
        <f t="shared" si="245"/>
        <v>#DIV/0!</v>
      </c>
      <c r="S3965" t="str">
        <f t="shared" si="246"/>
        <v>theater</v>
      </c>
      <c r="T3965" t="str">
        <f t="shared" si="247"/>
        <v>plays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F3966">
        <v>126</v>
      </c>
      <c r="G3966" t="s">
        <v>8221</v>
      </c>
      <c r="H3966" t="s">
        <v>8224</v>
      </c>
      <c r="I3966" t="str">
        <f>VLOOKUP(H3966,ISO!$A$2:$D$249,4,0)</f>
        <v>United States of America (the)</v>
      </c>
      <c r="J3966" t="s">
        <v>8246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6.3E-2</v>
      </c>
      <c r="R3966" s="8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F3967">
        <v>285</v>
      </c>
      <c r="G3967" t="s">
        <v>8221</v>
      </c>
      <c r="H3967" t="s">
        <v>8224</v>
      </c>
      <c r="I3967" t="str">
        <f>VLOOKUP(H3967,ISO!$A$2:$D$249,4,0)</f>
        <v>United States of America (the)</v>
      </c>
      <c r="J3967" t="s">
        <v>8246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0.14249999999999999</v>
      </c>
      <c r="R3967" s="8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F3968">
        <v>45</v>
      </c>
      <c r="G3968" t="s">
        <v>8221</v>
      </c>
      <c r="H3968" t="s">
        <v>8224</v>
      </c>
      <c r="I3968" t="str">
        <f>VLOOKUP(H3968,ISO!$A$2:$D$249,4,0)</f>
        <v>United States of America (the)</v>
      </c>
      <c r="J3968" t="s">
        <v>8246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6.0000000000000001E-3</v>
      </c>
      <c r="R3968" s="8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F3969">
        <v>410</v>
      </c>
      <c r="G3969" t="s">
        <v>8221</v>
      </c>
      <c r="H3969" t="s">
        <v>8224</v>
      </c>
      <c r="I3969" t="str">
        <f>VLOOKUP(H3969,ISO!$A$2:$D$249,4,0)</f>
        <v>United States of America (the)</v>
      </c>
      <c r="J3969" t="s">
        <v>8246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0.2411764705882353</v>
      </c>
      <c r="R3969" s="8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F3970">
        <v>527</v>
      </c>
      <c r="G3970" t="s">
        <v>8221</v>
      </c>
      <c r="H3970" t="s">
        <v>8224</v>
      </c>
      <c r="I3970" t="str">
        <f>VLOOKUP(H3970,ISO!$A$2:$D$249,4,0)</f>
        <v>United States of America (the)</v>
      </c>
      <c r="J3970" t="s">
        <v>8246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244"/>
        <v>0.10539999999999999</v>
      </c>
      <c r="R3970" s="8">
        <f t="shared" si="245"/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F3971">
        <v>211</v>
      </c>
      <c r="G3971" t="s">
        <v>8221</v>
      </c>
      <c r="H3971" t="s">
        <v>8224</v>
      </c>
      <c r="I3971" t="str">
        <f>VLOOKUP(H3971,ISO!$A$2:$D$249,4,0)</f>
        <v>United States of America (the)</v>
      </c>
      <c r="J3971" t="s">
        <v>8246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248">F3971/D3971</f>
        <v>7.4690265486725665E-2</v>
      </c>
      <c r="R3971" s="8">
        <f t="shared" ref="R3971:R4034" si="249">F3971/N3971</f>
        <v>35.166666666666664</v>
      </c>
      <c r="S3971" t="str">
        <f t="shared" ref="S3971:S4034" si="250">LEFT(P3971,(FIND("/",P3971,1)-1))</f>
        <v>theater</v>
      </c>
      <c r="T3971" t="str">
        <f t="shared" ref="T3971:T4034" si="251">MID(P3971,FIND("/",P3971)+1,256)</f>
        <v>plays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F3972">
        <v>11</v>
      </c>
      <c r="G3972" t="s">
        <v>8221</v>
      </c>
      <c r="H3972" t="s">
        <v>8224</v>
      </c>
      <c r="I3972" t="str">
        <f>VLOOKUP(H3972,ISO!$A$2:$D$249,4,0)</f>
        <v>United States of America (the)</v>
      </c>
      <c r="J3972" t="s">
        <v>8246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7.3333333333333334E-4</v>
      </c>
      <c r="R3972" s="8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F3973">
        <v>136</v>
      </c>
      <c r="G3973" t="s">
        <v>8221</v>
      </c>
      <c r="H3973" t="s">
        <v>8224</v>
      </c>
      <c r="I3973" t="str">
        <f>VLOOKUP(H3973,ISO!$A$2:$D$249,4,0)</f>
        <v>United States of America (the)</v>
      </c>
      <c r="J3973" t="s">
        <v>8246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9.7142857142857135E-3</v>
      </c>
      <c r="R3973" s="8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F3974">
        <v>211</v>
      </c>
      <c r="G3974" t="s">
        <v>8221</v>
      </c>
      <c r="H3974" t="s">
        <v>8224</v>
      </c>
      <c r="I3974" t="str">
        <f>VLOOKUP(H3974,ISO!$A$2:$D$249,4,0)</f>
        <v>United States of America (the)</v>
      </c>
      <c r="J3974" t="s">
        <v>8246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0.21099999999999999</v>
      </c>
      <c r="R3974" s="8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F3975">
        <v>3905</v>
      </c>
      <c r="G3975" t="s">
        <v>8221</v>
      </c>
      <c r="H3975" t="s">
        <v>8224</v>
      </c>
      <c r="I3975" t="str">
        <f>VLOOKUP(H3975,ISO!$A$2:$D$249,4,0)</f>
        <v>United States of America (the)</v>
      </c>
      <c r="J3975" t="s">
        <v>8246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0.78100000000000003</v>
      </c>
      <c r="R3975" s="8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F3976">
        <v>320</v>
      </c>
      <c r="G3976" t="s">
        <v>8221</v>
      </c>
      <c r="H3976" t="s">
        <v>8225</v>
      </c>
      <c r="I3976" t="str">
        <f>VLOOKUP(H3976,ISO!$A$2:$D$249,4,0)</f>
        <v>United Kingdom of Great Britain and Northern Ireland (the)</v>
      </c>
      <c r="J3976" t="s">
        <v>8247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0.32</v>
      </c>
      <c r="R3976" s="8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F3977">
        <v>0</v>
      </c>
      <c r="G3977" t="s">
        <v>8221</v>
      </c>
      <c r="H3977" t="s">
        <v>8224</v>
      </c>
      <c r="I3977" t="str">
        <f>VLOOKUP(H3977,ISO!$A$2:$D$249,4,0)</f>
        <v>United States of America (the)</v>
      </c>
      <c r="J3977" t="s">
        <v>8246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s="8" t="e">
        <f t="shared" si="249"/>
        <v>#DIV/0!</v>
      </c>
      <c r="S3977" t="str">
        <f t="shared" si="250"/>
        <v>theater</v>
      </c>
      <c r="T3977" t="str">
        <f t="shared" si="251"/>
        <v>plays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F3978">
        <v>620</v>
      </c>
      <c r="G3978" t="s">
        <v>8221</v>
      </c>
      <c r="H3978" t="s">
        <v>8224</v>
      </c>
      <c r="I3978" t="str">
        <f>VLOOKUP(H3978,ISO!$A$2:$D$249,4,0)</f>
        <v>United States of America (the)</v>
      </c>
      <c r="J3978" t="s">
        <v>8246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0.47692307692307695</v>
      </c>
      <c r="R3978" s="8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F3979">
        <v>1305</v>
      </c>
      <c r="G3979" t="s">
        <v>8221</v>
      </c>
      <c r="H3979" t="s">
        <v>8224</v>
      </c>
      <c r="I3979" t="str">
        <f>VLOOKUP(H3979,ISO!$A$2:$D$249,4,0)</f>
        <v>United States of America (the)</v>
      </c>
      <c r="J3979" t="s">
        <v>8246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1.4500000000000001E-2</v>
      </c>
      <c r="R3979" s="8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F3980">
        <v>214</v>
      </c>
      <c r="G3980" t="s">
        <v>8221</v>
      </c>
      <c r="H3980" t="s">
        <v>8224</v>
      </c>
      <c r="I3980" t="str">
        <f>VLOOKUP(H3980,ISO!$A$2:$D$249,4,0)</f>
        <v>United States of America (the)</v>
      </c>
      <c r="J3980" t="s">
        <v>8246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0.107</v>
      </c>
      <c r="R3980" s="8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F3981">
        <v>110</v>
      </c>
      <c r="G3981" t="s">
        <v>8221</v>
      </c>
      <c r="H3981" t="s">
        <v>8225</v>
      </c>
      <c r="I3981" t="str">
        <f>VLOOKUP(H3981,ISO!$A$2:$D$249,4,0)</f>
        <v>United Kingdom of Great Britain and Northern Ireland (the)</v>
      </c>
      <c r="J3981" t="s">
        <v>8247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1.8333333333333333E-2</v>
      </c>
      <c r="R3981" s="8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F3982">
        <v>450</v>
      </c>
      <c r="G3982" t="s">
        <v>8221</v>
      </c>
      <c r="H3982" t="s">
        <v>8224</v>
      </c>
      <c r="I3982" t="str">
        <f>VLOOKUP(H3982,ISO!$A$2:$D$249,4,0)</f>
        <v>United States of America (the)</v>
      </c>
      <c r="J3982" t="s">
        <v>8246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0.18</v>
      </c>
      <c r="R3982" s="8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F3983">
        <v>1225</v>
      </c>
      <c r="G3983" t="s">
        <v>8221</v>
      </c>
      <c r="H3983" t="s">
        <v>8224</v>
      </c>
      <c r="I3983" t="str">
        <f>VLOOKUP(H3983,ISO!$A$2:$D$249,4,0)</f>
        <v>United States of America (the)</v>
      </c>
      <c r="J3983" t="s">
        <v>8246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4.0833333333333333E-2</v>
      </c>
      <c r="R3983" s="8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F3984">
        <v>170</v>
      </c>
      <c r="G3984" t="s">
        <v>8221</v>
      </c>
      <c r="H3984" t="s">
        <v>8225</v>
      </c>
      <c r="I3984" t="str">
        <f>VLOOKUP(H3984,ISO!$A$2:$D$249,4,0)</f>
        <v>United Kingdom of Great Britain and Northern Ireland (the)</v>
      </c>
      <c r="J3984" t="s">
        <v>8247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0.2</v>
      </c>
      <c r="R3984" s="8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F3985">
        <v>3877</v>
      </c>
      <c r="G3985" t="s">
        <v>8221</v>
      </c>
      <c r="H3985" t="s">
        <v>8224</v>
      </c>
      <c r="I3985" t="str">
        <f>VLOOKUP(H3985,ISO!$A$2:$D$249,4,0)</f>
        <v>United States of America (the)</v>
      </c>
      <c r="J3985" t="s">
        <v>8246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0.34802513464991025</v>
      </c>
      <c r="R3985" s="8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F3986">
        <v>95</v>
      </c>
      <c r="G3986" t="s">
        <v>8221</v>
      </c>
      <c r="H3986" t="s">
        <v>8225</v>
      </c>
      <c r="I3986" t="str">
        <f>VLOOKUP(H3986,ISO!$A$2:$D$249,4,0)</f>
        <v>United Kingdom of Great Britain and Northern Ireland (the)</v>
      </c>
      <c r="J3986" t="s">
        <v>8247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6.3333333333333339E-2</v>
      </c>
      <c r="R3986" s="8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F3987">
        <v>641</v>
      </c>
      <c r="G3987" t="s">
        <v>8221</v>
      </c>
      <c r="H3987" t="s">
        <v>8224</v>
      </c>
      <c r="I3987" t="str">
        <f>VLOOKUP(H3987,ISO!$A$2:$D$249,4,0)</f>
        <v>United States of America (the)</v>
      </c>
      <c r="J3987" t="s">
        <v>8246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0.32050000000000001</v>
      </c>
      <c r="R3987" s="8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F3988">
        <v>488</v>
      </c>
      <c r="G3988" t="s">
        <v>8221</v>
      </c>
      <c r="H3988" t="s">
        <v>8225</v>
      </c>
      <c r="I3988" t="str">
        <f>VLOOKUP(H3988,ISO!$A$2:$D$249,4,0)</f>
        <v>United Kingdom of Great Britain and Northern Ireland (the)</v>
      </c>
      <c r="J3988" t="s">
        <v>8247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9.7600000000000006E-2</v>
      </c>
      <c r="R3988" s="8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F3989">
        <v>151</v>
      </c>
      <c r="G3989" t="s">
        <v>8221</v>
      </c>
      <c r="H3989" t="s">
        <v>8225</v>
      </c>
      <c r="I3989" t="str">
        <f>VLOOKUP(H3989,ISO!$A$2:$D$249,4,0)</f>
        <v>United Kingdom of Great Britain and Northern Ireland (the)</v>
      </c>
      <c r="J3989" t="s">
        <v>8247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0.3775</v>
      </c>
      <c r="R3989" s="8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F3990">
        <v>32</v>
      </c>
      <c r="G3990" t="s">
        <v>8221</v>
      </c>
      <c r="H3990" t="s">
        <v>8224</v>
      </c>
      <c r="I3990" t="str">
        <f>VLOOKUP(H3990,ISO!$A$2:$D$249,4,0)</f>
        <v>United States of America (the)</v>
      </c>
      <c r="J3990" t="s">
        <v>8246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2.1333333333333333E-2</v>
      </c>
      <c r="R3990" s="8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F3991">
        <v>0</v>
      </c>
      <c r="G3991" t="s">
        <v>8221</v>
      </c>
      <c r="H3991" t="s">
        <v>8224</v>
      </c>
      <c r="I3991" t="str">
        <f>VLOOKUP(H3991,ISO!$A$2:$D$249,4,0)</f>
        <v>United States of America (the)</v>
      </c>
      <c r="J3991" t="s">
        <v>8246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s="8" t="e">
        <f t="shared" si="249"/>
        <v>#DIV/0!</v>
      </c>
      <c r="S3991" t="str">
        <f t="shared" si="250"/>
        <v>theater</v>
      </c>
      <c r="T3991" t="str">
        <f t="shared" si="251"/>
        <v>plays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F3992">
        <v>69</v>
      </c>
      <c r="G3992" t="s">
        <v>8221</v>
      </c>
      <c r="H3992" t="s">
        <v>8225</v>
      </c>
      <c r="I3992" t="str">
        <f>VLOOKUP(H3992,ISO!$A$2:$D$249,4,0)</f>
        <v>United Kingdom of Great Britain and Northern Ireland (the)</v>
      </c>
      <c r="J3992" t="s">
        <v>8247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4.1818181818181817E-2</v>
      </c>
      <c r="R3992" s="8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F3993">
        <v>100</v>
      </c>
      <c r="G3993" t="s">
        <v>8221</v>
      </c>
      <c r="H3993" t="s">
        <v>8224</v>
      </c>
      <c r="I3993" t="str">
        <f>VLOOKUP(H3993,ISO!$A$2:$D$249,4,0)</f>
        <v>United States of America (the)</v>
      </c>
      <c r="J3993" t="s">
        <v>8246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0.2</v>
      </c>
      <c r="R3993" s="8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F3994">
        <v>541</v>
      </c>
      <c r="G3994" t="s">
        <v>8221</v>
      </c>
      <c r="H3994" t="s">
        <v>8224</v>
      </c>
      <c r="I3994" t="str">
        <f>VLOOKUP(H3994,ISO!$A$2:$D$249,4,0)</f>
        <v>United States of America (the)</v>
      </c>
      <c r="J3994" t="s">
        <v>8246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5.4100000000000002E-2</v>
      </c>
      <c r="R3994" s="8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F3995">
        <v>3</v>
      </c>
      <c r="G3995" t="s">
        <v>8221</v>
      </c>
      <c r="H3995" t="s">
        <v>8224</v>
      </c>
      <c r="I3995" t="str">
        <f>VLOOKUP(H3995,ISO!$A$2:$D$249,4,0)</f>
        <v>United States of America (the)</v>
      </c>
      <c r="J3995" t="s">
        <v>8246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6.0000000000000002E-5</v>
      </c>
      <c r="R3995" s="8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F3996">
        <v>5</v>
      </c>
      <c r="G3996" t="s">
        <v>8221</v>
      </c>
      <c r="H3996" t="s">
        <v>8224</v>
      </c>
      <c r="I3996" t="str">
        <f>VLOOKUP(H3996,ISO!$A$2:$D$249,4,0)</f>
        <v>United States of America (the)</v>
      </c>
      <c r="J3996" t="s">
        <v>8246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2.5000000000000001E-3</v>
      </c>
      <c r="R3996" s="8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F3997">
        <v>70</v>
      </c>
      <c r="G3997" t="s">
        <v>8221</v>
      </c>
      <c r="H3997" t="s">
        <v>8225</v>
      </c>
      <c r="I3997" t="str">
        <f>VLOOKUP(H3997,ISO!$A$2:$D$249,4,0)</f>
        <v>United Kingdom of Great Britain and Northern Ireland (the)</v>
      </c>
      <c r="J3997" t="s">
        <v>8247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0.35</v>
      </c>
      <c r="R3997" s="8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F3998">
        <v>497</v>
      </c>
      <c r="G3998" t="s">
        <v>8221</v>
      </c>
      <c r="H3998" t="s">
        <v>8224</v>
      </c>
      <c r="I3998" t="str">
        <f>VLOOKUP(H3998,ISO!$A$2:$D$249,4,0)</f>
        <v>United States of America (the)</v>
      </c>
      <c r="J3998" t="s">
        <v>8246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0.16566666666666666</v>
      </c>
      <c r="R3998" s="8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F3999">
        <v>0</v>
      </c>
      <c r="G3999" t="s">
        <v>8221</v>
      </c>
      <c r="H3999" t="s">
        <v>8225</v>
      </c>
      <c r="I3999" t="str">
        <f>VLOOKUP(H3999,ISO!$A$2:$D$249,4,0)</f>
        <v>United Kingdom of Great Britain and Northern Ireland (the)</v>
      </c>
      <c r="J3999" t="s">
        <v>8247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s="8" t="e">
        <f t="shared" si="249"/>
        <v>#DIV/0!</v>
      </c>
      <c r="S3999" t="str">
        <f t="shared" si="250"/>
        <v>theater</v>
      </c>
      <c r="T3999" t="str">
        <f t="shared" si="251"/>
        <v>plays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F4000">
        <v>715</v>
      </c>
      <c r="G4000" t="s">
        <v>8221</v>
      </c>
      <c r="H4000" t="s">
        <v>8224</v>
      </c>
      <c r="I4000" t="str">
        <f>VLOOKUP(H4000,ISO!$A$2:$D$249,4,0)</f>
        <v>United States of America (the)</v>
      </c>
      <c r="J4000" t="s">
        <v>8246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0.57199999999999995</v>
      </c>
      <c r="R4000" s="8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F4001">
        <v>1156</v>
      </c>
      <c r="G4001" t="s">
        <v>8221</v>
      </c>
      <c r="H4001" t="s">
        <v>8224</v>
      </c>
      <c r="I4001" t="str">
        <f>VLOOKUP(H4001,ISO!$A$2:$D$249,4,0)</f>
        <v>United States of America (the)</v>
      </c>
      <c r="J4001" t="s">
        <v>8246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0.16514285714285715</v>
      </c>
      <c r="R4001" s="8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F4002">
        <v>10</v>
      </c>
      <c r="G4002" t="s">
        <v>8221</v>
      </c>
      <c r="H4002" t="s">
        <v>8224</v>
      </c>
      <c r="I4002" t="str">
        <f>VLOOKUP(H4002,ISO!$A$2:$D$249,4,0)</f>
        <v>United States of America (the)</v>
      </c>
      <c r="J4002" t="s">
        <v>8246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1.25E-3</v>
      </c>
      <c r="R4002" s="8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F4003">
        <v>453</v>
      </c>
      <c r="G4003" t="s">
        <v>8221</v>
      </c>
      <c r="H4003" t="s">
        <v>8225</v>
      </c>
      <c r="I4003" t="str">
        <f>VLOOKUP(H4003,ISO!$A$2:$D$249,4,0)</f>
        <v>United Kingdom of Great Britain and Northern Ireland (the)</v>
      </c>
      <c r="J4003" t="s">
        <v>8247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0.3775</v>
      </c>
      <c r="R4003" s="8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F4004">
        <v>23</v>
      </c>
      <c r="G4004" t="s">
        <v>8221</v>
      </c>
      <c r="H4004" t="s">
        <v>8224</v>
      </c>
      <c r="I4004" t="str">
        <f>VLOOKUP(H4004,ISO!$A$2:$D$249,4,0)</f>
        <v>United States of America (the)</v>
      </c>
      <c r="J4004" t="s">
        <v>8246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1.84E-2</v>
      </c>
      <c r="R4004" s="8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F4005">
        <v>201</v>
      </c>
      <c r="G4005" t="s">
        <v>8221</v>
      </c>
      <c r="H4005" t="s">
        <v>8224</v>
      </c>
      <c r="I4005" t="str">
        <f>VLOOKUP(H4005,ISO!$A$2:$D$249,4,0)</f>
        <v>United States of America (the)</v>
      </c>
      <c r="J4005" t="s">
        <v>8246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0.10050000000000001</v>
      </c>
      <c r="R4005" s="8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F4006">
        <v>1</v>
      </c>
      <c r="G4006" t="s">
        <v>8221</v>
      </c>
      <c r="H4006" t="s">
        <v>8224</v>
      </c>
      <c r="I4006" t="str">
        <f>VLOOKUP(H4006,ISO!$A$2:$D$249,4,0)</f>
        <v>United States of America (the)</v>
      </c>
      <c r="J4006" t="s">
        <v>8246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2E-3</v>
      </c>
      <c r="R4006" s="8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F4007">
        <v>40</v>
      </c>
      <c r="G4007" t="s">
        <v>8221</v>
      </c>
      <c r="H4007" t="s">
        <v>8224</v>
      </c>
      <c r="I4007" t="str">
        <f>VLOOKUP(H4007,ISO!$A$2:$D$249,4,0)</f>
        <v>United States of America (the)</v>
      </c>
      <c r="J4007" t="s">
        <v>8246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1.3333333333333334E-2</v>
      </c>
      <c r="R4007" s="8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F4008">
        <v>2</v>
      </c>
      <c r="G4008" t="s">
        <v>8221</v>
      </c>
      <c r="H4008" t="s">
        <v>8224</v>
      </c>
      <c r="I4008" t="str">
        <f>VLOOKUP(H4008,ISO!$A$2:$D$249,4,0)</f>
        <v>United States of America (the)</v>
      </c>
      <c r="J4008" t="s">
        <v>8246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6.666666666666667E-5</v>
      </c>
      <c r="R4008" s="8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F4009">
        <v>5</v>
      </c>
      <c r="G4009" t="s">
        <v>8221</v>
      </c>
      <c r="H4009" t="s">
        <v>8224</v>
      </c>
      <c r="I4009" t="str">
        <f>VLOOKUP(H4009,ISO!$A$2:$D$249,4,0)</f>
        <v>United States of America (the)</v>
      </c>
      <c r="J4009" t="s">
        <v>8246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2.5000000000000001E-3</v>
      </c>
      <c r="R4009" s="8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F4010">
        <v>60</v>
      </c>
      <c r="G4010" t="s">
        <v>8221</v>
      </c>
      <c r="H4010" t="s">
        <v>8225</v>
      </c>
      <c r="I4010" t="str">
        <f>VLOOKUP(H4010,ISO!$A$2:$D$249,4,0)</f>
        <v>United Kingdom of Great Britain and Northern Ireland (the)</v>
      </c>
      <c r="J4010" t="s">
        <v>8247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0.06</v>
      </c>
      <c r="R4010" s="8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F4011">
        <v>75</v>
      </c>
      <c r="G4011" t="s">
        <v>8221</v>
      </c>
      <c r="H4011" t="s">
        <v>8225</v>
      </c>
      <c r="I4011" t="str">
        <f>VLOOKUP(H4011,ISO!$A$2:$D$249,4,0)</f>
        <v>United Kingdom of Great Britain and Northern Ireland (the)</v>
      </c>
      <c r="J4011" t="s">
        <v>8247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3.8860103626943004E-2</v>
      </c>
      <c r="R4011" s="8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F4012">
        <v>1742</v>
      </c>
      <c r="G4012" t="s">
        <v>8221</v>
      </c>
      <c r="H4012" t="s">
        <v>8224</v>
      </c>
      <c r="I4012" t="str">
        <f>VLOOKUP(H4012,ISO!$A$2:$D$249,4,0)</f>
        <v>United States of America (the)</v>
      </c>
      <c r="J4012" t="s">
        <v>8246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0.24194444444444443</v>
      </c>
      <c r="R4012" s="8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F4013">
        <v>19</v>
      </c>
      <c r="G4013" t="s">
        <v>8221</v>
      </c>
      <c r="H4013" t="s">
        <v>8225</v>
      </c>
      <c r="I4013" t="str">
        <f>VLOOKUP(H4013,ISO!$A$2:$D$249,4,0)</f>
        <v>United Kingdom of Great Britain and Northern Ireland (the)</v>
      </c>
      <c r="J4013" t="s">
        <v>8247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7.5999999999999998E-2</v>
      </c>
      <c r="R4013" s="8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F4014">
        <v>0</v>
      </c>
      <c r="G4014" t="s">
        <v>8221</v>
      </c>
      <c r="H4014" t="s">
        <v>8225</v>
      </c>
      <c r="I4014" t="str">
        <f>VLOOKUP(H4014,ISO!$A$2:$D$249,4,0)</f>
        <v>United Kingdom of Great Britain and Northern Ireland (the)</v>
      </c>
      <c r="J4014" t="s">
        <v>8247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s="8" t="e">
        <f t="shared" si="249"/>
        <v>#DIV/0!</v>
      </c>
      <c r="S4014" t="str">
        <f t="shared" si="250"/>
        <v>theater</v>
      </c>
      <c r="T4014" t="str">
        <f t="shared" si="251"/>
        <v>plays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F4015">
        <v>26</v>
      </c>
      <c r="G4015" t="s">
        <v>8221</v>
      </c>
      <c r="H4015" t="s">
        <v>8224</v>
      </c>
      <c r="I4015" t="str">
        <f>VLOOKUP(H4015,ISO!$A$2:$D$249,4,0)</f>
        <v>United States of America (the)</v>
      </c>
      <c r="J4015" t="s">
        <v>8246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1.2999999999999999E-2</v>
      </c>
      <c r="R4015" s="8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F4016">
        <v>0</v>
      </c>
      <c r="G4016" t="s">
        <v>8221</v>
      </c>
      <c r="H4016" t="s">
        <v>8224</v>
      </c>
      <c r="I4016" t="str">
        <f>VLOOKUP(H4016,ISO!$A$2:$D$249,4,0)</f>
        <v>United States of America (the)</v>
      </c>
      <c r="J4016" t="s">
        <v>8246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s="8" t="e">
        <f t="shared" si="249"/>
        <v>#DIV/0!</v>
      </c>
      <c r="S4016" t="str">
        <f t="shared" si="250"/>
        <v>theater</v>
      </c>
      <c r="T4016" t="str">
        <f t="shared" si="251"/>
        <v>plays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F4017">
        <v>1</v>
      </c>
      <c r="G4017" t="s">
        <v>8221</v>
      </c>
      <c r="H4017" t="s">
        <v>8224</v>
      </c>
      <c r="I4017" t="str">
        <f>VLOOKUP(H4017,ISO!$A$2:$D$249,4,0)</f>
        <v>United States of America (the)</v>
      </c>
      <c r="J4017" t="s">
        <v>8246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1.4285714285714287E-4</v>
      </c>
      <c r="R4017" s="8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F4018">
        <v>70</v>
      </c>
      <c r="G4018" t="s">
        <v>8221</v>
      </c>
      <c r="H4018" t="s">
        <v>8225</v>
      </c>
      <c r="I4018" t="str">
        <f>VLOOKUP(H4018,ISO!$A$2:$D$249,4,0)</f>
        <v>United Kingdom of Great Britain and Northern Ireland (the)</v>
      </c>
      <c r="J4018" t="s">
        <v>8247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0.14000000000000001</v>
      </c>
      <c r="R4018" s="8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F4019">
        <v>105</v>
      </c>
      <c r="G4019" t="s">
        <v>8221</v>
      </c>
      <c r="H4019" t="s">
        <v>8224</v>
      </c>
      <c r="I4019" t="str">
        <f>VLOOKUP(H4019,ISO!$A$2:$D$249,4,0)</f>
        <v>United States of America (the)</v>
      </c>
      <c r="J4019" t="s">
        <v>8246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1.0500000000000001E-2</v>
      </c>
      <c r="R4019" s="8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F4020">
        <v>130</v>
      </c>
      <c r="G4020" t="s">
        <v>8221</v>
      </c>
      <c r="H4020" t="s">
        <v>8225</v>
      </c>
      <c r="I4020" t="str">
        <f>VLOOKUP(H4020,ISO!$A$2:$D$249,4,0)</f>
        <v>United Kingdom of Great Britain and Northern Ireland (the)</v>
      </c>
      <c r="J4020" t="s">
        <v>8247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8.666666666666667E-2</v>
      </c>
      <c r="R4020" s="8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F4021">
        <v>29</v>
      </c>
      <c r="G4021" t="s">
        <v>8221</v>
      </c>
      <c r="H4021" t="s">
        <v>8224</v>
      </c>
      <c r="I4021" t="str">
        <f>VLOOKUP(H4021,ISO!$A$2:$D$249,4,0)</f>
        <v>United States of America (the)</v>
      </c>
      <c r="J4021" t="s">
        <v>8246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8.2857142857142851E-3</v>
      </c>
      <c r="R4021" s="8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F4022">
        <v>100</v>
      </c>
      <c r="G4022" t="s">
        <v>8221</v>
      </c>
      <c r="H4022" t="s">
        <v>8224</v>
      </c>
      <c r="I4022" t="str">
        <f>VLOOKUP(H4022,ISO!$A$2:$D$249,4,0)</f>
        <v>United States of America (the)</v>
      </c>
      <c r="J4022" t="s">
        <v>8246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0.16666666666666666</v>
      </c>
      <c r="R4022" s="8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F4023">
        <v>125</v>
      </c>
      <c r="G4023" t="s">
        <v>8221</v>
      </c>
      <c r="H4023" t="s">
        <v>8224</v>
      </c>
      <c r="I4023" t="str">
        <f>VLOOKUP(H4023,ISO!$A$2:$D$249,4,0)</f>
        <v>United States of America (the)</v>
      </c>
      <c r="J4023" t="s">
        <v>8246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8.3333333333333332E-3</v>
      </c>
      <c r="R4023" s="8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F4024">
        <v>12521</v>
      </c>
      <c r="G4024" t="s">
        <v>8221</v>
      </c>
      <c r="H4024" t="s">
        <v>8224</v>
      </c>
      <c r="I4024" t="str">
        <f>VLOOKUP(H4024,ISO!$A$2:$D$249,4,0)</f>
        <v>United States of America (the)</v>
      </c>
      <c r="J4024" t="s">
        <v>8246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0.69561111111111107</v>
      </c>
      <c r="R4024" s="8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F4025">
        <v>0</v>
      </c>
      <c r="G4025" t="s">
        <v>8221</v>
      </c>
      <c r="H4025" t="s">
        <v>8224</v>
      </c>
      <c r="I4025" t="str">
        <f>VLOOKUP(H4025,ISO!$A$2:$D$249,4,0)</f>
        <v>United States of America (the)</v>
      </c>
      <c r="J4025" t="s">
        <v>8246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s="8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F4026">
        <v>10</v>
      </c>
      <c r="G4026" t="s">
        <v>8221</v>
      </c>
      <c r="H4026" t="s">
        <v>8224</v>
      </c>
      <c r="I4026" t="str">
        <f>VLOOKUP(H4026,ISO!$A$2:$D$249,4,0)</f>
        <v>United States of America (the)</v>
      </c>
      <c r="J4026" t="s">
        <v>8246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1.2500000000000001E-2</v>
      </c>
      <c r="R4026" s="8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F4027">
        <v>250</v>
      </c>
      <c r="G4027" t="s">
        <v>8221</v>
      </c>
      <c r="H4027" t="s">
        <v>8230</v>
      </c>
      <c r="I4027" t="str">
        <f>VLOOKUP(H4027,ISO!$A$2:$D$249,4,0)</f>
        <v>France</v>
      </c>
      <c r="J4027" t="s">
        <v>8249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0.05</v>
      </c>
      <c r="R4027" s="8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F4028">
        <v>0</v>
      </c>
      <c r="G4028" t="s">
        <v>8221</v>
      </c>
      <c r="H4028" t="s">
        <v>8224</v>
      </c>
      <c r="I4028" t="str">
        <f>VLOOKUP(H4028,ISO!$A$2:$D$249,4,0)</f>
        <v>United States of America (the)</v>
      </c>
      <c r="J4028" t="s">
        <v>8246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s="8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F4029">
        <v>215</v>
      </c>
      <c r="G4029" t="s">
        <v>8221</v>
      </c>
      <c r="H4029" t="s">
        <v>8224</v>
      </c>
      <c r="I4029" t="str">
        <f>VLOOKUP(H4029,ISO!$A$2:$D$249,4,0)</f>
        <v>United States of America (the)</v>
      </c>
      <c r="J4029" t="s">
        <v>8246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7.166666666666667E-2</v>
      </c>
      <c r="R4029" s="8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F4030">
        <v>561</v>
      </c>
      <c r="G4030" t="s">
        <v>8221</v>
      </c>
      <c r="H4030" t="s">
        <v>8224</v>
      </c>
      <c r="I4030" t="str">
        <f>VLOOKUP(H4030,ISO!$A$2:$D$249,4,0)</f>
        <v>United States of America (the)</v>
      </c>
      <c r="J4030" t="s">
        <v>8246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0.28050000000000003</v>
      </c>
      <c r="R4030" s="8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F4031">
        <v>0</v>
      </c>
      <c r="G4031" t="s">
        <v>8221</v>
      </c>
      <c r="H4031" t="s">
        <v>8224</v>
      </c>
      <c r="I4031" t="str">
        <f>VLOOKUP(H4031,ISO!$A$2:$D$249,4,0)</f>
        <v>United States of America (the)</v>
      </c>
      <c r="J4031" t="s">
        <v>8246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s="8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F4032">
        <v>400</v>
      </c>
      <c r="G4032" t="s">
        <v>8221</v>
      </c>
      <c r="H4032" t="s">
        <v>8224</v>
      </c>
      <c r="I4032" t="str">
        <f>VLOOKUP(H4032,ISO!$A$2:$D$249,4,0)</f>
        <v>United States of America (the)</v>
      </c>
      <c r="J4032" t="s">
        <v>8246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0.16</v>
      </c>
      <c r="R4032" s="8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F4033">
        <v>0</v>
      </c>
      <c r="G4033" t="s">
        <v>8221</v>
      </c>
      <c r="H4033" t="s">
        <v>8224</v>
      </c>
      <c r="I4033" t="str">
        <f>VLOOKUP(H4033,ISO!$A$2:$D$249,4,0)</f>
        <v>United States of America (the)</v>
      </c>
      <c r="J4033" t="s">
        <v>8246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s="8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F4034">
        <v>413</v>
      </c>
      <c r="G4034" t="s">
        <v>8221</v>
      </c>
      <c r="H4034" t="s">
        <v>8224</v>
      </c>
      <c r="I4034" t="str">
        <f>VLOOKUP(H4034,ISO!$A$2:$D$249,4,0)</f>
        <v>United States of America (the)</v>
      </c>
      <c r="J4034" t="s">
        <v>8246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248"/>
        <v>6.8287037037037035E-2</v>
      </c>
      <c r="R4034" s="8">
        <f t="shared" si="249"/>
        <v>59</v>
      </c>
      <c r="S4034" t="str">
        <f t="shared" si="250"/>
        <v>theater</v>
      </c>
      <c r="T4034" t="str">
        <f t="shared" si="251"/>
        <v>plays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F4035">
        <v>6141.99</v>
      </c>
      <c r="G4035" t="s">
        <v>8221</v>
      </c>
      <c r="H4035" t="s">
        <v>8225</v>
      </c>
      <c r="I4035" t="str">
        <f>VLOOKUP(H4035,ISO!$A$2:$D$249,4,0)</f>
        <v>United Kingdom of Great Britain and Northern Ireland (the)</v>
      </c>
      <c r="J4035" t="s">
        <v>8247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252">F4035/D4035</f>
        <v>0.25698702928870293</v>
      </c>
      <c r="R4035" s="8">
        <f t="shared" ref="R4035:R4098" si="253">F4035/N4035</f>
        <v>65.340319148936175</v>
      </c>
      <c r="S4035" t="str">
        <f t="shared" ref="S4035:S4098" si="254">LEFT(P4035,(FIND("/",P4035,1)-1))</f>
        <v>theater</v>
      </c>
      <c r="T4035" t="str">
        <f t="shared" ref="T4035:T4098" si="255">MID(P4035,FIND("/",P4035)+1,256)</f>
        <v>plays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F4036">
        <v>200</v>
      </c>
      <c r="G4036" t="s">
        <v>8221</v>
      </c>
      <c r="H4036" t="s">
        <v>8224</v>
      </c>
      <c r="I4036" t="str">
        <f>VLOOKUP(H4036,ISO!$A$2:$D$249,4,0)</f>
        <v>United States of America (the)</v>
      </c>
      <c r="J4036" t="s">
        <v>8246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1.4814814814814815E-2</v>
      </c>
      <c r="R4036" s="8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F4037">
        <v>3685</v>
      </c>
      <c r="G4037" t="s">
        <v>8221</v>
      </c>
      <c r="H4037" t="s">
        <v>8224</v>
      </c>
      <c r="I4037" t="str">
        <f>VLOOKUP(H4037,ISO!$A$2:$D$249,4,0)</f>
        <v>United States of America (the)</v>
      </c>
      <c r="J4037" t="s">
        <v>8246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0.36849999999999999</v>
      </c>
      <c r="R4037" s="8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F4038">
        <v>2823</v>
      </c>
      <c r="G4038" t="s">
        <v>8221</v>
      </c>
      <c r="H4038" t="s">
        <v>8224</v>
      </c>
      <c r="I4038" t="str">
        <f>VLOOKUP(H4038,ISO!$A$2:$D$249,4,0)</f>
        <v>United States of America (the)</v>
      </c>
      <c r="J4038" t="s">
        <v>8246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0.47049999999999997</v>
      </c>
      <c r="R4038" s="8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F4039">
        <v>80</v>
      </c>
      <c r="G4039" t="s">
        <v>8221</v>
      </c>
      <c r="H4039" t="s">
        <v>8224</v>
      </c>
      <c r="I4039" t="str">
        <f>VLOOKUP(H4039,ISO!$A$2:$D$249,4,0)</f>
        <v>United States of America (the)</v>
      </c>
      <c r="J4039" t="s">
        <v>8246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0.11428571428571428</v>
      </c>
      <c r="R4039" s="8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F4040">
        <v>301</v>
      </c>
      <c r="G4040" t="s">
        <v>8221</v>
      </c>
      <c r="H4040" t="s">
        <v>8224</v>
      </c>
      <c r="I4040" t="str">
        <f>VLOOKUP(H4040,ISO!$A$2:$D$249,4,0)</f>
        <v>United States of America (the)</v>
      </c>
      <c r="J4040" t="s">
        <v>8246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0.12039999999999999</v>
      </c>
      <c r="R4040" s="8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F4041">
        <v>300</v>
      </c>
      <c r="G4041" t="s">
        <v>8221</v>
      </c>
      <c r="H4041" t="s">
        <v>8224</v>
      </c>
      <c r="I4041" t="str">
        <f>VLOOKUP(H4041,ISO!$A$2:$D$249,4,0)</f>
        <v>United States of America (the)</v>
      </c>
      <c r="J4041" t="s">
        <v>8246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0.6</v>
      </c>
      <c r="R4041" s="8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F4042">
        <v>2500</v>
      </c>
      <c r="G4042" t="s">
        <v>8221</v>
      </c>
      <c r="H4042" t="s">
        <v>8224</v>
      </c>
      <c r="I4042" t="str">
        <f>VLOOKUP(H4042,ISO!$A$2:$D$249,4,0)</f>
        <v>United States of America (the)</v>
      </c>
      <c r="J4042" t="s">
        <v>8246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0.3125</v>
      </c>
      <c r="R4042" s="8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F4043">
        <v>21</v>
      </c>
      <c r="G4043" t="s">
        <v>8221</v>
      </c>
      <c r="H4043" t="s">
        <v>8225</v>
      </c>
      <c r="I4043" t="str">
        <f>VLOOKUP(H4043,ISO!$A$2:$D$249,4,0)</f>
        <v>United Kingdom of Great Britain and Northern Ireland (the)</v>
      </c>
      <c r="J4043" t="s">
        <v>8247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4.1999999999999997E-3</v>
      </c>
      <c r="R4043" s="8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F4044">
        <v>21</v>
      </c>
      <c r="G4044" t="s">
        <v>8221</v>
      </c>
      <c r="H4044" t="s">
        <v>8224</v>
      </c>
      <c r="I4044" t="str">
        <f>VLOOKUP(H4044,ISO!$A$2:$D$249,4,0)</f>
        <v>United States of America (the)</v>
      </c>
      <c r="J4044" t="s">
        <v>8246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2.0999999999999999E-3</v>
      </c>
      <c r="R4044" s="8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F4045">
        <v>0</v>
      </c>
      <c r="G4045" t="s">
        <v>8221</v>
      </c>
      <c r="H4045" t="s">
        <v>8229</v>
      </c>
      <c r="I4045" t="str">
        <f>VLOOKUP(H4045,ISO!$A$2:$D$249,4,0)</f>
        <v>Canada</v>
      </c>
      <c r="J4045" t="s">
        <v>8251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s="8" t="e">
        <f t="shared" si="253"/>
        <v>#DIV/0!</v>
      </c>
      <c r="S4045" t="str">
        <f t="shared" si="254"/>
        <v>theater</v>
      </c>
      <c r="T4045" t="str">
        <f t="shared" si="255"/>
        <v>plays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F4046">
        <v>225</v>
      </c>
      <c r="G4046" t="s">
        <v>8221</v>
      </c>
      <c r="H4046" t="s">
        <v>8224</v>
      </c>
      <c r="I4046" t="str">
        <f>VLOOKUP(H4046,ISO!$A$2:$D$249,4,0)</f>
        <v>United States of America (the)</v>
      </c>
      <c r="J4046" t="s">
        <v>8246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0.375</v>
      </c>
      <c r="R4046" s="8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F4047">
        <v>1</v>
      </c>
      <c r="G4047" t="s">
        <v>8221</v>
      </c>
      <c r="H4047" t="s">
        <v>8226</v>
      </c>
      <c r="I4047" t="str">
        <f>VLOOKUP(H4047,ISO!$A$2:$D$249,4,0)</f>
        <v>Australia</v>
      </c>
      <c r="J4047" t="s">
        <v>8248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2.0000000000000001E-4</v>
      </c>
      <c r="R4047" s="8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F4048">
        <v>460</v>
      </c>
      <c r="G4048" t="s">
        <v>8221</v>
      </c>
      <c r="H4048" t="s">
        <v>8224</v>
      </c>
      <c r="I4048" t="str">
        <f>VLOOKUP(H4048,ISO!$A$2:$D$249,4,0)</f>
        <v>United States of America (the)</v>
      </c>
      <c r="J4048" t="s">
        <v>8246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8.2142857142857142E-2</v>
      </c>
      <c r="R4048" s="8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F4049">
        <v>110</v>
      </c>
      <c r="G4049" t="s">
        <v>8221</v>
      </c>
      <c r="H4049" t="s">
        <v>8224</v>
      </c>
      <c r="I4049" t="str">
        <f>VLOOKUP(H4049,ISO!$A$2:$D$249,4,0)</f>
        <v>United States of America (the)</v>
      </c>
      <c r="J4049" t="s">
        <v>8246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2.1999999999999999E-2</v>
      </c>
      <c r="R4049" s="8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F4050">
        <v>3001</v>
      </c>
      <c r="G4050" t="s">
        <v>8221</v>
      </c>
      <c r="H4050" t="s">
        <v>8225</v>
      </c>
      <c r="I4050" t="str">
        <f>VLOOKUP(H4050,ISO!$A$2:$D$249,4,0)</f>
        <v>United Kingdom of Great Britain and Northern Ireland (the)</v>
      </c>
      <c r="J4050" t="s">
        <v>8247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0.17652941176470588</v>
      </c>
      <c r="R4050" s="8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F4051">
        <v>16</v>
      </c>
      <c r="G4051" t="s">
        <v>8221</v>
      </c>
      <c r="H4051" t="s">
        <v>8224</v>
      </c>
      <c r="I4051" t="str">
        <f>VLOOKUP(H4051,ISO!$A$2:$D$249,4,0)</f>
        <v>United States of America (the)</v>
      </c>
      <c r="J4051" t="s">
        <v>8246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8.0000000000000004E-4</v>
      </c>
      <c r="R4051" s="8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F4052">
        <v>1</v>
      </c>
      <c r="G4052" t="s">
        <v>8221</v>
      </c>
      <c r="H4052" t="s">
        <v>8224</v>
      </c>
      <c r="I4052" t="str">
        <f>VLOOKUP(H4052,ISO!$A$2:$D$249,4,0)</f>
        <v>United States of America (the)</v>
      </c>
      <c r="J4052" t="s">
        <v>8246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6.6666666666666664E-4</v>
      </c>
      <c r="R4052" s="8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F4053">
        <v>0</v>
      </c>
      <c r="G4053" t="s">
        <v>8221</v>
      </c>
      <c r="H4053" t="s">
        <v>8224</v>
      </c>
      <c r="I4053" t="str">
        <f>VLOOKUP(H4053,ISO!$A$2:$D$249,4,0)</f>
        <v>United States of America (the)</v>
      </c>
      <c r="J4053" t="s">
        <v>8246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s="8" t="e">
        <f t="shared" si="253"/>
        <v>#DIV/0!</v>
      </c>
      <c r="S4053" t="str">
        <f t="shared" si="254"/>
        <v>theater</v>
      </c>
      <c r="T4053" t="str">
        <f t="shared" si="255"/>
        <v>plays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F4054">
        <v>1126</v>
      </c>
      <c r="G4054" t="s">
        <v>8221</v>
      </c>
      <c r="H4054" t="s">
        <v>8224</v>
      </c>
      <c r="I4054" t="str">
        <f>VLOOKUP(H4054,ISO!$A$2:$D$249,4,0)</f>
        <v>United States of America (the)</v>
      </c>
      <c r="J4054" t="s">
        <v>8246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0.37533333333333335</v>
      </c>
      <c r="R4054" s="8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F4055">
        <v>110</v>
      </c>
      <c r="G4055" t="s">
        <v>8221</v>
      </c>
      <c r="H4055" t="s">
        <v>8225</v>
      </c>
      <c r="I4055" t="str">
        <f>VLOOKUP(H4055,ISO!$A$2:$D$249,4,0)</f>
        <v>United Kingdom of Great Britain and Northern Ireland (the)</v>
      </c>
      <c r="J4055" t="s">
        <v>8247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0.22</v>
      </c>
      <c r="R4055" s="8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F4056">
        <v>0</v>
      </c>
      <c r="G4056" t="s">
        <v>8221</v>
      </c>
      <c r="H4056" t="s">
        <v>8224</v>
      </c>
      <c r="I4056" t="str">
        <f>VLOOKUP(H4056,ISO!$A$2:$D$249,4,0)</f>
        <v>United States of America (the)</v>
      </c>
      <c r="J4056" t="s">
        <v>8246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s="8" t="e">
        <f t="shared" si="253"/>
        <v>#DIV/0!</v>
      </c>
      <c r="S4056" t="str">
        <f t="shared" si="254"/>
        <v>theater</v>
      </c>
      <c r="T4056" t="str">
        <f t="shared" si="255"/>
        <v>plays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F4057">
        <v>881</v>
      </c>
      <c r="G4057" t="s">
        <v>8221</v>
      </c>
      <c r="H4057" t="s">
        <v>8225</v>
      </c>
      <c r="I4057" t="str">
        <f>VLOOKUP(H4057,ISO!$A$2:$D$249,4,0)</f>
        <v>United Kingdom of Great Britain and Northern Ireland (the)</v>
      </c>
      <c r="J4057" t="s">
        <v>8247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0.1762</v>
      </c>
      <c r="R4057" s="8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F4058">
        <v>795</v>
      </c>
      <c r="G4058" t="s">
        <v>8221</v>
      </c>
      <c r="H4058" t="s">
        <v>8224</v>
      </c>
      <c r="I4058" t="str">
        <f>VLOOKUP(H4058,ISO!$A$2:$D$249,4,0)</f>
        <v>United States of America (the)</v>
      </c>
      <c r="J4058" t="s">
        <v>8246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0.53</v>
      </c>
      <c r="R4058" s="8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F4059">
        <v>775</v>
      </c>
      <c r="G4059" t="s">
        <v>8221</v>
      </c>
      <c r="H4059" t="s">
        <v>8225</v>
      </c>
      <c r="I4059" t="str">
        <f>VLOOKUP(H4059,ISO!$A$2:$D$249,4,0)</f>
        <v>United Kingdom of Great Britain and Northern Ireland (the)</v>
      </c>
      <c r="J4059" t="s">
        <v>8247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0.22142857142857142</v>
      </c>
      <c r="R4059" s="8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F4060">
        <v>95</v>
      </c>
      <c r="G4060" t="s">
        <v>8221</v>
      </c>
      <c r="H4060" t="s">
        <v>8224</v>
      </c>
      <c r="I4060" t="str">
        <f>VLOOKUP(H4060,ISO!$A$2:$D$249,4,0)</f>
        <v>United States of America (the)</v>
      </c>
      <c r="J4060" t="s">
        <v>8246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2.5333333333333333E-2</v>
      </c>
      <c r="R4060" s="8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F4061">
        <v>250</v>
      </c>
      <c r="G4061" t="s">
        <v>8221</v>
      </c>
      <c r="H4061" t="s">
        <v>8229</v>
      </c>
      <c r="I4061" t="str">
        <f>VLOOKUP(H4061,ISO!$A$2:$D$249,4,0)</f>
        <v>Canada</v>
      </c>
      <c r="J4061" t="s">
        <v>8251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2.5000000000000001E-2</v>
      </c>
      <c r="R4061" s="8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F4062">
        <v>285</v>
      </c>
      <c r="G4062" t="s">
        <v>8221</v>
      </c>
      <c r="H4062" t="s">
        <v>8229</v>
      </c>
      <c r="I4062" t="str">
        <f>VLOOKUP(H4062,ISO!$A$2:$D$249,4,0)</f>
        <v>Canada</v>
      </c>
      <c r="J4062" t="s">
        <v>8251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2.8500000000000001E-2</v>
      </c>
      <c r="R4062" s="8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F4063">
        <v>0</v>
      </c>
      <c r="G4063" t="s">
        <v>8221</v>
      </c>
      <c r="H4063" t="s">
        <v>8224</v>
      </c>
      <c r="I4063" t="str">
        <f>VLOOKUP(H4063,ISO!$A$2:$D$249,4,0)</f>
        <v>United States of America (the)</v>
      </c>
      <c r="J4063" t="s">
        <v>8246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s="8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F4064">
        <v>490</v>
      </c>
      <c r="G4064" t="s">
        <v>8221</v>
      </c>
      <c r="H4064" t="s">
        <v>8224</v>
      </c>
      <c r="I4064" t="str">
        <f>VLOOKUP(H4064,ISO!$A$2:$D$249,4,0)</f>
        <v>United States of America (the)</v>
      </c>
      <c r="J4064" t="s">
        <v>8246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2.4500000000000001E-2</v>
      </c>
      <c r="R4064" s="8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F4065">
        <v>135</v>
      </c>
      <c r="G4065" t="s">
        <v>8221</v>
      </c>
      <c r="H4065" t="s">
        <v>8225</v>
      </c>
      <c r="I4065" t="str">
        <f>VLOOKUP(H4065,ISO!$A$2:$D$249,4,0)</f>
        <v>United Kingdom of Great Britain and Northern Ireland (the)</v>
      </c>
      <c r="J4065" t="s">
        <v>8247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1.4210526315789474E-2</v>
      </c>
      <c r="R4065" s="8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F4066">
        <v>385</v>
      </c>
      <c r="G4066" t="s">
        <v>8221</v>
      </c>
      <c r="H4066" t="s">
        <v>8226</v>
      </c>
      <c r="I4066" t="str">
        <f>VLOOKUP(H4066,ISO!$A$2:$D$249,4,0)</f>
        <v>Australia</v>
      </c>
      <c r="J4066" t="s">
        <v>8248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0.1925</v>
      </c>
      <c r="R4066" s="8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F4067">
        <v>27</v>
      </c>
      <c r="G4067" t="s">
        <v>8221</v>
      </c>
      <c r="H4067" t="s">
        <v>8224</v>
      </c>
      <c r="I4067" t="str">
        <f>VLOOKUP(H4067,ISO!$A$2:$D$249,4,0)</f>
        <v>United States of America (the)</v>
      </c>
      <c r="J4067" t="s">
        <v>8246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6.7499999999999999E-3</v>
      </c>
      <c r="R4067" s="8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F4068">
        <v>25</v>
      </c>
      <c r="G4068" t="s">
        <v>8221</v>
      </c>
      <c r="H4068" t="s">
        <v>8224</v>
      </c>
      <c r="I4068" t="str">
        <f>VLOOKUP(H4068,ISO!$A$2:$D$249,4,0)</f>
        <v>United States of America (the)</v>
      </c>
      <c r="J4068" t="s">
        <v>8246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1.6666666666666668E-3</v>
      </c>
      <c r="R4068" s="8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F4069">
        <v>3045</v>
      </c>
      <c r="G4069" t="s">
        <v>8221</v>
      </c>
      <c r="H4069" t="s">
        <v>8224</v>
      </c>
      <c r="I4069" t="str">
        <f>VLOOKUP(H4069,ISO!$A$2:$D$249,4,0)</f>
        <v>United States of America (the)</v>
      </c>
      <c r="J4069" t="s">
        <v>8246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0.60899999999999999</v>
      </c>
      <c r="R4069" s="8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F4070">
        <v>34.950000000000003</v>
      </c>
      <c r="G4070" t="s">
        <v>8221</v>
      </c>
      <c r="H4070" t="s">
        <v>8224</v>
      </c>
      <c r="I4070" t="str">
        <f>VLOOKUP(H4070,ISO!$A$2:$D$249,4,0)</f>
        <v>United States of America (the)</v>
      </c>
      <c r="J4070" t="s">
        <v>8246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0.01</v>
      </c>
      <c r="R4070" s="8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F4071">
        <v>430</v>
      </c>
      <c r="G4071" t="s">
        <v>8221</v>
      </c>
      <c r="H4071" t="s">
        <v>8225</v>
      </c>
      <c r="I4071" t="str">
        <f>VLOOKUP(H4071,ISO!$A$2:$D$249,4,0)</f>
        <v>United Kingdom of Great Britain and Northern Ireland (the)</v>
      </c>
      <c r="J4071" t="s">
        <v>8247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0.34399999999999997</v>
      </c>
      <c r="R4071" s="8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F4072">
        <v>165</v>
      </c>
      <c r="G4072" t="s">
        <v>8221</v>
      </c>
      <c r="H4072" t="s">
        <v>8224</v>
      </c>
      <c r="I4072" t="str">
        <f>VLOOKUP(H4072,ISO!$A$2:$D$249,4,0)</f>
        <v>United States of America (the)</v>
      </c>
      <c r="J4072" t="s">
        <v>8246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0.16500000000000001</v>
      </c>
      <c r="R4072" s="8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F4073">
        <v>0</v>
      </c>
      <c r="G4073" t="s">
        <v>8221</v>
      </c>
      <c r="H4073" t="s">
        <v>8238</v>
      </c>
      <c r="I4073" t="str">
        <f>VLOOKUP(H4073,ISO!$A$2:$D$249,4,0)</f>
        <v>Mexico</v>
      </c>
      <c r="J4073" t="s">
        <v>8256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s="8" t="e">
        <f t="shared" si="253"/>
        <v>#DIV/0!</v>
      </c>
      <c r="S4073" t="str">
        <f t="shared" si="254"/>
        <v>theater</v>
      </c>
      <c r="T4073" t="str">
        <f t="shared" si="255"/>
        <v>plays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F4074">
        <v>4</v>
      </c>
      <c r="G4074" t="s">
        <v>8221</v>
      </c>
      <c r="H4074" t="s">
        <v>8225</v>
      </c>
      <c r="I4074" t="str">
        <f>VLOOKUP(H4074,ISO!$A$2:$D$249,4,0)</f>
        <v>United Kingdom of Great Britain and Northern Ireland (the)</v>
      </c>
      <c r="J4074" t="s">
        <v>8247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4.0000000000000001E-3</v>
      </c>
      <c r="R4074" s="8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F4075">
        <v>37</v>
      </c>
      <c r="G4075" t="s">
        <v>8221</v>
      </c>
      <c r="H4075" t="s">
        <v>8224</v>
      </c>
      <c r="I4075" t="str">
        <f>VLOOKUP(H4075,ISO!$A$2:$D$249,4,0)</f>
        <v>United States of America (the)</v>
      </c>
      <c r="J4075" t="s">
        <v>8246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1.0571428571428572E-2</v>
      </c>
      <c r="R4075" s="8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F4076">
        <v>735</v>
      </c>
      <c r="G4076" t="s">
        <v>8221</v>
      </c>
      <c r="H4076" t="s">
        <v>8225</v>
      </c>
      <c r="I4076" t="str">
        <f>VLOOKUP(H4076,ISO!$A$2:$D$249,4,0)</f>
        <v>United Kingdom of Great Britain and Northern Ireland (the)</v>
      </c>
      <c r="J4076" t="s">
        <v>8247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0.26727272727272727</v>
      </c>
      <c r="R4076" s="8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F4077">
        <v>576</v>
      </c>
      <c r="G4077" t="s">
        <v>8221</v>
      </c>
      <c r="H4077" t="s">
        <v>8225</v>
      </c>
      <c r="I4077" t="str">
        <f>VLOOKUP(H4077,ISO!$A$2:$D$249,4,0)</f>
        <v>United Kingdom of Great Britain and Northern Ireland (the)</v>
      </c>
      <c r="J4077" t="s">
        <v>8247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0.28799999999999998</v>
      </c>
      <c r="R4077" s="8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F4078">
        <v>0</v>
      </c>
      <c r="G4078" t="s">
        <v>8221</v>
      </c>
      <c r="H4078" t="s">
        <v>8224</v>
      </c>
      <c r="I4078" t="str">
        <f>VLOOKUP(H4078,ISO!$A$2:$D$249,4,0)</f>
        <v>United States of America (the)</v>
      </c>
      <c r="J4078" t="s">
        <v>8246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s="8" t="e">
        <f t="shared" si="253"/>
        <v>#DIV/0!</v>
      </c>
      <c r="S4078" t="str">
        <f t="shared" si="254"/>
        <v>theater</v>
      </c>
      <c r="T4078" t="str">
        <f t="shared" si="255"/>
        <v>plays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F4079">
        <v>1335</v>
      </c>
      <c r="G4079" t="s">
        <v>8221</v>
      </c>
      <c r="H4079" t="s">
        <v>8224</v>
      </c>
      <c r="I4079" t="str">
        <f>VLOOKUP(H4079,ISO!$A$2:$D$249,4,0)</f>
        <v>United States of America (the)</v>
      </c>
      <c r="J4079" t="s">
        <v>8246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8.8999999999999996E-2</v>
      </c>
      <c r="R4079" s="8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F4080">
        <v>0</v>
      </c>
      <c r="G4080" t="s">
        <v>8221</v>
      </c>
      <c r="H4080" t="s">
        <v>8225</v>
      </c>
      <c r="I4080" t="str">
        <f>VLOOKUP(H4080,ISO!$A$2:$D$249,4,0)</f>
        <v>United Kingdom of Great Britain and Northern Ireland (the)</v>
      </c>
      <c r="J4080" t="s">
        <v>8247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s="8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F4081">
        <v>5</v>
      </c>
      <c r="G4081" t="s">
        <v>8221</v>
      </c>
      <c r="H4081" t="s">
        <v>8224</v>
      </c>
      <c r="I4081" t="str">
        <f>VLOOKUP(H4081,ISO!$A$2:$D$249,4,0)</f>
        <v>United States of America (the)</v>
      </c>
      <c r="J4081" t="s">
        <v>8246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1.6666666666666668E-3</v>
      </c>
      <c r="R4081" s="8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F4082">
        <v>0</v>
      </c>
      <c r="G4082" t="s">
        <v>8221</v>
      </c>
      <c r="H4082" t="s">
        <v>8224</v>
      </c>
      <c r="I4082" t="str">
        <f>VLOOKUP(H4082,ISO!$A$2:$D$249,4,0)</f>
        <v>United States of America (the)</v>
      </c>
      <c r="J4082" t="s">
        <v>8246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s="8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F4083">
        <v>350</v>
      </c>
      <c r="G4083" t="s">
        <v>8221</v>
      </c>
      <c r="H4083" t="s">
        <v>8224</v>
      </c>
      <c r="I4083" t="str">
        <f>VLOOKUP(H4083,ISO!$A$2:$D$249,4,0)</f>
        <v>United States of America (the)</v>
      </c>
      <c r="J4083" t="s">
        <v>8246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0.15737410071942445</v>
      </c>
      <c r="R4083" s="8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F4084">
        <v>3</v>
      </c>
      <c r="G4084" t="s">
        <v>8221</v>
      </c>
      <c r="H4084" t="s">
        <v>8224</v>
      </c>
      <c r="I4084" t="str">
        <f>VLOOKUP(H4084,ISO!$A$2:$D$249,4,0)</f>
        <v>United States of America (the)</v>
      </c>
      <c r="J4084" t="s">
        <v>8246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0.02</v>
      </c>
      <c r="R4084" s="8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F4085">
        <v>759</v>
      </c>
      <c r="G4085" t="s">
        <v>8221</v>
      </c>
      <c r="H4085" t="s">
        <v>8224</v>
      </c>
      <c r="I4085" t="str">
        <f>VLOOKUP(H4085,ISO!$A$2:$D$249,4,0)</f>
        <v>United States of America (the)</v>
      </c>
      <c r="J4085" t="s">
        <v>8246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0.21685714285714286</v>
      </c>
      <c r="R4085" s="8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F4086">
        <v>10</v>
      </c>
      <c r="G4086" t="s">
        <v>8221</v>
      </c>
      <c r="H4086" t="s">
        <v>8237</v>
      </c>
      <c r="I4086" t="str">
        <f>VLOOKUP(H4086,ISO!$A$2:$D$249,4,0)</f>
        <v>Italy</v>
      </c>
      <c r="J4086" t="s">
        <v>8249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3.3333333333333335E-3</v>
      </c>
      <c r="R4086" s="8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F4087">
        <v>10</v>
      </c>
      <c r="G4087" t="s">
        <v>8221</v>
      </c>
      <c r="H4087" t="s">
        <v>8224</v>
      </c>
      <c r="I4087" t="str">
        <f>VLOOKUP(H4087,ISO!$A$2:$D$249,4,0)</f>
        <v>United States of America (the)</v>
      </c>
      <c r="J4087" t="s">
        <v>8246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2.8571428571428571E-3</v>
      </c>
      <c r="R4087" s="8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F4088">
        <v>47</v>
      </c>
      <c r="G4088" t="s">
        <v>8221</v>
      </c>
      <c r="H4088" t="s">
        <v>8224</v>
      </c>
      <c r="I4088" t="str">
        <f>VLOOKUP(H4088,ISO!$A$2:$D$249,4,0)</f>
        <v>United States of America (the)</v>
      </c>
      <c r="J4088" t="s">
        <v>8246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4.7E-2</v>
      </c>
      <c r="R4088" s="8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F4089">
        <v>0</v>
      </c>
      <c r="G4089" t="s">
        <v>8221</v>
      </c>
      <c r="H4089" t="s">
        <v>8224</v>
      </c>
      <c r="I4089" t="str">
        <f>VLOOKUP(H4089,ISO!$A$2:$D$249,4,0)</f>
        <v>United States of America (the)</v>
      </c>
      <c r="J4089" t="s">
        <v>8246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s="8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F4090">
        <v>216</v>
      </c>
      <c r="G4090" t="s">
        <v>8221</v>
      </c>
      <c r="H4090" t="s">
        <v>8225</v>
      </c>
      <c r="I4090" t="str">
        <f>VLOOKUP(H4090,ISO!$A$2:$D$249,4,0)</f>
        <v>United Kingdom of Great Britain and Northern Ireland (the)</v>
      </c>
      <c r="J4090" t="s">
        <v>8247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0.108</v>
      </c>
      <c r="R4090" s="8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F4091">
        <v>240</v>
      </c>
      <c r="G4091" t="s">
        <v>8221</v>
      </c>
      <c r="H4091" t="s">
        <v>8224</v>
      </c>
      <c r="I4091" t="str">
        <f>VLOOKUP(H4091,ISO!$A$2:$D$249,4,0)</f>
        <v>United States of America (the)</v>
      </c>
      <c r="J4091" t="s">
        <v>8246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4.8000000000000001E-2</v>
      </c>
      <c r="R4091" s="8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F4092">
        <v>32</v>
      </c>
      <c r="G4092" t="s">
        <v>8221</v>
      </c>
      <c r="H4092" t="s">
        <v>8224</v>
      </c>
      <c r="I4092" t="str">
        <f>VLOOKUP(H4092,ISO!$A$2:$D$249,4,0)</f>
        <v>United States of America (the)</v>
      </c>
      <c r="J4092" t="s">
        <v>8246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3.2000000000000001E-2</v>
      </c>
      <c r="R4092" s="8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F4093">
        <v>204</v>
      </c>
      <c r="G4093" t="s">
        <v>8221</v>
      </c>
      <c r="H4093" t="s">
        <v>8224</v>
      </c>
      <c r="I4093" t="str">
        <f>VLOOKUP(H4093,ISO!$A$2:$D$249,4,0)</f>
        <v>United States of America (the)</v>
      </c>
      <c r="J4093" t="s">
        <v>8246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0.1275</v>
      </c>
      <c r="R4093" s="8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F4094">
        <v>20</v>
      </c>
      <c r="G4094" t="s">
        <v>8221</v>
      </c>
      <c r="H4094" t="s">
        <v>8224</v>
      </c>
      <c r="I4094" t="str">
        <f>VLOOKUP(H4094,ISO!$A$2:$D$249,4,0)</f>
        <v>United States of America (the)</v>
      </c>
      <c r="J4094" t="s">
        <v>8246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1.8181818181818181E-4</v>
      </c>
      <c r="R4094" s="8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F4095">
        <v>60</v>
      </c>
      <c r="G4095" t="s">
        <v>8221</v>
      </c>
      <c r="H4095" t="s">
        <v>8225</v>
      </c>
      <c r="I4095" t="str">
        <f>VLOOKUP(H4095,ISO!$A$2:$D$249,4,0)</f>
        <v>United Kingdom of Great Britain and Northern Ireland (the)</v>
      </c>
      <c r="J4095" t="s">
        <v>8247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2.4E-2</v>
      </c>
      <c r="R4095" s="8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F4096">
        <v>730</v>
      </c>
      <c r="G4096" t="s">
        <v>8221</v>
      </c>
      <c r="H4096" t="s">
        <v>8224</v>
      </c>
      <c r="I4096" t="str">
        <f>VLOOKUP(H4096,ISO!$A$2:$D$249,4,0)</f>
        <v>United States of America (the)</v>
      </c>
      <c r="J4096" t="s">
        <v>8246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0.36499999999999999</v>
      </c>
      <c r="R4096" s="8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F4097">
        <v>800</v>
      </c>
      <c r="G4097" t="s">
        <v>8221</v>
      </c>
      <c r="H4097" t="s">
        <v>8238</v>
      </c>
      <c r="I4097" t="str">
        <f>VLOOKUP(H4097,ISO!$A$2:$D$249,4,0)</f>
        <v>Mexico</v>
      </c>
      <c r="J4097" t="s">
        <v>8256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2.6666666666666668E-2</v>
      </c>
      <c r="R4097" s="8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F4098">
        <v>400</v>
      </c>
      <c r="G4098" t="s">
        <v>8221</v>
      </c>
      <c r="H4098" t="s">
        <v>8225</v>
      </c>
      <c r="I4098" t="str">
        <f>VLOOKUP(H4098,ISO!$A$2:$D$249,4,0)</f>
        <v>United Kingdom of Great Britain and Northern Ireland (the)</v>
      </c>
      <c r="J4098" t="s">
        <v>8247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252"/>
        <v>0.11428571428571428</v>
      </c>
      <c r="R4098" s="8">
        <f t="shared" si="253"/>
        <v>80</v>
      </c>
      <c r="S4098" t="str">
        <f t="shared" si="254"/>
        <v>theater</v>
      </c>
      <c r="T4098" t="str">
        <f t="shared" si="255"/>
        <v>plays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F4099">
        <v>0</v>
      </c>
      <c r="G4099" t="s">
        <v>8221</v>
      </c>
      <c r="H4099" t="s">
        <v>8225</v>
      </c>
      <c r="I4099" t="str">
        <f>VLOOKUP(H4099,ISO!$A$2:$D$249,4,0)</f>
        <v>United Kingdom of Great Britain and Northern Ireland (the)</v>
      </c>
      <c r="J4099" t="s">
        <v>8247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256">F4099/D4099</f>
        <v>0</v>
      </c>
      <c r="R4099" s="8" t="e">
        <f t="shared" ref="R4099:R4115" si="257">F4099/N4099</f>
        <v>#DIV/0!</v>
      </c>
      <c r="S4099" t="str">
        <f t="shared" ref="S4099:S4115" si="258">LEFT(P4099,(FIND("/",P4099,1)-1))</f>
        <v>theater</v>
      </c>
      <c r="T4099" t="str">
        <f t="shared" ref="T4099:T4115" si="259">MID(P4099,FIND("/",P4099)+1,256)</f>
        <v>plays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F4100">
        <v>0</v>
      </c>
      <c r="G4100" t="s">
        <v>8221</v>
      </c>
      <c r="H4100" t="s">
        <v>8224</v>
      </c>
      <c r="I4100" t="str">
        <f>VLOOKUP(H4100,ISO!$A$2:$D$249,4,0)</f>
        <v>United States of America (the)</v>
      </c>
      <c r="J4100" t="s">
        <v>8246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s="8" t="e">
        <f t="shared" si="257"/>
        <v>#DIV/0!</v>
      </c>
      <c r="S4100" t="str">
        <f t="shared" si="258"/>
        <v>theater</v>
      </c>
      <c r="T4100" t="str">
        <f t="shared" si="259"/>
        <v>plays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F4101">
        <v>50</v>
      </c>
      <c r="G4101" t="s">
        <v>8221</v>
      </c>
      <c r="H4101" t="s">
        <v>8224</v>
      </c>
      <c r="I4101" t="str">
        <f>VLOOKUP(H4101,ISO!$A$2:$D$249,4,0)</f>
        <v>United States of America (the)</v>
      </c>
      <c r="J4101" t="s">
        <v>8246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1.1111111111111112E-2</v>
      </c>
      <c r="R4101" s="8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F4102">
        <v>0</v>
      </c>
      <c r="G4102" t="s">
        <v>8221</v>
      </c>
      <c r="H4102" t="s">
        <v>8224</v>
      </c>
      <c r="I4102" t="str">
        <f>VLOOKUP(H4102,ISO!$A$2:$D$249,4,0)</f>
        <v>United States of America (the)</v>
      </c>
      <c r="J4102" t="s">
        <v>8246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s="8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F4103">
        <v>0</v>
      </c>
      <c r="G4103" t="s">
        <v>8221</v>
      </c>
      <c r="H4103" t="s">
        <v>8224</v>
      </c>
      <c r="I4103" t="str">
        <f>VLOOKUP(H4103,ISO!$A$2:$D$249,4,0)</f>
        <v>United States of America (the)</v>
      </c>
      <c r="J4103" t="s">
        <v>8246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s="8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F4104">
        <v>137</v>
      </c>
      <c r="G4104" t="s">
        <v>8221</v>
      </c>
      <c r="H4104" t="s">
        <v>8224</v>
      </c>
      <c r="I4104" t="str">
        <f>VLOOKUP(H4104,ISO!$A$2:$D$249,4,0)</f>
        <v>United States of America (the)</v>
      </c>
      <c r="J4104" t="s">
        <v>8246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0.27400000000000002</v>
      </c>
      <c r="R4104" s="8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F4105">
        <v>100</v>
      </c>
      <c r="G4105" t="s">
        <v>8221</v>
      </c>
      <c r="H4105" t="s">
        <v>8224</v>
      </c>
      <c r="I4105" t="str">
        <f>VLOOKUP(H4105,ISO!$A$2:$D$249,4,0)</f>
        <v>United States of America (the)</v>
      </c>
      <c r="J4105" t="s">
        <v>8246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0.1</v>
      </c>
      <c r="R4105" s="8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F4106">
        <v>641</v>
      </c>
      <c r="G4106" t="s">
        <v>8221</v>
      </c>
      <c r="H4106" t="s">
        <v>8226</v>
      </c>
      <c r="I4106" t="str">
        <f>VLOOKUP(H4106,ISO!$A$2:$D$249,4,0)</f>
        <v>Australia</v>
      </c>
      <c r="J4106" t="s">
        <v>8248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0.21366666666666667</v>
      </c>
      <c r="R4106" s="8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F4107">
        <v>2300</v>
      </c>
      <c r="G4107" t="s">
        <v>8221</v>
      </c>
      <c r="H4107" t="s">
        <v>8238</v>
      </c>
      <c r="I4107" t="str">
        <f>VLOOKUP(H4107,ISO!$A$2:$D$249,4,0)</f>
        <v>Mexico</v>
      </c>
      <c r="J4107" t="s">
        <v>8256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6.9696969696969702E-2</v>
      </c>
      <c r="R4107" s="8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F4108">
        <v>3530</v>
      </c>
      <c r="G4108" t="s">
        <v>8221</v>
      </c>
      <c r="H4108" t="s">
        <v>8224</v>
      </c>
      <c r="I4108" t="str">
        <f>VLOOKUP(H4108,ISO!$A$2:$D$249,4,0)</f>
        <v>United States of America (the)</v>
      </c>
      <c r="J4108" t="s">
        <v>8246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0.70599999999999996</v>
      </c>
      <c r="R4108" s="8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F4109">
        <v>41</v>
      </c>
      <c r="G4109" t="s">
        <v>8221</v>
      </c>
      <c r="H4109" t="s">
        <v>8224</v>
      </c>
      <c r="I4109" t="str">
        <f>VLOOKUP(H4109,ISO!$A$2:$D$249,4,0)</f>
        <v>United States of America (the)</v>
      </c>
      <c r="J4109" t="s">
        <v>8246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2.0500000000000001E-2</v>
      </c>
      <c r="R4109" s="8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F4110">
        <v>59</v>
      </c>
      <c r="G4110" t="s">
        <v>8221</v>
      </c>
      <c r="H4110" t="s">
        <v>8224</v>
      </c>
      <c r="I4110" t="str">
        <f>VLOOKUP(H4110,ISO!$A$2:$D$249,4,0)</f>
        <v>United States of America (the)</v>
      </c>
      <c r="J4110" t="s">
        <v>8246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1.9666666666666666E-2</v>
      </c>
      <c r="R4110" s="8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F4111">
        <v>0</v>
      </c>
      <c r="G4111" t="s">
        <v>8221</v>
      </c>
      <c r="H4111" t="s">
        <v>8225</v>
      </c>
      <c r="I4111" t="str">
        <f>VLOOKUP(H4111,ISO!$A$2:$D$249,4,0)</f>
        <v>United Kingdom of Great Britain and Northern Ireland (the)</v>
      </c>
      <c r="J4111" t="s">
        <v>8247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s="8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F4112">
        <v>86</v>
      </c>
      <c r="G4112" t="s">
        <v>8221</v>
      </c>
      <c r="H4112" t="s">
        <v>8225</v>
      </c>
      <c r="I4112" t="str">
        <f>VLOOKUP(H4112,ISO!$A$2:$D$249,4,0)</f>
        <v>United Kingdom of Great Britain and Northern Ireland (the)</v>
      </c>
      <c r="J4112" t="s">
        <v>8247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0.28666666666666668</v>
      </c>
      <c r="R4112" s="8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F4113">
        <v>94</v>
      </c>
      <c r="G4113" t="s">
        <v>8221</v>
      </c>
      <c r="H4113" t="s">
        <v>8224</v>
      </c>
      <c r="I4113" t="str">
        <f>VLOOKUP(H4113,ISO!$A$2:$D$249,4,0)</f>
        <v>United States of America (the)</v>
      </c>
      <c r="J4113" t="s">
        <v>8246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3.1333333333333331E-2</v>
      </c>
      <c r="R4113" s="8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F4114">
        <v>1</v>
      </c>
      <c r="G4114" t="s">
        <v>8221</v>
      </c>
      <c r="H4114" t="s">
        <v>8241</v>
      </c>
      <c r="I4114" t="str">
        <f>VLOOKUP(H4114,ISO!$A$2:$D$249,4,0)</f>
        <v>Ireland</v>
      </c>
      <c r="J4114" t="s">
        <v>8249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4.0000000000000002E-4</v>
      </c>
      <c r="R4114" s="8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F4115">
        <v>3</v>
      </c>
      <c r="G4115" t="s">
        <v>8221</v>
      </c>
      <c r="H4115" t="s">
        <v>8224</v>
      </c>
      <c r="I4115" t="str">
        <f>VLOOKUP(H4115,ISO!$A$2:$D$249,4,0)</f>
        <v>United States of America (the)</v>
      </c>
      <c r="J4115" t="s">
        <v>8246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2E-3</v>
      </c>
      <c r="R4115" s="8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autoFilter ref="A1:T4115" xr:uid="{21AB8372-8D21-4B15-BF0B-868DEE855BE4}">
    <filterColumn colId="6">
      <filters>
        <filter val="failed"/>
      </filters>
    </filterColumn>
  </autoFilter>
  <dataConsolidate/>
  <conditionalFormatting sqref="G1:G1048576">
    <cfRule type="cellIs" dxfId="28" priority="17" operator="equal">
      <formula>"canceled"</formula>
    </cfRule>
    <cfRule type="cellIs" dxfId="27" priority="18" operator="equal">
      <formula>"live"</formula>
    </cfRule>
    <cfRule type="cellIs" dxfId="26" priority="19" operator="equal">
      <formula>"failed"</formula>
    </cfRule>
    <cfRule type="cellIs" dxfId="25" priority="20" operator="equal">
      <formula>"successful"</formula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E2:E4115">
    <cfRule type="expression" dxfId="24" priority="1">
      <formula>$D:$D&lt;1000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C1F-CF71-4788-BAC1-9753137D3D57}">
  <sheetPr codeName="Sheet8"/>
  <dimension ref="B1:E2201"/>
  <sheetViews>
    <sheetView tabSelected="1" topLeftCell="A2069" workbookViewId="0">
      <selection activeCell="E2081" sqref="E2081"/>
    </sheetView>
  </sheetViews>
  <sheetFormatPr defaultRowHeight="14.5"/>
  <cols>
    <col min="2" max="2" width="23.90625" customWidth="1"/>
    <col min="3" max="3" width="24.54296875" customWidth="1"/>
    <col min="4" max="4" width="21.26953125" customWidth="1"/>
    <col min="5" max="5" width="24.54296875" customWidth="1"/>
  </cols>
  <sheetData>
    <row r="1" spans="2:5">
      <c r="B1" s="1" t="s">
        <v>8218</v>
      </c>
      <c r="C1" s="1" t="s">
        <v>8262</v>
      </c>
      <c r="D1" s="1" t="s">
        <v>8218</v>
      </c>
      <c r="E1" s="1" t="s">
        <v>8262</v>
      </c>
    </row>
    <row r="2" spans="2:5">
      <c r="B2" t="s">
        <v>8219</v>
      </c>
      <c r="C2">
        <v>182</v>
      </c>
      <c r="D2" t="s">
        <v>8221</v>
      </c>
      <c r="E2">
        <v>0</v>
      </c>
    </row>
    <row r="3" spans="2:5">
      <c r="B3" t="s">
        <v>8219</v>
      </c>
      <c r="C3">
        <v>79</v>
      </c>
      <c r="D3" t="s">
        <v>8221</v>
      </c>
      <c r="E3">
        <v>1</v>
      </c>
    </row>
    <row r="4" spans="2:5">
      <c r="B4" t="s">
        <v>8219</v>
      </c>
      <c r="C4">
        <v>35</v>
      </c>
      <c r="D4" t="s">
        <v>8221</v>
      </c>
      <c r="E4">
        <v>10</v>
      </c>
    </row>
    <row r="5" spans="2:5">
      <c r="B5" t="s">
        <v>8219</v>
      </c>
      <c r="C5">
        <v>150</v>
      </c>
      <c r="D5" t="s">
        <v>8221</v>
      </c>
      <c r="E5">
        <v>0</v>
      </c>
    </row>
    <row r="6" spans="2:5">
      <c r="B6" t="s">
        <v>8219</v>
      </c>
      <c r="C6">
        <v>284</v>
      </c>
      <c r="D6" t="s">
        <v>8221</v>
      </c>
      <c r="E6">
        <v>7</v>
      </c>
    </row>
    <row r="7" spans="2:5">
      <c r="B7" t="s">
        <v>8219</v>
      </c>
      <c r="C7">
        <v>47</v>
      </c>
      <c r="D7" t="s">
        <v>8221</v>
      </c>
      <c r="E7">
        <v>0</v>
      </c>
    </row>
    <row r="8" spans="2:5">
      <c r="B8" t="s">
        <v>8219</v>
      </c>
      <c r="C8">
        <v>58</v>
      </c>
      <c r="D8" t="s">
        <v>8221</v>
      </c>
      <c r="E8">
        <v>1</v>
      </c>
    </row>
    <row r="9" spans="2:5">
      <c r="B9" t="s">
        <v>8219</v>
      </c>
      <c r="C9">
        <v>57</v>
      </c>
      <c r="D9" t="s">
        <v>8221</v>
      </c>
      <c r="E9">
        <v>2</v>
      </c>
    </row>
    <row r="10" spans="2:5">
      <c r="B10" t="s">
        <v>8219</v>
      </c>
      <c r="C10">
        <v>12</v>
      </c>
      <c r="D10" t="s">
        <v>8221</v>
      </c>
      <c r="E10">
        <v>3</v>
      </c>
    </row>
    <row r="11" spans="2:5">
      <c r="B11" t="s">
        <v>8219</v>
      </c>
      <c r="C11">
        <v>20</v>
      </c>
      <c r="D11" t="s">
        <v>8221</v>
      </c>
      <c r="E11">
        <v>10</v>
      </c>
    </row>
    <row r="12" spans="2:5">
      <c r="B12" t="s">
        <v>8219</v>
      </c>
      <c r="C12">
        <v>19</v>
      </c>
      <c r="D12" t="s">
        <v>8221</v>
      </c>
      <c r="E12">
        <v>10</v>
      </c>
    </row>
    <row r="13" spans="2:5">
      <c r="B13" t="s">
        <v>8219</v>
      </c>
      <c r="C13">
        <v>75</v>
      </c>
      <c r="D13" t="s">
        <v>8221</v>
      </c>
      <c r="E13">
        <v>1</v>
      </c>
    </row>
    <row r="14" spans="2:5">
      <c r="B14" t="s">
        <v>8219</v>
      </c>
      <c r="C14">
        <v>827</v>
      </c>
      <c r="D14" t="s">
        <v>8221</v>
      </c>
      <c r="E14">
        <v>0</v>
      </c>
    </row>
    <row r="15" spans="2:5">
      <c r="B15" t="s">
        <v>8219</v>
      </c>
      <c r="C15">
        <v>51</v>
      </c>
      <c r="D15" t="s">
        <v>8221</v>
      </c>
      <c r="E15">
        <v>0</v>
      </c>
    </row>
    <row r="16" spans="2:5">
      <c r="B16" t="s">
        <v>8219</v>
      </c>
      <c r="C16">
        <v>41</v>
      </c>
      <c r="D16" t="s">
        <v>8221</v>
      </c>
      <c r="E16">
        <v>0</v>
      </c>
    </row>
    <row r="17" spans="2:5">
      <c r="B17" t="s">
        <v>8219</v>
      </c>
      <c r="C17">
        <v>98</v>
      </c>
      <c r="D17" t="s">
        <v>8221</v>
      </c>
      <c r="E17">
        <v>26</v>
      </c>
    </row>
    <row r="18" spans="2:5">
      <c r="B18" t="s">
        <v>8219</v>
      </c>
      <c r="C18">
        <v>70</v>
      </c>
      <c r="D18" t="s">
        <v>8221</v>
      </c>
      <c r="E18">
        <v>0</v>
      </c>
    </row>
    <row r="19" spans="2:5">
      <c r="B19" t="s">
        <v>8219</v>
      </c>
      <c r="C19">
        <v>36</v>
      </c>
      <c r="D19" t="s">
        <v>8221</v>
      </c>
      <c r="E19">
        <v>7</v>
      </c>
    </row>
    <row r="20" spans="2:5">
      <c r="B20" t="s">
        <v>8219</v>
      </c>
      <c r="C20">
        <v>342</v>
      </c>
      <c r="D20" t="s">
        <v>8221</v>
      </c>
      <c r="E20">
        <v>0</v>
      </c>
    </row>
    <row r="21" spans="2:5">
      <c r="B21" t="s">
        <v>8219</v>
      </c>
      <c r="C21">
        <v>22</v>
      </c>
      <c r="D21" t="s">
        <v>8221</v>
      </c>
      <c r="E21">
        <v>2</v>
      </c>
    </row>
    <row r="22" spans="2:5">
      <c r="B22" t="s">
        <v>8219</v>
      </c>
      <c r="C22">
        <v>25</v>
      </c>
      <c r="D22" t="s">
        <v>8221</v>
      </c>
      <c r="E22">
        <v>13</v>
      </c>
    </row>
    <row r="23" spans="2:5">
      <c r="B23" t="s">
        <v>8219</v>
      </c>
      <c r="C23">
        <v>101</v>
      </c>
      <c r="D23" t="s">
        <v>8221</v>
      </c>
      <c r="E23">
        <v>4</v>
      </c>
    </row>
    <row r="24" spans="2:5">
      <c r="B24" t="s">
        <v>8219</v>
      </c>
      <c r="C24">
        <v>8</v>
      </c>
      <c r="D24" t="s">
        <v>8221</v>
      </c>
      <c r="E24">
        <v>0</v>
      </c>
    </row>
    <row r="25" spans="2:5">
      <c r="B25" t="s">
        <v>8219</v>
      </c>
      <c r="C25">
        <v>23</v>
      </c>
      <c r="D25" t="s">
        <v>8221</v>
      </c>
      <c r="E25">
        <v>12</v>
      </c>
    </row>
    <row r="26" spans="2:5">
      <c r="B26" t="s">
        <v>8219</v>
      </c>
      <c r="C26">
        <v>574</v>
      </c>
      <c r="D26" t="s">
        <v>8221</v>
      </c>
      <c r="E26">
        <v>2</v>
      </c>
    </row>
    <row r="27" spans="2:5">
      <c r="B27" t="s">
        <v>8219</v>
      </c>
      <c r="C27">
        <v>14</v>
      </c>
      <c r="D27" t="s">
        <v>8221</v>
      </c>
      <c r="E27">
        <v>10</v>
      </c>
    </row>
    <row r="28" spans="2:5">
      <c r="B28" t="s">
        <v>8219</v>
      </c>
      <c r="C28">
        <v>19</v>
      </c>
      <c r="D28" t="s">
        <v>8221</v>
      </c>
      <c r="E28">
        <v>0</v>
      </c>
    </row>
    <row r="29" spans="2:5">
      <c r="B29" t="s">
        <v>8219</v>
      </c>
      <c r="C29">
        <v>150</v>
      </c>
      <c r="D29" t="s">
        <v>8221</v>
      </c>
      <c r="E29">
        <v>5</v>
      </c>
    </row>
    <row r="30" spans="2:5">
      <c r="B30" t="s">
        <v>8219</v>
      </c>
      <c r="C30">
        <v>71</v>
      </c>
      <c r="D30" t="s">
        <v>8221</v>
      </c>
      <c r="E30">
        <v>0</v>
      </c>
    </row>
    <row r="31" spans="2:5">
      <c r="B31" t="s">
        <v>8219</v>
      </c>
      <c r="C31">
        <v>117</v>
      </c>
      <c r="D31" t="s">
        <v>8221</v>
      </c>
      <c r="E31">
        <v>5</v>
      </c>
    </row>
    <row r="32" spans="2:5">
      <c r="B32" t="s">
        <v>8219</v>
      </c>
      <c r="C32">
        <v>53</v>
      </c>
      <c r="D32" t="s">
        <v>8221</v>
      </c>
      <c r="E32">
        <v>1</v>
      </c>
    </row>
    <row r="33" spans="2:5">
      <c r="B33" t="s">
        <v>8219</v>
      </c>
      <c r="C33">
        <v>1</v>
      </c>
      <c r="D33" t="s">
        <v>8221</v>
      </c>
      <c r="E33">
        <v>3</v>
      </c>
    </row>
    <row r="34" spans="2:5">
      <c r="B34" t="s">
        <v>8219</v>
      </c>
      <c r="C34">
        <v>89</v>
      </c>
      <c r="D34" t="s">
        <v>8221</v>
      </c>
      <c r="E34">
        <v>3</v>
      </c>
    </row>
    <row r="35" spans="2:5">
      <c r="B35" t="s">
        <v>8219</v>
      </c>
      <c r="C35">
        <v>64</v>
      </c>
      <c r="D35" t="s">
        <v>8221</v>
      </c>
      <c r="E35">
        <v>0</v>
      </c>
    </row>
    <row r="36" spans="2:5">
      <c r="B36" t="s">
        <v>8219</v>
      </c>
      <c r="C36">
        <v>68</v>
      </c>
      <c r="D36" t="s">
        <v>8221</v>
      </c>
      <c r="E36">
        <v>3</v>
      </c>
    </row>
    <row r="37" spans="2:5">
      <c r="B37" t="s">
        <v>8219</v>
      </c>
      <c r="C37">
        <v>28</v>
      </c>
      <c r="D37" t="s">
        <v>8221</v>
      </c>
      <c r="E37">
        <v>0</v>
      </c>
    </row>
    <row r="38" spans="2:5">
      <c r="B38" t="s">
        <v>8219</v>
      </c>
      <c r="C38">
        <v>44</v>
      </c>
      <c r="D38" t="s">
        <v>8221</v>
      </c>
      <c r="E38">
        <v>19</v>
      </c>
    </row>
    <row r="39" spans="2:5">
      <c r="B39" t="s">
        <v>8219</v>
      </c>
      <c r="C39">
        <v>253</v>
      </c>
      <c r="D39" t="s">
        <v>8221</v>
      </c>
      <c r="E39">
        <v>8</v>
      </c>
    </row>
    <row r="40" spans="2:5">
      <c r="B40" t="s">
        <v>8219</v>
      </c>
      <c r="C40">
        <v>66</v>
      </c>
      <c r="D40" t="s">
        <v>8221</v>
      </c>
      <c r="E40">
        <v>6</v>
      </c>
    </row>
    <row r="41" spans="2:5">
      <c r="B41" t="s">
        <v>8219</v>
      </c>
      <c r="C41">
        <v>217</v>
      </c>
      <c r="D41" t="s">
        <v>8221</v>
      </c>
      <c r="E41">
        <v>0</v>
      </c>
    </row>
    <row r="42" spans="2:5">
      <c r="B42" t="s">
        <v>8219</v>
      </c>
      <c r="C42">
        <v>16</v>
      </c>
      <c r="D42" t="s">
        <v>8221</v>
      </c>
      <c r="E42">
        <v>18</v>
      </c>
    </row>
    <row r="43" spans="2:5">
      <c r="B43" t="s">
        <v>8219</v>
      </c>
      <c r="C43">
        <v>19</v>
      </c>
      <c r="D43" t="s">
        <v>8221</v>
      </c>
      <c r="E43">
        <v>7</v>
      </c>
    </row>
    <row r="44" spans="2:5">
      <c r="B44" t="s">
        <v>8219</v>
      </c>
      <c r="C44">
        <v>169</v>
      </c>
      <c r="D44" t="s">
        <v>8221</v>
      </c>
      <c r="E44">
        <v>0</v>
      </c>
    </row>
    <row r="45" spans="2:5">
      <c r="B45" t="s">
        <v>8219</v>
      </c>
      <c r="C45">
        <v>263</v>
      </c>
      <c r="D45" t="s">
        <v>8221</v>
      </c>
      <c r="E45">
        <v>8</v>
      </c>
    </row>
    <row r="46" spans="2:5">
      <c r="B46" t="s">
        <v>8219</v>
      </c>
      <c r="C46">
        <v>15</v>
      </c>
      <c r="D46" t="s">
        <v>8221</v>
      </c>
      <c r="E46">
        <v>1293</v>
      </c>
    </row>
    <row r="47" spans="2:5">
      <c r="B47" t="s">
        <v>8219</v>
      </c>
      <c r="C47">
        <v>61</v>
      </c>
      <c r="D47" t="s">
        <v>8221</v>
      </c>
      <c r="E47">
        <v>17</v>
      </c>
    </row>
    <row r="48" spans="2:5">
      <c r="B48" t="s">
        <v>8219</v>
      </c>
      <c r="C48">
        <v>45</v>
      </c>
      <c r="D48" t="s">
        <v>8221</v>
      </c>
      <c r="E48">
        <v>0</v>
      </c>
    </row>
    <row r="49" spans="2:5">
      <c r="B49" t="s">
        <v>8219</v>
      </c>
      <c r="C49">
        <v>70</v>
      </c>
      <c r="D49" t="s">
        <v>8221</v>
      </c>
      <c r="E49">
        <v>13</v>
      </c>
    </row>
    <row r="50" spans="2:5">
      <c r="B50" t="s">
        <v>8219</v>
      </c>
      <c r="C50">
        <v>38</v>
      </c>
      <c r="D50" t="s">
        <v>8221</v>
      </c>
      <c r="E50">
        <v>0</v>
      </c>
    </row>
    <row r="51" spans="2:5">
      <c r="B51" t="s">
        <v>8219</v>
      </c>
      <c r="C51">
        <v>87</v>
      </c>
      <c r="D51" t="s">
        <v>8221</v>
      </c>
      <c r="E51">
        <v>0</v>
      </c>
    </row>
    <row r="52" spans="2:5">
      <c r="B52" t="s">
        <v>8219</v>
      </c>
      <c r="C52">
        <v>22</v>
      </c>
      <c r="D52" t="s">
        <v>8221</v>
      </c>
      <c r="E52">
        <v>33</v>
      </c>
    </row>
    <row r="53" spans="2:5">
      <c r="B53" t="s">
        <v>8219</v>
      </c>
      <c r="C53">
        <v>119</v>
      </c>
      <c r="D53" t="s">
        <v>8221</v>
      </c>
      <c r="E53">
        <v>12</v>
      </c>
    </row>
    <row r="54" spans="2:5">
      <c r="B54" t="s">
        <v>8219</v>
      </c>
      <c r="C54">
        <v>52</v>
      </c>
      <c r="D54" t="s">
        <v>8221</v>
      </c>
      <c r="E54">
        <v>1</v>
      </c>
    </row>
    <row r="55" spans="2:5">
      <c r="B55" t="s">
        <v>8219</v>
      </c>
      <c r="C55">
        <v>117</v>
      </c>
      <c r="D55" t="s">
        <v>8221</v>
      </c>
      <c r="E55">
        <v>1</v>
      </c>
    </row>
    <row r="56" spans="2:5">
      <c r="B56" t="s">
        <v>8219</v>
      </c>
      <c r="C56">
        <v>52</v>
      </c>
      <c r="D56" t="s">
        <v>8221</v>
      </c>
      <c r="E56">
        <v>1</v>
      </c>
    </row>
    <row r="57" spans="2:5">
      <c r="B57" t="s">
        <v>8219</v>
      </c>
      <c r="C57">
        <v>86</v>
      </c>
      <c r="D57" t="s">
        <v>8221</v>
      </c>
      <c r="E57">
        <v>1</v>
      </c>
    </row>
    <row r="58" spans="2:5">
      <c r="B58" t="s">
        <v>8219</v>
      </c>
      <c r="C58">
        <v>174</v>
      </c>
      <c r="D58" t="s">
        <v>8221</v>
      </c>
      <c r="E58">
        <v>84</v>
      </c>
    </row>
    <row r="59" spans="2:5">
      <c r="B59" t="s">
        <v>8219</v>
      </c>
      <c r="C59">
        <v>69</v>
      </c>
      <c r="D59" t="s">
        <v>8221</v>
      </c>
      <c r="E59">
        <v>38</v>
      </c>
    </row>
    <row r="60" spans="2:5">
      <c r="B60" t="s">
        <v>8219</v>
      </c>
      <c r="C60">
        <v>75</v>
      </c>
      <c r="D60" t="s">
        <v>8221</v>
      </c>
      <c r="E60">
        <v>1</v>
      </c>
    </row>
    <row r="61" spans="2:5">
      <c r="B61" t="s">
        <v>8219</v>
      </c>
      <c r="C61">
        <v>33</v>
      </c>
      <c r="D61" t="s">
        <v>8221</v>
      </c>
      <c r="E61">
        <v>76</v>
      </c>
    </row>
    <row r="62" spans="2:5">
      <c r="B62" t="s">
        <v>8219</v>
      </c>
      <c r="C62">
        <v>108</v>
      </c>
      <c r="D62" t="s">
        <v>8221</v>
      </c>
      <c r="E62">
        <v>3</v>
      </c>
    </row>
    <row r="63" spans="2:5">
      <c r="B63" t="s">
        <v>8219</v>
      </c>
      <c r="C63">
        <v>23</v>
      </c>
      <c r="D63" t="s">
        <v>8221</v>
      </c>
      <c r="E63">
        <v>0</v>
      </c>
    </row>
    <row r="64" spans="2:5">
      <c r="B64" t="s">
        <v>8219</v>
      </c>
      <c r="C64">
        <v>48</v>
      </c>
      <c r="D64" t="s">
        <v>8221</v>
      </c>
      <c r="E64">
        <v>2</v>
      </c>
    </row>
    <row r="65" spans="2:5">
      <c r="B65" t="s">
        <v>8219</v>
      </c>
      <c r="C65">
        <v>64</v>
      </c>
      <c r="D65" t="s">
        <v>8221</v>
      </c>
      <c r="E65">
        <v>0</v>
      </c>
    </row>
    <row r="66" spans="2:5">
      <c r="B66" t="s">
        <v>8219</v>
      </c>
      <c r="C66">
        <v>24</v>
      </c>
      <c r="D66" t="s">
        <v>8221</v>
      </c>
      <c r="E66">
        <v>0</v>
      </c>
    </row>
    <row r="67" spans="2:5">
      <c r="B67" t="s">
        <v>8219</v>
      </c>
      <c r="C67">
        <v>57</v>
      </c>
      <c r="D67" t="s">
        <v>8221</v>
      </c>
      <c r="E67">
        <v>0</v>
      </c>
    </row>
    <row r="68" spans="2:5">
      <c r="B68" t="s">
        <v>8219</v>
      </c>
      <c r="C68">
        <v>26</v>
      </c>
      <c r="D68" t="s">
        <v>8221</v>
      </c>
      <c r="E68">
        <v>2</v>
      </c>
    </row>
    <row r="69" spans="2:5">
      <c r="B69" t="s">
        <v>8219</v>
      </c>
      <c r="C69">
        <v>20</v>
      </c>
      <c r="D69" t="s">
        <v>8221</v>
      </c>
      <c r="E69">
        <v>0</v>
      </c>
    </row>
    <row r="70" spans="2:5">
      <c r="B70" t="s">
        <v>8219</v>
      </c>
      <c r="C70">
        <v>36</v>
      </c>
      <c r="D70" t="s">
        <v>8221</v>
      </c>
      <c r="E70">
        <v>0</v>
      </c>
    </row>
    <row r="71" spans="2:5">
      <c r="B71" t="s">
        <v>8219</v>
      </c>
      <c r="C71">
        <v>178</v>
      </c>
      <c r="D71" t="s">
        <v>8221</v>
      </c>
      <c r="E71">
        <v>0</v>
      </c>
    </row>
    <row r="72" spans="2:5">
      <c r="B72" t="s">
        <v>8219</v>
      </c>
      <c r="C72">
        <v>17</v>
      </c>
      <c r="D72" t="s">
        <v>8221</v>
      </c>
      <c r="E72">
        <v>2</v>
      </c>
    </row>
    <row r="73" spans="2:5">
      <c r="B73" t="s">
        <v>8219</v>
      </c>
      <c r="C73">
        <v>32</v>
      </c>
      <c r="D73" t="s">
        <v>8221</v>
      </c>
      <c r="E73">
        <v>0</v>
      </c>
    </row>
    <row r="74" spans="2:5">
      <c r="B74" t="s">
        <v>8219</v>
      </c>
      <c r="C74">
        <v>41</v>
      </c>
      <c r="D74" t="s">
        <v>8221</v>
      </c>
      <c r="E74">
        <v>7</v>
      </c>
    </row>
    <row r="75" spans="2:5">
      <c r="B75" t="s">
        <v>8219</v>
      </c>
      <c r="C75">
        <v>18</v>
      </c>
      <c r="D75" t="s">
        <v>8221</v>
      </c>
      <c r="E75">
        <v>0</v>
      </c>
    </row>
    <row r="76" spans="2:5">
      <c r="B76" t="s">
        <v>8219</v>
      </c>
      <c r="C76">
        <v>29</v>
      </c>
      <c r="D76" t="s">
        <v>8221</v>
      </c>
      <c r="E76">
        <v>5</v>
      </c>
    </row>
    <row r="77" spans="2:5">
      <c r="B77" t="s">
        <v>8219</v>
      </c>
      <c r="C77">
        <v>47</v>
      </c>
      <c r="D77" t="s">
        <v>8221</v>
      </c>
      <c r="E77">
        <v>0</v>
      </c>
    </row>
    <row r="78" spans="2:5">
      <c r="B78" t="s">
        <v>8219</v>
      </c>
      <c r="C78">
        <v>15</v>
      </c>
      <c r="D78" t="s">
        <v>8221</v>
      </c>
      <c r="E78">
        <v>0</v>
      </c>
    </row>
    <row r="79" spans="2:5">
      <c r="B79" t="s">
        <v>8219</v>
      </c>
      <c r="C79">
        <v>26</v>
      </c>
      <c r="D79" t="s">
        <v>8221</v>
      </c>
      <c r="E79">
        <v>1</v>
      </c>
    </row>
    <row r="80" spans="2:5">
      <c r="B80" t="s">
        <v>8219</v>
      </c>
      <c r="C80">
        <v>35</v>
      </c>
      <c r="D80" t="s">
        <v>8221</v>
      </c>
      <c r="E80">
        <v>0</v>
      </c>
    </row>
    <row r="81" spans="2:5">
      <c r="B81" t="s">
        <v>8219</v>
      </c>
      <c r="C81">
        <v>41</v>
      </c>
      <c r="D81" t="s">
        <v>8221</v>
      </c>
      <c r="E81">
        <v>5</v>
      </c>
    </row>
    <row r="82" spans="2:5">
      <c r="B82" t="s">
        <v>8219</v>
      </c>
      <c r="C82">
        <v>47</v>
      </c>
      <c r="D82" t="s">
        <v>8221</v>
      </c>
      <c r="E82">
        <v>3</v>
      </c>
    </row>
    <row r="83" spans="2:5">
      <c r="B83" t="s">
        <v>8219</v>
      </c>
      <c r="C83">
        <v>28</v>
      </c>
      <c r="D83" t="s">
        <v>8221</v>
      </c>
      <c r="E83">
        <v>6</v>
      </c>
    </row>
    <row r="84" spans="2:5">
      <c r="B84" t="s">
        <v>8219</v>
      </c>
      <c r="C84">
        <v>100</v>
      </c>
      <c r="D84" t="s">
        <v>8221</v>
      </c>
      <c r="E84">
        <v>12</v>
      </c>
    </row>
    <row r="85" spans="2:5">
      <c r="B85" t="s">
        <v>8219</v>
      </c>
      <c r="C85">
        <v>13</v>
      </c>
      <c r="D85" t="s">
        <v>8221</v>
      </c>
      <c r="E85">
        <v>13</v>
      </c>
    </row>
    <row r="86" spans="2:5">
      <c r="B86" t="s">
        <v>8219</v>
      </c>
      <c r="C86">
        <v>7</v>
      </c>
      <c r="D86" t="s">
        <v>8221</v>
      </c>
      <c r="E86">
        <v>5</v>
      </c>
    </row>
    <row r="87" spans="2:5">
      <c r="B87" t="s">
        <v>8219</v>
      </c>
      <c r="C87">
        <v>21</v>
      </c>
      <c r="D87" t="s">
        <v>8221</v>
      </c>
      <c r="E87">
        <v>2</v>
      </c>
    </row>
    <row r="88" spans="2:5">
      <c r="B88" t="s">
        <v>8219</v>
      </c>
      <c r="C88">
        <v>17</v>
      </c>
      <c r="D88" t="s">
        <v>8221</v>
      </c>
      <c r="E88">
        <v>8</v>
      </c>
    </row>
    <row r="89" spans="2:5">
      <c r="B89" t="s">
        <v>8219</v>
      </c>
      <c r="C89">
        <v>25</v>
      </c>
      <c r="D89" t="s">
        <v>8221</v>
      </c>
      <c r="E89">
        <v>0</v>
      </c>
    </row>
    <row r="90" spans="2:5">
      <c r="B90" t="s">
        <v>8219</v>
      </c>
      <c r="C90">
        <v>60</v>
      </c>
      <c r="D90" t="s">
        <v>8221</v>
      </c>
      <c r="E90">
        <v>13</v>
      </c>
    </row>
    <row r="91" spans="2:5">
      <c r="B91" t="s">
        <v>8219</v>
      </c>
      <c r="C91">
        <v>56</v>
      </c>
      <c r="D91" t="s">
        <v>8221</v>
      </c>
      <c r="E91">
        <v>0</v>
      </c>
    </row>
    <row r="92" spans="2:5">
      <c r="B92" t="s">
        <v>8219</v>
      </c>
      <c r="C92">
        <v>16</v>
      </c>
      <c r="D92" t="s">
        <v>8221</v>
      </c>
      <c r="E92">
        <v>5</v>
      </c>
    </row>
    <row r="93" spans="2:5">
      <c r="B93" t="s">
        <v>8219</v>
      </c>
      <c r="C93">
        <v>46</v>
      </c>
      <c r="D93" t="s">
        <v>8221</v>
      </c>
      <c r="E93">
        <v>8</v>
      </c>
    </row>
    <row r="94" spans="2:5">
      <c r="B94" t="s">
        <v>8219</v>
      </c>
      <c r="C94">
        <v>43</v>
      </c>
      <c r="D94" t="s">
        <v>8221</v>
      </c>
      <c r="E94">
        <v>8</v>
      </c>
    </row>
    <row r="95" spans="2:5">
      <c r="B95" t="s">
        <v>8219</v>
      </c>
      <c r="C95">
        <v>15</v>
      </c>
      <c r="D95" t="s">
        <v>8221</v>
      </c>
      <c r="E95">
        <v>0</v>
      </c>
    </row>
    <row r="96" spans="2:5">
      <c r="B96" t="s">
        <v>8219</v>
      </c>
      <c r="C96">
        <v>12</v>
      </c>
      <c r="D96" t="s">
        <v>8221</v>
      </c>
      <c r="E96">
        <v>2</v>
      </c>
    </row>
    <row r="97" spans="2:5">
      <c r="B97" t="s">
        <v>8219</v>
      </c>
      <c r="C97">
        <v>21</v>
      </c>
      <c r="D97" t="s">
        <v>8221</v>
      </c>
      <c r="E97">
        <v>3</v>
      </c>
    </row>
    <row r="98" spans="2:5">
      <c r="B98" t="s">
        <v>8219</v>
      </c>
      <c r="C98">
        <v>34</v>
      </c>
      <c r="D98" t="s">
        <v>8221</v>
      </c>
      <c r="E98">
        <v>0</v>
      </c>
    </row>
    <row r="99" spans="2:5">
      <c r="B99" t="s">
        <v>8219</v>
      </c>
      <c r="C99">
        <v>8</v>
      </c>
      <c r="D99" t="s">
        <v>8221</v>
      </c>
      <c r="E99">
        <v>0</v>
      </c>
    </row>
    <row r="100" spans="2:5">
      <c r="B100" t="s">
        <v>8219</v>
      </c>
      <c r="C100">
        <v>60</v>
      </c>
      <c r="D100" t="s">
        <v>8221</v>
      </c>
      <c r="E100">
        <v>11</v>
      </c>
    </row>
    <row r="101" spans="2:5">
      <c r="B101" t="s">
        <v>8219</v>
      </c>
      <c r="C101">
        <v>39</v>
      </c>
      <c r="D101" t="s">
        <v>8221</v>
      </c>
      <c r="E101">
        <v>0</v>
      </c>
    </row>
    <row r="102" spans="2:5">
      <c r="B102" t="s">
        <v>8219</v>
      </c>
      <c r="C102">
        <v>26</v>
      </c>
      <c r="D102" t="s">
        <v>8221</v>
      </c>
      <c r="E102">
        <v>1</v>
      </c>
    </row>
    <row r="103" spans="2:5">
      <c r="B103" t="s">
        <v>8219</v>
      </c>
      <c r="C103">
        <v>35</v>
      </c>
      <c r="D103" t="s">
        <v>8221</v>
      </c>
      <c r="E103">
        <v>0</v>
      </c>
    </row>
    <row r="104" spans="2:5">
      <c r="B104" t="s">
        <v>8219</v>
      </c>
      <c r="C104">
        <v>65</v>
      </c>
      <c r="D104" t="s">
        <v>8221</v>
      </c>
      <c r="E104">
        <v>17</v>
      </c>
    </row>
    <row r="105" spans="2:5">
      <c r="B105" t="s">
        <v>8219</v>
      </c>
      <c r="C105">
        <v>49</v>
      </c>
      <c r="D105" t="s">
        <v>8221</v>
      </c>
      <c r="E105">
        <v>2</v>
      </c>
    </row>
    <row r="106" spans="2:5">
      <c r="B106" t="s">
        <v>8219</v>
      </c>
      <c r="C106">
        <v>10</v>
      </c>
      <c r="D106" t="s">
        <v>8221</v>
      </c>
      <c r="E106">
        <v>1</v>
      </c>
    </row>
    <row r="107" spans="2:5">
      <c r="B107" t="s">
        <v>8219</v>
      </c>
      <c r="C107">
        <v>60</v>
      </c>
      <c r="D107" t="s">
        <v>8221</v>
      </c>
      <c r="E107">
        <v>2</v>
      </c>
    </row>
    <row r="108" spans="2:5">
      <c r="B108" t="s">
        <v>8219</v>
      </c>
      <c r="C108">
        <v>27</v>
      </c>
      <c r="D108" t="s">
        <v>8221</v>
      </c>
      <c r="E108">
        <v>16</v>
      </c>
    </row>
    <row r="109" spans="2:5">
      <c r="B109" t="s">
        <v>8219</v>
      </c>
      <c r="C109">
        <v>69</v>
      </c>
      <c r="D109" t="s">
        <v>8221</v>
      </c>
      <c r="E109">
        <v>1</v>
      </c>
    </row>
    <row r="110" spans="2:5">
      <c r="B110" t="s">
        <v>8219</v>
      </c>
      <c r="C110">
        <v>47</v>
      </c>
      <c r="D110" t="s">
        <v>8221</v>
      </c>
      <c r="E110">
        <v>4</v>
      </c>
    </row>
    <row r="111" spans="2:5">
      <c r="B111" t="s">
        <v>8219</v>
      </c>
      <c r="C111">
        <v>47</v>
      </c>
      <c r="D111" t="s">
        <v>8221</v>
      </c>
      <c r="E111">
        <v>5</v>
      </c>
    </row>
    <row r="112" spans="2:5">
      <c r="B112" t="s">
        <v>8219</v>
      </c>
      <c r="C112">
        <v>26</v>
      </c>
      <c r="D112" t="s">
        <v>8221</v>
      </c>
      <c r="E112">
        <v>7</v>
      </c>
    </row>
    <row r="113" spans="2:5">
      <c r="B113" t="s">
        <v>8219</v>
      </c>
      <c r="C113">
        <v>53</v>
      </c>
      <c r="D113" t="s">
        <v>8221</v>
      </c>
      <c r="E113">
        <v>0</v>
      </c>
    </row>
    <row r="114" spans="2:5">
      <c r="B114" t="s">
        <v>8219</v>
      </c>
      <c r="C114">
        <v>81</v>
      </c>
      <c r="D114" t="s">
        <v>8221</v>
      </c>
      <c r="E114">
        <v>12</v>
      </c>
    </row>
    <row r="115" spans="2:5">
      <c r="B115" t="s">
        <v>8219</v>
      </c>
      <c r="C115">
        <v>78</v>
      </c>
      <c r="D115" t="s">
        <v>8221</v>
      </c>
      <c r="E115">
        <v>2</v>
      </c>
    </row>
    <row r="116" spans="2:5">
      <c r="B116" t="s">
        <v>8219</v>
      </c>
      <c r="C116">
        <v>35</v>
      </c>
      <c r="D116" t="s">
        <v>8221</v>
      </c>
      <c r="E116">
        <v>5</v>
      </c>
    </row>
    <row r="117" spans="2:5">
      <c r="B117" t="s">
        <v>8219</v>
      </c>
      <c r="C117">
        <v>22</v>
      </c>
      <c r="D117" t="s">
        <v>8221</v>
      </c>
      <c r="E117">
        <v>2</v>
      </c>
    </row>
    <row r="118" spans="2:5">
      <c r="B118" t="s">
        <v>8219</v>
      </c>
      <c r="C118">
        <v>57</v>
      </c>
      <c r="D118" t="s">
        <v>8221</v>
      </c>
      <c r="E118">
        <v>3</v>
      </c>
    </row>
    <row r="119" spans="2:5">
      <c r="B119" t="s">
        <v>8219</v>
      </c>
      <c r="C119">
        <v>27</v>
      </c>
      <c r="D119" t="s">
        <v>8221</v>
      </c>
      <c r="E119">
        <v>0</v>
      </c>
    </row>
    <row r="120" spans="2:5">
      <c r="B120" t="s">
        <v>8219</v>
      </c>
      <c r="C120">
        <v>39</v>
      </c>
      <c r="D120" t="s">
        <v>8221</v>
      </c>
      <c r="E120">
        <v>49</v>
      </c>
    </row>
    <row r="121" spans="2:5">
      <c r="B121" t="s">
        <v>8219</v>
      </c>
      <c r="C121">
        <v>37</v>
      </c>
      <c r="D121" t="s">
        <v>8221</v>
      </c>
      <c r="E121">
        <v>1</v>
      </c>
    </row>
    <row r="122" spans="2:5">
      <c r="B122" t="s">
        <v>8219</v>
      </c>
      <c r="C122">
        <v>137</v>
      </c>
      <c r="D122" t="s">
        <v>8221</v>
      </c>
      <c r="E122">
        <v>2</v>
      </c>
    </row>
    <row r="123" spans="2:5">
      <c r="B123" t="s">
        <v>8219</v>
      </c>
      <c r="C123">
        <v>376</v>
      </c>
      <c r="D123" t="s">
        <v>8221</v>
      </c>
      <c r="E123">
        <v>0</v>
      </c>
    </row>
    <row r="124" spans="2:5">
      <c r="B124" t="s">
        <v>8219</v>
      </c>
      <c r="C124">
        <v>202</v>
      </c>
      <c r="D124" t="s">
        <v>8221</v>
      </c>
      <c r="E124">
        <v>0</v>
      </c>
    </row>
    <row r="125" spans="2:5">
      <c r="B125" t="s">
        <v>8219</v>
      </c>
      <c r="C125">
        <v>328</v>
      </c>
      <c r="D125" t="s">
        <v>8221</v>
      </c>
      <c r="E125">
        <v>11</v>
      </c>
    </row>
    <row r="126" spans="2:5">
      <c r="B126" t="s">
        <v>8219</v>
      </c>
      <c r="C126">
        <v>84</v>
      </c>
      <c r="D126" t="s">
        <v>8221</v>
      </c>
      <c r="E126">
        <v>1</v>
      </c>
    </row>
    <row r="127" spans="2:5">
      <c r="B127" t="s">
        <v>8219</v>
      </c>
      <c r="C127">
        <v>96</v>
      </c>
      <c r="D127" t="s">
        <v>8221</v>
      </c>
      <c r="E127">
        <v>8</v>
      </c>
    </row>
    <row r="128" spans="2:5">
      <c r="B128" t="s">
        <v>8219</v>
      </c>
      <c r="C128">
        <v>223</v>
      </c>
      <c r="D128" t="s">
        <v>8221</v>
      </c>
      <c r="E128">
        <v>5</v>
      </c>
    </row>
    <row r="129" spans="2:5">
      <c r="B129" t="s">
        <v>8219</v>
      </c>
      <c r="C129">
        <v>62</v>
      </c>
      <c r="D129" t="s">
        <v>8221</v>
      </c>
      <c r="E129">
        <v>39</v>
      </c>
    </row>
    <row r="130" spans="2:5">
      <c r="B130" t="s">
        <v>8219</v>
      </c>
      <c r="C130">
        <v>146</v>
      </c>
      <c r="D130" t="s">
        <v>8221</v>
      </c>
      <c r="E130">
        <v>0</v>
      </c>
    </row>
    <row r="131" spans="2:5">
      <c r="B131" t="s">
        <v>8219</v>
      </c>
      <c r="C131">
        <v>235</v>
      </c>
      <c r="D131" t="s">
        <v>8221</v>
      </c>
      <c r="E131">
        <v>0</v>
      </c>
    </row>
    <row r="132" spans="2:5">
      <c r="B132" t="s">
        <v>8219</v>
      </c>
      <c r="C132">
        <v>437</v>
      </c>
      <c r="D132" t="s">
        <v>8221</v>
      </c>
      <c r="E132">
        <v>2</v>
      </c>
    </row>
    <row r="133" spans="2:5">
      <c r="B133" t="s">
        <v>8219</v>
      </c>
      <c r="C133">
        <v>77</v>
      </c>
      <c r="D133" t="s">
        <v>8221</v>
      </c>
      <c r="E133">
        <v>170</v>
      </c>
    </row>
    <row r="134" spans="2:5">
      <c r="B134" t="s">
        <v>8219</v>
      </c>
      <c r="C134">
        <v>108</v>
      </c>
      <c r="D134" t="s">
        <v>8221</v>
      </c>
      <c r="E134">
        <v>5</v>
      </c>
    </row>
    <row r="135" spans="2:5">
      <c r="B135" t="s">
        <v>8219</v>
      </c>
      <c r="C135">
        <v>7</v>
      </c>
      <c r="D135" t="s">
        <v>8221</v>
      </c>
      <c r="E135">
        <v>14</v>
      </c>
    </row>
    <row r="136" spans="2:5">
      <c r="B136" t="s">
        <v>8219</v>
      </c>
      <c r="C136">
        <v>314</v>
      </c>
      <c r="D136" t="s">
        <v>8221</v>
      </c>
      <c r="E136">
        <v>1</v>
      </c>
    </row>
    <row r="137" spans="2:5">
      <c r="B137" t="s">
        <v>8219</v>
      </c>
      <c r="C137">
        <v>188</v>
      </c>
      <c r="D137" t="s">
        <v>8221</v>
      </c>
      <c r="E137">
        <v>0</v>
      </c>
    </row>
    <row r="138" spans="2:5">
      <c r="B138" t="s">
        <v>8219</v>
      </c>
      <c r="C138">
        <v>275</v>
      </c>
      <c r="D138" t="s">
        <v>8221</v>
      </c>
      <c r="E138">
        <v>124</v>
      </c>
    </row>
    <row r="139" spans="2:5">
      <c r="B139" t="s">
        <v>8219</v>
      </c>
      <c r="C139">
        <v>560</v>
      </c>
      <c r="D139" t="s">
        <v>8221</v>
      </c>
      <c r="E139">
        <v>0</v>
      </c>
    </row>
    <row r="140" spans="2:5">
      <c r="B140" t="s">
        <v>8219</v>
      </c>
      <c r="C140">
        <v>688</v>
      </c>
      <c r="D140" t="s">
        <v>8221</v>
      </c>
      <c r="E140">
        <v>0</v>
      </c>
    </row>
    <row r="141" spans="2:5">
      <c r="B141" t="s">
        <v>8219</v>
      </c>
      <c r="C141">
        <v>942</v>
      </c>
      <c r="D141" t="s">
        <v>8221</v>
      </c>
      <c r="E141">
        <v>55</v>
      </c>
    </row>
    <row r="142" spans="2:5">
      <c r="B142" t="s">
        <v>8219</v>
      </c>
      <c r="C142">
        <v>88</v>
      </c>
      <c r="D142" t="s">
        <v>8221</v>
      </c>
      <c r="E142">
        <v>140</v>
      </c>
    </row>
    <row r="143" spans="2:5">
      <c r="B143" t="s">
        <v>8219</v>
      </c>
      <c r="C143">
        <v>220</v>
      </c>
      <c r="D143" t="s">
        <v>8221</v>
      </c>
      <c r="E143">
        <v>21</v>
      </c>
    </row>
    <row r="144" spans="2:5">
      <c r="B144" t="s">
        <v>8219</v>
      </c>
      <c r="C144">
        <v>145</v>
      </c>
      <c r="D144" t="s">
        <v>8221</v>
      </c>
      <c r="E144">
        <v>1</v>
      </c>
    </row>
    <row r="145" spans="2:5">
      <c r="B145" t="s">
        <v>8219</v>
      </c>
      <c r="C145">
        <v>963</v>
      </c>
      <c r="D145" t="s">
        <v>8221</v>
      </c>
      <c r="E145">
        <v>147</v>
      </c>
    </row>
    <row r="146" spans="2:5">
      <c r="B146" t="s">
        <v>8219</v>
      </c>
      <c r="C146">
        <v>91</v>
      </c>
      <c r="D146" t="s">
        <v>8221</v>
      </c>
      <c r="E146">
        <v>11</v>
      </c>
    </row>
    <row r="147" spans="2:5">
      <c r="B147" t="s">
        <v>8219</v>
      </c>
      <c r="C147">
        <v>58</v>
      </c>
      <c r="D147" t="s">
        <v>8221</v>
      </c>
      <c r="E147">
        <v>125</v>
      </c>
    </row>
    <row r="148" spans="2:5">
      <c r="B148" t="s">
        <v>8219</v>
      </c>
      <c r="C148">
        <v>36</v>
      </c>
      <c r="D148" t="s">
        <v>8221</v>
      </c>
      <c r="E148">
        <v>1</v>
      </c>
    </row>
    <row r="149" spans="2:5">
      <c r="B149" t="s">
        <v>8219</v>
      </c>
      <c r="C149">
        <v>165</v>
      </c>
      <c r="D149" t="s">
        <v>8221</v>
      </c>
      <c r="E149">
        <v>0</v>
      </c>
    </row>
    <row r="150" spans="2:5">
      <c r="B150" t="s">
        <v>8219</v>
      </c>
      <c r="C150">
        <v>111</v>
      </c>
      <c r="D150" t="s">
        <v>8221</v>
      </c>
      <c r="E150">
        <v>0</v>
      </c>
    </row>
    <row r="151" spans="2:5">
      <c r="B151" t="s">
        <v>8219</v>
      </c>
      <c r="C151">
        <v>1596</v>
      </c>
      <c r="D151" t="s">
        <v>8221</v>
      </c>
      <c r="E151">
        <v>3</v>
      </c>
    </row>
    <row r="152" spans="2:5">
      <c r="B152" t="s">
        <v>8219</v>
      </c>
      <c r="C152">
        <v>61</v>
      </c>
      <c r="D152" t="s">
        <v>8221</v>
      </c>
      <c r="E152">
        <v>0</v>
      </c>
    </row>
    <row r="153" spans="2:5">
      <c r="B153" t="s">
        <v>8219</v>
      </c>
      <c r="C153">
        <v>287</v>
      </c>
      <c r="D153" t="s">
        <v>8221</v>
      </c>
      <c r="E153">
        <v>0</v>
      </c>
    </row>
    <row r="154" spans="2:5">
      <c r="B154" t="s">
        <v>8219</v>
      </c>
      <c r="C154">
        <v>65</v>
      </c>
      <c r="D154" t="s">
        <v>8221</v>
      </c>
      <c r="E154">
        <v>0</v>
      </c>
    </row>
    <row r="155" spans="2:5">
      <c r="B155" t="s">
        <v>8219</v>
      </c>
      <c r="C155">
        <v>118</v>
      </c>
      <c r="D155" t="s">
        <v>8221</v>
      </c>
      <c r="E155">
        <v>0</v>
      </c>
    </row>
    <row r="156" spans="2:5">
      <c r="B156" t="s">
        <v>8219</v>
      </c>
      <c r="C156">
        <v>113</v>
      </c>
      <c r="D156" t="s">
        <v>8221</v>
      </c>
      <c r="E156">
        <v>3</v>
      </c>
    </row>
    <row r="157" spans="2:5">
      <c r="B157" t="s">
        <v>8219</v>
      </c>
      <c r="C157">
        <v>332</v>
      </c>
      <c r="D157" t="s">
        <v>8221</v>
      </c>
      <c r="E157">
        <v>0</v>
      </c>
    </row>
    <row r="158" spans="2:5">
      <c r="B158" t="s">
        <v>8219</v>
      </c>
      <c r="C158">
        <v>62</v>
      </c>
      <c r="D158" t="s">
        <v>8221</v>
      </c>
      <c r="E158">
        <v>1</v>
      </c>
    </row>
    <row r="159" spans="2:5">
      <c r="B159" t="s">
        <v>8219</v>
      </c>
      <c r="C159">
        <v>951</v>
      </c>
      <c r="D159" t="s">
        <v>8221</v>
      </c>
      <c r="E159">
        <v>3</v>
      </c>
    </row>
    <row r="160" spans="2:5">
      <c r="B160" t="s">
        <v>8219</v>
      </c>
      <c r="C160">
        <v>415</v>
      </c>
      <c r="D160" t="s">
        <v>8221</v>
      </c>
      <c r="E160">
        <v>22</v>
      </c>
    </row>
    <row r="161" spans="2:5">
      <c r="B161" t="s">
        <v>8219</v>
      </c>
      <c r="C161">
        <v>305</v>
      </c>
      <c r="D161" t="s">
        <v>8221</v>
      </c>
      <c r="E161">
        <v>26</v>
      </c>
    </row>
    <row r="162" spans="2:5">
      <c r="B162" t="s">
        <v>8219</v>
      </c>
      <c r="C162">
        <v>2139</v>
      </c>
      <c r="D162" t="s">
        <v>8221</v>
      </c>
      <c r="E162">
        <v>4</v>
      </c>
    </row>
    <row r="163" spans="2:5">
      <c r="B163" t="s">
        <v>8219</v>
      </c>
      <c r="C163">
        <v>79</v>
      </c>
      <c r="D163" t="s">
        <v>8221</v>
      </c>
      <c r="E163">
        <v>0</v>
      </c>
    </row>
    <row r="164" spans="2:5">
      <c r="B164" t="s">
        <v>8219</v>
      </c>
      <c r="C164">
        <v>179</v>
      </c>
      <c r="D164" t="s">
        <v>8221</v>
      </c>
      <c r="E164">
        <v>4</v>
      </c>
    </row>
    <row r="165" spans="2:5">
      <c r="B165" t="s">
        <v>8219</v>
      </c>
      <c r="C165">
        <v>202</v>
      </c>
      <c r="D165" t="s">
        <v>8221</v>
      </c>
      <c r="E165">
        <v>9</v>
      </c>
    </row>
    <row r="166" spans="2:5">
      <c r="B166" t="s">
        <v>8219</v>
      </c>
      <c r="C166">
        <v>760</v>
      </c>
      <c r="D166" t="s">
        <v>8221</v>
      </c>
      <c r="E166">
        <v>5</v>
      </c>
    </row>
    <row r="167" spans="2:5">
      <c r="B167" t="s">
        <v>8219</v>
      </c>
      <c r="C167">
        <v>563</v>
      </c>
      <c r="D167" t="s">
        <v>8221</v>
      </c>
      <c r="E167">
        <v>14</v>
      </c>
    </row>
    <row r="168" spans="2:5">
      <c r="B168" t="s">
        <v>8219</v>
      </c>
      <c r="C168">
        <v>135</v>
      </c>
      <c r="D168" t="s">
        <v>8221</v>
      </c>
      <c r="E168">
        <v>1</v>
      </c>
    </row>
    <row r="169" spans="2:5">
      <c r="B169" t="s">
        <v>8219</v>
      </c>
      <c r="C169">
        <v>290</v>
      </c>
      <c r="D169" t="s">
        <v>8221</v>
      </c>
      <c r="E169">
        <v>10</v>
      </c>
    </row>
    <row r="170" spans="2:5">
      <c r="B170" t="s">
        <v>8219</v>
      </c>
      <c r="C170">
        <v>447</v>
      </c>
      <c r="D170" t="s">
        <v>8221</v>
      </c>
      <c r="E170">
        <v>3</v>
      </c>
    </row>
    <row r="171" spans="2:5">
      <c r="B171" t="s">
        <v>8219</v>
      </c>
      <c r="C171">
        <v>232</v>
      </c>
      <c r="D171" t="s">
        <v>8221</v>
      </c>
      <c r="E171">
        <v>1</v>
      </c>
    </row>
    <row r="172" spans="2:5">
      <c r="B172" t="s">
        <v>8219</v>
      </c>
      <c r="C172">
        <v>168</v>
      </c>
      <c r="D172" t="s">
        <v>8221</v>
      </c>
      <c r="E172">
        <v>0</v>
      </c>
    </row>
    <row r="173" spans="2:5">
      <c r="B173" t="s">
        <v>8219</v>
      </c>
      <c r="C173">
        <v>128</v>
      </c>
      <c r="D173" t="s">
        <v>8221</v>
      </c>
      <c r="E173">
        <v>5</v>
      </c>
    </row>
    <row r="174" spans="2:5">
      <c r="B174" t="s">
        <v>8219</v>
      </c>
      <c r="C174">
        <v>493</v>
      </c>
      <c r="D174" t="s">
        <v>8221</v>
      </c>
      <c r="E174">
        <v>2</v>
      </c>
    </row>
    <row r="175" spans="2:5">
      <c r="B175" t="s">
        <v>8219</v>
      </c>
      <c r="C175">
        <v>131</v>
      </c>
      <c r="D175" t="s">
        <v>8221</v>
      </c>
      <c r="E175">
        <v>68</v>
      </c>
    </row>
    <row r="176" spans="2:5">
      <c r="B176" t="s">
        <v>8219</v>
      </c>
      <c r="C176">
        <v>50</v>
      </c>
      <c r="D176" t="s">
        <v>8221</v>
      </c>
      <c r="E176">
        <v>3</v>
      </c>
    </row>
    <row r="177" spans="2:5">
      <c r="B177" t="s">
        <v>8219</v>
      </c>
      <c r="C177">
        <v>665</v>
      </c>
      <c r="D177" t="s">
        <v>8221</v>
      </c>
      <c r="E177">
        <v>34</v>
      </c>
    </row>
    <row r="178" spans="2:5">
      <c r="B178" t="s">
        <v>8219</v>
      </c>
      <c r="C178">
        <v>129</v>
      </c>
      <c r="D178" t="s">
        <v>8221</v>
      </c>
      <c r="E178">
        <v>0</v>
      </c>
    </row>
    <row r="179" spans="2:5">
      <c r="B179" t="s">
        <v>8219</v>
      </c>
      <c r="C179">
        <v>142</v>
      </c>
      <c r="D179" t="s">
        <v>8221</v>
      </c>
      <c r="E179">
        <v>3</v>
      </c>
    </row>
    <row r="180" spans="2:5">
      <c r="B180" t="s">
        <v>8219</v>
      </c>
      <c r="C180">
        <v>2436</v>
      </c>
      <c r="D180" t="s">
        <v>8221</v>
      </c>
      <c r="E180">
        <v>0</v>
      </c>
    </row>
    <row r="181" spans="2:5">
      <c r="B181" t="s">
        <v>8219</v>
      </c>
      <c r="C181">
        <v>244</v>
      </c>
      <c r="D181" t="s">
        <v>8221</v>
      </c>
      <c r="E181">
        <v>70</v>
      </c>
    </row>
    <row r="182" spans="2:5">
      <c r="B182" t="s">
        <v>8219</v>
      </c>
      <c r="C182">
        <v>298</v>
      </c>
      <c r="D182" t="s">
        <v>8221</v>
      </c>
      <c r="E182">
        <v>1</v>
      </c>
    </row>
    <row r="183" spans="2:5">
      <c r="B183" t="s">
        <v>8219</v>
      </c>
      <c r="C183">
        <v>251</v>
      </c>
      <c r="D183" t="s">
        <v>8221</v>
      </c>
      <c r="E183">
        <v>1</v>
      </c>
    </row>
    <row r="184" spans="2:5">
      <c r="B184" t="s">
        <v>8219</v>
      </c>
      <c r="C184">
        <v>108</v>
      </c>
      <c r="D184" t="s">
        <v>8221</v>
      </c>
      <c r="E184">
        <v>1</v>
      </c>
    </row>
    <row r="185" spans="2:5">
      <c r="B185" t="s">
        <v>8219</v>
      </c>
      <c r="C185">
        <v>82</v>
      </c>
      <c r="D185" t="s">
        <v>8221</v>
      </c>
      <c r="E185">
        <v>2</v>
      </c>
    </row>
    <row r="186" spans="2:5">
      <c r="B186" t="s">
        <v>8219</v>
      </c>
      <c r="C186">
        <v>74</v>
      </c>
      <c r="D186" t="s">
        <v>8221</v>
      </c>
      <c r="E186">
        <v>2</v>
      </c>
    </row>
    <row r="187" spans="2:5">
      <c r="B187" t="s">
        <v>8219</v>
      </c>
      <c r="C187">
        <v>189</v>
      </c>
      <c r="D187" t="s">
        <v>8221</v>
      </c>
      <c r="E187">
        <v>34</v>
      </c>
    </row>
    <row r="188" spans="2:5">
      <c r="B188" t="s">
        <v>8219</v>
      </c>
      <c r="C188">
        <v>80</v>
      </c>
      <c r="D188" t="s">
        <v>8221</v>
      </c>
      <c r="E188">
        <v>2</v>
      </c>
    </row>
    <row r="189" spans="2:5">
      <c r="B189" t="s">
        <v>8219</v>
      </c>
      <c r="C189">
        <v>576</v>
      </c>
      <c r="D189" t="s">
        <v>8221</v>
      </c>
      <c r="E189">
        <v>0</v>
      </c>
    </row>
    <row r="190" spans="2:5">
      <c r="B190" t="s">
        <v>8219</v>
      </c>
      <c r="C190">
        <v>202</v>
      </c>
      <c r="D190" t="s">
        <v>8221</v>
      </c>
      <c r="E190">
        <v>1</v>
      </c>
    </row>
    <row r="191" spans="2:5">
      <c r="B191" t="s">
        <v>8219</v>
      </c>
      <c r="C191">
        <v>238</v>
      </c>
      <c r="D191" t="s">
        <v>8221</v>
      </c>
      <c r="E191">
        <v>8</v>
      </c>
    </row>
    <row r="192" spans="2:5">
      <c r="B192" t="s">
        <v>8219</v>
      </c>
      <c r="C192">
        <v>36</v>
      </c>
      <c r="D192" t="s">
        <v>8221</v>
      </c>
      <c r="E192">
        <v>4</v>
      </c>
    </row>
    <row r="193" spans="2:5">
      <c r="B193" t="s">
        <v>8219</v>
      </c>
      <c r="C193">
        <v>150</v>
      </c>
      <c r="D193" t="s">
        <v>8221</v>
      </c>
      <c r="E193">
        <v>28</v>
      </c>
    </row>
    <row r="194" spans="2:5">
      <c r="B194" t="s">
        <v>8219</v>
      </c>
      <c r="C194">
        <v>146</v>
      </c>
      <c r="D194" t="s">
        <v>8221</v>
      </c>
      <c r="E194">
        <v>0</v>
      </c>
    </row>
    <row r="195" spans="2:5">
      <c r="B195" t="s">
        <v>8219</v>
      </c>
      <c r="C195">
        <v>222</v>
      </c>
      <c r="D195" t="s">
        <v>8221</v>
      </c>
      <c r="E195">
        <v>6</v>
      </c>
    </row>
    <row r="196" spans="2:5">
      <c r="B196" t="s">
        <v>8219</v>
      </c>
      <c r="C196">
        <v>120</v>
      </c>
      <c r="D196" t="s">
        <v>8221</v>
      </c>
      <c r="E196">
        <v>22</v>
      </c>
    </row>
    <row r="197" spans="2:5">
      <c r="B197" t="s">
        <v>8219</v>
      </c>
      <c r="C197">
        <v>126</v>
      </c>
      <c r="D197" t="s">
        <v>8221</v>
      </c>
      <c r="E197">
        <v>0</v>
      </c>
    </row>
    <row r="198" spans="2:5">
      <c r="B198" t="s">
        <v>8219</v>
      </c>
      <c r="C198">
        <v>158</v>
      </c>
      <c r="D198" t="s">
        <v>8221</v>
      </c>
      <c r="E198">
        <v>1</v>
      </c>
    </row>
    <row r="199" spans="2:5">
      <c r="B199" t="s">
        <v>8219</v>
      </c>
      <c r="C199">
        <v>316</v>
      </c>
      <c r="D199" t="s">
        <v>8221</v>
      </c>
      <c r="E199">
        <v>20</v>
      </c>
    </row>
    <row r="200" spans="2:5">
      <c r="B200" t="s">
        <v>8219</v>
      </c>
      <c r="C200">
        <v>284</v>
      </c>
      <c r="D200" t="s">
        <v>8221</v>
      </c>
      <c r="E200">
        <v>0</v>
      </c>
    </row>
    <row r="201" spans="2:5">
      <c r="B201" t="s">
        <v>8219</v>
      </c>
      <c r="C201">
        <v>51</v>
      </c>
      <c r="D201" t="s">
        <v>8221</v>
      </c>
      <c r="E201">
        <v>1</v>
      </c>
    </row>
    <row r="202" spans="2:5">
      <c r="B202" t="s">
        <v>8219</v>
      </c>
      <c r="C202">
        <v>158</v>
      </c>
      <c r="D202" t="s">
        <v>8221</v>
      </c>
      <c r="E202">
        <v>3</v>
      </c>
    </row>
    <row r="203" spans="2:5">
      <c r="B203" t="s">
        <v>8219</v>
      </c>
      <c r="C203">
        <v>337</v>
      </c>
      <c r="D203" t="s">
        <v>8221</v>
      </c>
      <c r="E203">
        <v>2</v>
      </c>
    </row>
    <row r="204" spans="2:5">
      <c r="B204" t="s">
        <v>8219</v>
      </c>
      <c r="C204">
        <v>186</v>
      </c>
      <c r="D204" t="s">
        <v>8221</v>
      </c>
      <c r="E204">
        <v>0</v>
      </c>
    </row>
    <row r="205" spans="2:5">
      <c r="B205" t="s">
        <v>8219</v>
      </c>
      <c r="C205">
        <v>58</v>
      </c>
      <c r="D205" t="s">
        <v>8221</v>
      </c>
      <c r="E205">
        <v>2</v>
      </c>
    </row>
    <row r="206" spans="2:5">
      <c r="B206" t="s">
        <v>8219</v>
      </c>
      <c r="C206">
        <v>82</v>
      </c>
      <c r="D206" t="s">
        <v>8221</v>
      </c>
      <c r="E206">
        <v>1</v>
      </c>
    </row>
    <row r="207" spans="2:5">
      <c r="B207" t="s">
        <v>8219</v>
      </c>
      <c r="C207">
        <v>736</v>
      </c>
      <c r="D207" t="s">
        <v>8221</v>
      </c>
      <c r="E207">
        <v>0</v>
      </c>
    </row>
    <row r="208" spans="2:5">
      <c r="B208" t="s">
        <v>8219</v>
      </c>
      <c r="C208">
        <v>1151</v>
      </c>
      <c r="D208" t="s">
        <v>8221</v>
      </c>
      <c r="E208">
        <v>1</v>
      </c>
    </row>
    <row r="209" spans="2:5">
      <c r="B209" t="s">
        <v>8219</v>
      </c>
      <c r="C209">
        <v>34</v>
      </c>
      <c r="D209" t="s">
        <v>8221</v>
      </c>
      <c r="E209">
        <v>0</v>
      </c>
    </row>
    <row r="210" spans="2:5">
      <c r="B210" t="s">
        <v>8219</v>
      </c>
      <c r="C210">
        <v>498</v>
      </c>
      <c r="D210" t="s">
        <v>8221</v>
      </c>
      <c r="E210">
        <v>5</v>
      </c>
    </row>
    <row r="211" spans="2:5">
      <c r="B211" t="s">
        <v>8219</v>
      </c>
      <c r="C211">
        <v>167</v>
      </c>
      <c r="D211" t="s">
        <v>8221</v>
      </c>
      <c r="E211">
        <v>1</v>
      </c>
    </row>
    <row r="212" spans="2:5">
      <c r="B212" t="s">
        <v>8219</v>
      </c>
      <c r="C212">
        <v>340</v>
      </c>
      <c r="D212" t="s">
        <v>8221</v>
      </c>
      <c r="E212">
        <v>1</v>
      </c>
    </row>
    <row r="213" spans="2:5">
      <c r="B213" t="s">
        <v>8219</v>
      </c>
      <c r="C213">
        <v>438</v>
      </c>
      <c r="D213" t="s">
        <v>8221</v>
      </c>
      <c r="E213">
        <v>2</v>
      </c>
    </row>
    <row r="214" spans="2:5">
      <c r="B214" t="s">
        <v>8219</v>
      </c>
      <c r="C214">
        <v>555</v>
      </c>
      <c r="D214" t="s">
        <v>8221</v>
      </c>
      <c r="E214">
        <v>0</v>
      </c>
    </row>
    <row r="215" spans="2:5">
      <c r="B215" t="s">
        <v>8219</v>
      </c>
      <c r="C215">
        <v>266</v>
      </c>
      <c r="D215" t="s">
        <v>8221</v>
      </c>
      <c r="E215">
        <v>9</v>
      </c>
    </row>
    <row r="216" spans="2:5">
      <c r="B216" t="s">
        <v>8219</v>
      </c>
      <c r="C216">
        <v>69</v>
      </c>
      <c r="D216" t="s">
        <v>8221</v>
      </c>
      <c r="E216">
        <v>4</v>
      </c>
    </row>
    <row r="217" spans="2:5">
      <c r="B217" t="s">
        <v>8219</v>
      </c>
      <c r="C217">
        <v>80</v>
      </c>
      <c r="D217" t="s">
        <v>8221</v>
      </c>
      <c r="E217">
        <v>4</v>
      </c>
    </row>
    <row r="218" spans="2:5">
      <c r="B218" t="s">
        <v>8219</v>
      </c>
      <c r="C218">
        <v>493</v>
      </c>
      <c r="D218" t="s">
        <v>8221</v>
      </c>
      <c r="E218">
        <v>1</v>
      </c>
    </row>
    <row r="219" spans="2:5">
      <c r="B219" t="s">
        <v>8219</v>
      </c>
      <c r="C219">
        <v>31</v>
      </c>
      <c r="D219" t="s">
        <v>8221</v>
      </c>
      <c r="E219">
        <v>1</v>
      </c>
    </row>
    <row r="220" spans="2:5">
      <c r="B220" t="s">
        <v>8219</v>
      </c>
      <c r="C220">
        <v>236</v>
      </c>
      <c r="D220" t="s">
        <v>8221</v>
      </c>
      <c r="E220">
        <v>7</v>
      </c>
    </row>
    <row r="221" spans="2:5">
      <c r="B221" t="s">
        <v>8219</v>
      </c>
      <c r="C221">
        <v>89</v>
      </c>
      <c r="D221" t="s">
        <v>8221</v>
      </c>
      <c r="E221">
        <v>5</v>
      </c>
    </row>
    <row r="222" spans="2:5">
      <c r="B222" t="s">
        <v>8219</v>
      </c>
      <c r="C222">
        <v>299</v>
      </c>
      <c r="D222" t="s">
        <v>8221</v>
      </c>
      <c r="E222">
        <v>1</v>
      </c>
    </row>
    <row r="223" spans="2:5">
      <c r="B223" t="s">
        <v>8219</v>
      </c>
      <c r="C223">
        <v>55</v>
      </c>
      <c r="D223" t="s">
        <v>8221</v>
      </c>
      <c r="E223">
        <v>0</v>
      </c>
    </row>
    <row r="224" spans="2:5">
      <c r="B224" t="s">
        <v>8219</v>
      </c>
      <c r="C224">
        <v>325</v>
      </c>
      <c r="D224" t="s">
        <v>8221</v>
      </c>
      <c r="E224">
        <v>0</v>
      </c>
    </row>
    <row r="225" spans="2:5">
      <c r="B225" t="s">
        <v>8219</v>
      </c>
      <c r="C225">
        <v>524</v>
      </c>
      <c r="D225" t="s">
        <v>8221</v>
      </c>
      <c r="E225">
        <v>1</v>
      </c>
    </row>
    <row r="226" spans="2:5">
      <c r="B226" t="s">
        <v>8219</v>
      </c>
      <c r="C226">
        <v>285</v>
      </c>
      <c r="D226" t="s">
        <v>8221</v>
      </c>
      <c r="E226">
        <v>2</v>
      </c>
    </row>
    <row r="227" spans="2:5">
      <c r="B227" t="s">
        <v>8219</v>
      </c>
      <c r="C227">
        <v>179</v>
      </c>
      <c r="D227" t="s">
        <v>8221</v>
      </c>
      <c r="E227">
        <v>0</v>
      </c>
    </row>
    <row r="228" spans="2:5">
      <c r="B228" t="s">
        <v>8219</v>
      </c>
      <c r="C228">
        <v>188</v>
      </c>
      <c r="D228" t="s">
        <v>8221</v>
      </c>
      <c r="E228">
        <v>4</v>
      </c>
    </row>
    <row r="229" spans="2:5">
      <c r="B229" t="s">
        <v>8219</v>
      </c>
      <c r="C229">
        <v>379</v>
      </c>
      <c r="D229" t="s">
        <v>8221</v>
      </c>
      <c r="E229">
        <v>7</v>
      </c>
    </row>
    <row r="230" spans="2:5">
      <c r="B230" t="s">
        <v>8219</v>
      </c>
      <c r="C230">
        <v>119</v>
      </c>
      <c r="D230" t="s">
        <v>8221</v>
      </c>
      <c r="E230">
        <v>2</v>
      </c>
    </row>
    <row r="231" spans="2:5">
      <c r="B231" t="s">
        <v>8219</v>
      </c>
      <c r="C231">
        <v>167</v>
      </c>
      <c r="D231" t="s">
        <v>8221</v>
      </c>
      <c r="E231">
        <v>1</v>
      </c>
    </row>
    <row r="232" spans="2:5">
      <c r="B232" t="s">
        <v>8219</v>
      </c>
      <c r="C232">
        <v>221</v>
      </c>
      <c r="D232" t="s">
        <v>8221</v>
      </c>
      <c r="E232">
        <v>9</v>
      </c>
    </row>
    <row r="233" spans="2:5">
      <c r="B233" t="s">
        <v>8219</v>
      </c>
      <c r="C233">
        <v>964</v>
      </c>
      <c r="D233" t="s">
        <v>8221</v>
      </c>
      <c r="E233">
        <v>2</v>
      </c>
    </row>
    <row r="234" spans="2:5">
      <c r="B234" t="s">
        <v>8219</v>
      </c>
      <c r="C234">
        <v>286</v>
      </c>
      <c r="D234" t="s">
        <v>8221</v>
      </c>
      <c r="E234">
        <v>1</v>
      </c>
    </row>
    <row r="235" spans="2:5">
      <c r="B235" t="s">
        <v>8219</v>
      </c>
      <c r="C235">
        <v>613</v>
      </c>
      <c r="D235" t="s">
        <v>8221</v>
      </c>
      <c r="E235">
        <v>7</v>
      </c>
    </row>
    <row r="236" spans="2:5">
      <c r="B236" t="s">
        <v>8219</v>
      </c>
      <c r="C236">
        <v>29</v>
      </c>
      <c r="D236" t="s">
        <v>8221</v>
      </c>
      <c r="E236">
        <v>2</v>
      </c>
    </row>
    <row r="237" spans="2:5">
      <c r="B237" t="s">
        <v>8219</v>
      </c>
      <c r="C237">
        <v>165</v>
      </c>
      <c r="D237" t="s">
        <v>8221</v>
      </c>
      <c r="E237">
        <v>8</v>
      </c>
    </row>
    <row r="238" spans="2:5">
      <c r="B238" t="s">
        <v>8219</v>
      </c>
      <c r="C238">
        <v>97</v>
      </c>
      <c r="D238" t="s">
        <v>8221</v>
      </c>
      <c r="E238">
        <v>2</v>
      </c>
    </row>
    <row r="239" spans="2:5">
      <c r="B239" t="s">
        <v>8219</v>
      </c>
      <c r="C239">
        <v>303</v>
      </c>
      <c r="D239" t="s">
        <v>8221</v>
      </c>
      <c r="E239">
        <v>2</v>
      </c>
    </row>
    <row r="240" spans="2:5">
      <c r="B240" t="s">
        <v>8219</v>
      </c>
      <c r="C240">
        <v>267</v>
      </c>
      <c r="D240" t="s">
        <v>8221</v>
      </c>
      <c r="E240">
        <v>7</v>
      </c>
    </row>
    <row r="241" spans="2:5">
      <c r="B241" t="s">
        <v>8219</v>
      </c>
      <c r="C241">
        <v>302</v>
      </c>
      <c r="D241" t="s">
        <v>8221</v>
      </c>
      <c r="E241">
        <v>2</v>
      </c>
    </row>
    <row r="242" spans="2:5">
      <c r="B242" t="s">
        <v>8219</v>
      </c>
      <c r="C242">
        <v>87</v>
      </c>
      <c r="D242" t="s">
        <v>8221</v>
      </c>
      <c r="E242">
        <v>18</v>
      </c>
    </row>
    <row r="243" spans="2:5">
      <c r="B243" t="s">
        <v>8219</v>
      </c>
      <c r="C243">
        <v>354</v>
      </c>
      <c r="D243" t="s">
        <v>8221</v>
      </c>
      <c r="E243">
        <v>9</v>
      </c>
    </row>
    <row r="244" spans="2:5">
      <c r="B244" t="s">
        <v>8219</v>
      </c>
      <c r="C244">
        <v>86</v>
      </c>
      <c r="D244" t="s">
        <v>8221</v>
      </c>
      <c r="E244">
        <v>4</v>
      </c>
    </row>
    <row r="245" spans="2:5">
      <c r="B245" t="s">
        <v>8219</v>
      </c>
      <c r="C245">
        <v>26</v>
      </c>
      <c r="D245" t="s">
        <v>8221</v>
      </c>
      <c r="E245">
        <v>7</v>
      </c>
    </row>
    <row r="246" spans="2:5">
      <c r="B246" t="s">
        <v>8219</v>
      </c>
      <c r="C246">
        <v>113</v>
      </c>
      <c r="D246" t="s">
        <v>8221</v>
      </c>
      <c r="E246">
        <v>29</v>
      </c>
    </row>
    <row r="247" spans="2:5">
      <c r="B247" t="s">
        <v>8219</v>
      </c>
      <c r="C247">
        <v>65</v>
      </c>
      <c r="D247" t="s">
        <v>8221</v>
      </c>
      <c r="E247">
        <v>12</v>
      </c>
    </row>
    <row r="248" spans="2:5">
      <c r="B248" t="s">
        <v>8219</v>
      </c>
      <c r="C248">
        <v>134</v>
      </c>
      <c r="D248" t="s">
        <v>8221</v>
      </c>
      <c r="E248">
        <v>4</v>
      </c>
    </row>
    <row r="249" spans="2:5">
      <c r="B249" t="s">
        <v>8219</v>
      </c>
      <c r="C249">
        <v>119</v>
      </c>
      <c r="D249" t="s">
        <v>8221</v>
      </c>
      <c r="E249">
        <v>28</v>
      </c>
    </row>
    <row r="250" spans="2:5">
      <c r="B250" t="s">
        <v>8219</v>
      </c>
      <c r="C250">
        <v>159</v>
      </c>
      <c r="D250" t="s">
        <v>8221</v>
      </c>
      <c r="E250">
        <v>25</v>
      </c>
    </row>
    <row r="251" spans="2:5">
      <c r="B251" t="s">
        <v>8219</v>
      </c>
      <c r="C251">
        <v>167</v>
      </c>
      <c r="D251" t="s">
        <v>8221</v>
      </c>
      <c r="E251">
        <v>28</v>
      </c>
    </row>
    <row r="252" spans="2:5">
      <c r="B252" t="s">
        <v>8219</v>
      </c>
      <c r="C252">
        <v>43</v>
      </c>
      <c r="D252" t="s">
        <v>8221</v>
      </c>
      <c r="E252">
        <v>310</v>
      </c>
    </row>
    <row r="253" spans="2:5">
      <c r="B253" t="s">
        <v>8219</v>
      </c>
      <c r="C253">
        <v>1062</v>
      </c>
      <c r="D253" t="s">
        <v>8221</v>
      </c>
      <c r="E253">
        <v>15</v>
      </c>
    </row>
    <row r="254" spans="2:5">
      <c r="B254" t="s">
        <v>8219</v>
      </c>
      <c r="C254">
        <v>9</v>
      </c>
      <c r="D254" t="s">
        <v>8221</v>
      </c>
      <c r="E254">
        <v>215</v>
      </c>
    </row>
    <row r="255" spans="2:5">
      <c r="B255" t="s">
        <v>8219</v>
      </c>
      <c r="C255">
        <v>89</v>
      </c>
      <c r="D255" t="s">
        <v>8221</v>
      </c>
      <c r="E255">
        <v>3</v>
      </c>
    </row>
    <row r="256" spans="2:5">
      <c r="B256" t="s">
        <v>8219</v>
      </c>
      <c r="C256">
        <v>174</v>
      </c>
      <c r="D256" t="s">
        <v>8221</v>
      </c>
      <c r="E256">
        <v>2</v>
      </c>
    </row>
    <row r="257" spans="2:5">
      <c r="B257" t="s">
        <v>8219</v>
      </c>
      <c r="C257">
        <v>14</v>
      </c>
      <c r="D257" t="s">
        <v>8221</v>
      </c>
      <c r="E257">
        <v>26</v>
      </c>
    </row>
    <row r="258" spans="2:5">
      <c r="B258" t="s">
        <v>8219</v>
      </c>
      <c r="C258">
        <v>48</v>
      </c>
      <c r="D258" t="s">
        <v>8221</v>
      </c>
      <c r="E258">
        <v>24</v>
      </c>
    </row>
    <row r="259" spans="2:5">
      <c r="B259" t="s">
        <v>8219</v>
      </c>
      <c r="C259">
        <v>133</v>
      </c>
      <c r="D259" t="s">
        <v>8221</v>
      </c>
      <c r="E259">
        <v>96</v>
      </c>
    </row>
    <row r="260" spans="2:5">
      <c r="B260" t="s">
        <v>8219</v>
      </c>
      <c r="C260">
        <v>83</v>
      </c>
      <c r="D260" t="s">
        <v>8221</v>
      </c>
      <c r="E260">
        <v>17</v>
      </c>
    </row>
    <row r="261" spans="2:5">
      <c r="B261" t="s">
        <v>8219</v>
      </c>
      <c r="C261">
        <v>149</v>
      </c>
      <c r="D261" t="s">
        <v>8221</v>
      </c>
      <c r="E261">
        <v>94</v>
      </c>
    </row>
    <row r="262" spans="2:5">
      <c r="B262" t="s">
        <v>8219</v>
      </c>
      <c r="C262">
        <v>49</v>
      </c>
      <c r="D262" t="s">
        <v>8221</v>
      </c>
      <c r="E262">
        <v>129</v>
      </c>
    </row>
    <row r="263" spans="2:5">
      <c r="B263" t="s">
        <v>8219</v>
      </c>
      <c r="C263">
        <v>251</v>
      </c>
      <c r="D263" t="s">
        <v>8221</v>
      </c>
      <c r="E263">
        <v>1</v>
      </c>
    </row>
    <row r="264" spans="2:5">
      <c r="B264" t="s">
        <v>8219</v>
      </c>
      <c r="C264">
        <v>22</v>
      </c>
      <c r="D264" t="s">
        <v>8221</v>
      </c>
      <c r="E264">
        <v>4</v>
      </c>
    </row>
    <row r="265" spans="2:5">
      <c r="B265" t="s">
        <v>8219</v>
      </c>
      <c r="C265">
        <v>48</v>
      </c>
      <c r="D265" t="s">
        <v>8221</v>
      </c>
      <c r="E265">
        <v>3</v>
      </c>
    </row>
    <row r="266" spans="2:5">
      <c r="B266" t="s">
        <v>8219</v>
      </c>
      <c r="C266">
        <v>383</v>
      </c>
      <c r="D266" t="s">
        <v>8221</v>
      </c>
      <c r="E266">
        <v>135</v>
      </c>
    </row>
    <row r="267" spans="2:5">
      <c r="B267" t="s">
        <v>8219</v>
      </c>
      <c r="C267">
        <v>237</v>
      </c>
      <c r="D267" t="s">
        <v>8221</v>
      </c>
      <c r="E267">
        <v>10</v>
      </c>
    </row>
    <row r="268" spans="2:5">
      <c r="B268" t="s">
        <v>8219</v>
      </c>
      <c r="C268">
        <v>13</v>
      </c>
      <c r="D268" t="s">
        <v>8221</v>
      </c>
      <c r="E268">
        <v>0</v>
      </c>
    </row>
    <row r="269" spans="2:5">
      <c r="B269" t="s">
        <v>8219</v>
      </c>
      <c r="C269">
        <v>562</v>
      </c>
      <c r="D269" t="s">
        <v>8221</v>
      </c>
      <c r="E269">
        <v>6</v>
      </c>
    </row>
    <row r="270" spans="2:5">
      <c r="B270" t="s">
        <v>8219</v>
      </c>
      <c r="C270">
        <v>71</v>
      </c>
      <c r="D270" t="s">
        <v>8221</v>
      </c>
      <c r="E270">
        <v>36</v>
      </c>
    </row>
    <row r="271" spans="2:5">
      <c r="B271" t="s">
        <v>8219</v>
      </c>
      <c r="C271">
        <v>1510</v>
      </c>
      <c r="D271" t="s">
        <v>8221</v>
      </c>
      <c r="E271">
        <v>336</v>
      </c>
    </row>
    <row r="272" spans="2:5">
      <c r="B272" t="s">
        <v>8219</v>
      </c>
      <c r="C272">
        <v>14</v>
      </c>
      <c r="D272" t="s">
        <v>8221</v>
      </c>
      <c r="E272">
        <v>34</v>
      </c>
    </row>
    <row r="273" spans="2:5">
      <c r="B273" t="s">
        <v>8219</v>
      </c>
      <c r="C273">
        <v>193</v>
      </c>
      <c r="D273" t="s">
        <v>8221</v>
      </c>
      <c r="E273">
        <v>10</v>
      </c>
    </row>
    <row r="274" spans="2:5">
      <c r="B274" t="s">
        <v>8219</v>
      </c>
      <c r="C274">
        <v>206</v>
      </c>
      <c r="D274" t="s">
        <v>8221</v>
      </c>
      <c r="E274">
        <v>201</v>
      </c>
    </row>
    <row r="275" spans="2:5">
      <c r="B275" t="s">
        <v>8219</v>
      </c>
      <c r="C275">
        <v>351</v>
      </c>
      <c r="D275" t="s">
        <v>8221</v>
      </c>
      <c r="E275">
        <v>296</v>
      </c>
    </row>
    <row r="276" spans="2:5">
      <c r="B276" t="s">
        <v>8219</v>
      </c>
      <c r="C276">
        <v>50</v>
      </c>
      <c r="D276" t="s">
        <v>8221</v>
      </c>
      <c r="E276">
        <v>7</v>
      </c>
    </row>
    <row r="277" spans="2:5">
      <c r="B277" t="s">
        <v>8219</v>
      </c>
      <c r="C277">
        <v>184</v>
      </c>
      <c r="D277" t="s">
        <v>8221</v>
      </c>
      <c r="E277">
        <v>7</v>
      </c>
    </row>
    <row r="278" spans="2:5">
      <c r="B278" t="s">
        <v>8219</v>
      </c>
      <c r="C278">
        <v>196</v>
      </c>
      <c r="D278" t="s">
        <v>8221</v>
      </c>
      <c r="E278">
        <v>1</v>
      </c>
    </row>
    <row r="279" spans="2:5">
      <c r="B279" t="s">
        <v>8219</v>
      </c>
      <c r="C279">
        <v>229</v>
      </c>
      <c r="D279" t="s">
        <v>8221</v>
      </c>
      <c r="E279">
        <v>114</v>
      </c>
    </row>
    <row r="280" spans="2:5">
      <c r="B280" t="s">
        <v>8219</v>
      </c>
      <c r="C280">
        <v>67</v>
      </c>
      <c r="D280" t="s">
        <v>8221</v>
      </c>
      <c r="E280">
        <v>29</v>
      </c>
    </row>
    <row r="281" spans="2:5">
      <c r="B281" t="s">
        <v>8219</v>
      </c>
      <c r="C281">
        <v>95</v>
      </c>
      <c r="D281" t="s">
        <v>8221</v>
      </c>
      <c r="E281">
        <v>890</v>
      </c>
    </row>
    <row r="282" spans="2:5">
      <c r="B282" t="s">
        <v>8219</v>
      </c>
      <c r="C282">
        <v>62</v>
      </c>
      <c r="D282" t="s">
        <v>8221</v>
      </c>
      <c r="E282">
        <v>31</v>
      </c>
    </row>
    <row r="283" spans="2:5">
      <c r="B283" t="s">
        <v>8219</v>
      </c>
      <c r="C283">
        <v>73</v>
      </c>
      <c r="D283" t="s">
        <v>8221</v>
      </c>
      <c r="E283">
        <v>21</v>
      </c>
    </row>
    <row r="284" spans="2:5">
      <c r="B284" t="s">
        <v>8219</v>
      </c>
      <c r="C284">
        <v>43</v>
      </c>
      <c r="D284" t="s">
        <v>8221</v>
      </c>
      <c r="E284">
        <v>37</v>
      </c>
    </row>
    <row r="285" spans="2:5">
      <c r="B285" t="s">
        <v>8219</v>
      </c>
      <c r="C285">
        <v>70</v>
      </c>
      <c r="D285" t="s">
        <v>8221</v>
      </c>
      <c r="E285">
        <v>7</v>
      </c>
    </row>
    <row r="286" spans="2:5">
      <c r="B286" t="s">
        <v>8219</v>
      </c>
      <c r="C286">
        <v>271</v>
      </c>
      <c r="D286" t="s">
        <v>8221</v>
      </c>
      <c r="E286">
        <v>4</v>
      </c>
    </row>
    <row r="287" spans="2:5">
      <c r="B287" t="s">
        <v>8219</v>
      </c>
      <c r="C287">
        <v>55</v>
      </c>
      <c r="D287" t="s">
        <v>8221</v>
      </c>
      <c r="E287">
        <v>5</v>
      </c>
    </row>
    <row r="288" spans="2:5">
      <c r="B288" t="s">
        <v>8219</v>
      </c>
      <c r="C288">
        <v>35</v>
      </c>
      <c r="D288" t="s">
        <v>8221</v>
      </c>
      <c r="E288">
        <v>0</v>
      </c>
    </row>
    <row r="289" spans="2:5">
      <c r="B289" t="s">
        <v>8219</v>
      </c>
      <c r="C289">
        <v>22</v>
      </c>
      <c r="D289" t="s">
        <v>8221</v>
      </c>
      <c r="E289">
        <v>456</v>
      </c>
    </row>
    <row r="290" spans="2:5">
      <c r="B290" t="s">
        <v>8219</v>
      </c>
      <c r="C290">
        <v>38</v>
      </c>
      <c r="D290" t="s">
        <v>8221</v>
      </c>
      <c r="E290">
        <v>369</v>
      </c>
    </row>
    <row r="291" spans="2:5">
      <c r="B291" t="s">
        <v>8219</v>
      </c>
      <c r="C291">
        <v>15</v>
      </c>
      <c r="D291" t="s">
        <v>8221</v>
      </c>
      <c r="E291">
        <v>2</v>
      </c>
    </row>
    <row r="292" spans="2:5">
      <c r="B292" t="s">
        <v>8219</v>
      </c>
      <c r="C292">
        <v>7</v>
      </c>
      <c r="D292" t="s">
        <v>8221</v>
      </c>
      <c r="E292">
        <v>0</v>
      </c>
    </row>
    <row r="293" spans="2:5">
      <c r="B293" t="s">
        <v>8219</v>
      </c>
      <c r="C293">
        <v>241</v>
      </c>
      <c r="D293" t="s">
        <v>8221</v>
      </c>
      <c r="E293">
        <v>338</v>
      </c>
    </row>
    <row r="294" spans="2:5">
      <c r="B294" t="s">
        <v>8219</v>
      </c>
      <c r="C294">
        <v>55</v>
      </c>
      <c r="D294" t="s">
        <v>8221</v>
      </c>
      <c r="E294">
        <v>4</v>
      </c>
    </row>
    <row r="295" spans="2:5">
      <c r="B295" t="s">
        <v>8219</v>
      </c>
      <c r="C295">
        <v>171</v>
      </c>
      <c r="D295" t="s">
        <v>8221</v>
      </c>
      <c r="E295">
        <v>1</v>
      </c>
    </row>
    <row r="296" spans="2:5">
      <c r="B296" t="s">
        <v>8219</v>
      </c>
      <c r="C296">
        <v>208</v>
      </c>
      <c r="D296" t="s">
        <v>8221</v>
      </c>
      <c r="E296">
        <v>28</v>
      </c>
    </row>
    <row r="297" spans="2:5">
      <c r="B297" t="s">
        <v>8219</v>
      </c>
      <c r="C297">
        <v>21</v>
      </c>
      <c r="D297" t="s">
        <v>8221</v>
      </c>
      <c r="E297">
        <v>12</v>
      </c>
    </row>
    <row r="298" spans="2:5">
      <c r="B298" t="s">
        <v>8219</v>
      </c>
      <c r="C298">
        <v>25</v>
      </c>
      <c r="D298" t="s">
        <v>8221</v>
      </c>
      <c r="E298">
        <v>16</v>
      </c>
    </row>
    <row r="299" spans="2:5">
      <c r="B299" t="s">
        <v>8219</v>
      </c>
      <c r="C299">
        <v>52</v>
      </c>
      <c r="D299" t="s">
        <v>8221</v>
      </c>
      <c r="E299">
        <v>4</v>
      </c>
    </row>
    <row r="300" spans="2:5">
      <c r="B300" t="s">
        <v>8219</v>
      </c>
      <c r="C300">
        <v>104</v>
      </c>
      <c r="D300" t="s">
        <v>8221</v>
      </c>
      <c r="E300">
        <v>4</v>
      </c>
    </row>
    <row r="301" spans="2:5">
      <c r="B301" t="s">
        <v>8219</v>
      </c>
      <c r="C301">
        <v>73</v>
      </c>
      <c r="D301" t="s">
        <v>8221</v>
      </c>
      <c r="E301">
        <v>10</v>
      </c>
    </row>
    <row r="302" spans="2:5">
      <c r="B302" t="s">
        <v>8219</v>
      </c>
      <c r="C302">
        <v>34</v>
      </c>
      <c r="D302" t="s">
        <v>8221</v>
      </c>
      <c r="E302">
        <v>0</v>
      </c>
    </row>
    <row r="303" spans="2:5">
      <c r="B303" t="s">
        <v>8219</v>
      </c>
      <c r="C303">
        <v>56</v>
      </c>
      <c r="D303" t="s">
        <v>8221</v>
      </c>
      <c r="E303">
        <v>6</v>
      </c>
    </row>
    <row r="304" spans="2:5">
      <c r="B304" t="s">
        <v>8219</v>
      </c>
      <c r="C304">
        <v>31</v>
      </c>
      <c r="D304" t="s">
        <v>8221</v>
      </c>
      <c r="E304">
        <v>0</v>
      </c>
    </row>
    <row r="305" spans="2:5">
      <c r="B305" t="s">
        <v>8219</v>
      </c>
      <c r="C305">
        <v>84</v>
      </c>
      <c r="D305" t="s">
        <v>8221</v>
      </c>
      <c r="E305">
        <v>1</v>
      </c>
    </row>
    <row r="306" spans="2:5">
      <c r="B306" t="s">
        <v>8219</v>
      </c>
      <c r="C306">
        <v>130</v>
      </c>
      <c r="D306" t="s">
        <v>8221</v>
      </c>
      <c r="E306">
        <v>0</v>
      </c>
    </row>
    <row r="307" spans="2:5">
      <c r="B307" t="s">
        <v>8219</v>
      </c>
      <c r="C307">
        <v>12</v>
      </c>
      <c r="D307" t="s">
        <v>8221</v>
      </c>
      <c r="E307">
        <v>44</v>
      </c>
    </row>
    <row r="308" spans="2:5">
      <c r="B308" t="s">
        <v>8219</v>
      </c>
      <c r="C308">
        <v>23</v>
      </c>
      <c r="D308" t="s">
        <v>8221</v>
      </c>
      <c r="E308">
        <v>0</v>
      </c>
    </row>
    <row r="309" spans="2:5">
      <c r="B309" t="s">
        <v>8219</v>
      </c>
      <c r="C309">
        <v>158</v>
      </c>
      <c r="D309" t="s">
        <v>8221</v>
      </c>
      <c r="E309">
        <v>3</v>
      </c>
    </row>
    <row r="310" spans="2:5">
      <c r="B310" t="s">
        <v>8219</v>
      </c>
      <c r="C310">
        <v>30</v>
      </c>
      <c r="D310" t="s">
        <v>8221</v>
      </c>
      <c r="E310">
        <v>0</v>
      </c>
    </row>
    <row r="311" spans="2:5">
      <c r="B311" t="s">
        <v>8219</v>
      </c>
      <c r="C311">
        <v>18</v>
      </c>
      <c r="D311" t="s">
        <v>8221</v>
      </c>
      <c r="E311">
        <v>52</v>
      </c>
    </row>
    <row r="312" spans="2:5">
      <c r="B312" t="s">
        <v>8219</v>
      </c>
      <c r="C312">
        <v>29</v>
      </c>
      <c r="D312" t="s">
        <v>8221</v>
      </c>
      <c r="E312">
        <v>0</v>
      </c>
    </row>
    <row r="313" spans="2:5">
      <c r="B313" t="s">
        <v>8219</v>
      </c>
      <c r="C313">
        <v>31</v>
      </c>
      <c r="D313" t="s">
        <v>8221</v>
      </c>
      <c r="E313">
        <v>1</v>
      </c>
    </row>
    <row r="314" spans="2:5">
      <c r="B314" t="s">
        <v>8219</v>
      </c>
      <c r="C314">
        <v>173</v>
      </c>
      <c r="D314" t="s">
        <v>8221</v>
      </c>
      <c r="E314">
        <v>1</v>
      </c>
    </row>
    <row r="315" spans="2:5">
      <c r="B315" t="s">
        <v>8219</v>
      </c>
      <c r="C315">
        <v>17</v>
      </c>
      <c r="D315" t="s">
        <v>8221</v>
      </c>
      <c r="E315">
        <v>2</v>
      </c>
    </row>
    <row r="316" spans="2:5">
      <c r="B316" t="s">
        <v>8219</v>
      </c>
      <c r="C316">
        <v>48</v>
      </c>
      <c r="D316" t="s">
        <v>8221</v>
      </c>
      <c r="E316">
        <v>9</v>
      </c>
    </row>
    <row r="317" spans="2:5">
      <c r="B317" t="s">
        <v>8219</v>
      </c>
      <c r="C317">
        <v>59</v>
      </c>
      <c r="D317" t="s">
        <v>8221</v>
      </c>
      <c r="E317">
        <v>5</v>
      </c>
    </row>
    <row r="318" spans="2:5">
      <c r="B318" t="s">
        <v>8219</v>
      </c>
      <c r="C318">
        <v>39</v>
      </c>
      <c r="D318" t="s">
        <v>8221</v>
      </c>
      <c r="E318">
        <v>57</v>
      </c>
    </row>
    <row r="319" spans="2:5">
      <c r="B319" t="s">
        <v>8219</v>
      </c>
      <c r="C319">
        <v>59</v>
      </c>
      <c r="D319" t="s">
        <v>8221</v>
      </c>
      <c r="E319">
        <v>3</v>
      </c>
    </row>
    <row r="320" spans="2:5">
      <c r="B320" t="s">
        <v>8219</v>
      </c>
      <c r="C320">
        <v>60</v>
      </c>
      <c r="D320" t="s">
        <v>8221</v>
      </c>
      <c r="E320">
        <v>1</v>
      </c>
    </row>
    <row r="321" spans="2:5">
      <c r="B321" t="s">
        <v>8219</v>
      </c>
      <c r="C321">
        <v>20</v>
      </c>
      <c r="D321" t="s">
        <v>8221</v>
      </c>
      <c r="E321">
        <v>6</v>
      </c>
    </row>
    <row r="322" spans="2:5">
      <c r="B322" t="s">
        <v>8219</v>
      </c>
      <c r="C322">
        <v>2</v>
      </c>
      <c r="D322" t="s">
        <v>8221</v>
      </c>
      <c r="E322">
        <v>48</v>
      </c>
    </row>
    <row r="323" spans="2:5">
      <c r="B323" t="s">
        <v>8219</v>
      </c>
      <c r="C323">
        <v>315</v>
      </c>
      <c r="D323" t="s">
        <v>8221</v>
      </c>
      <c r="E323">
        <v>2</v>
      </c>
    </row>
    <row r="324" spans="2:5">
      <c r="B324" t="s">
        <v>8219</v>
      </c>
      <c r="C324">
        <v>2174</v>
      </c>
      <c r="D324" t="s">
        <v>8221</v>
      </c>
      <c r="E324">
        <v>4</v>
      </c>
    </row>
    <row r="325" spans="2:5">
      <c r="B325" t="s">
        <v>8219</v>
      </c>
      <c r="C325">
        <v>152</v>
      </c>
      <c r="D325" t="s">
        <v>8221</v>
      </c>
      <c r="E325">
        <v>5</v>
      </c>
    </row>
    <row r="326" spans="2:5">
      <c r="B326" t="s">
        <v>8219</v>
      </c>
      <c r="C326">
        <v>1021</v>
      </c>
      <c r="D326" t="s">
        <v>8221</v>
      </c>
      <c r="E326">
        <v>79</v>
      </c>
    </row>
    <row r="327" spans="2:5">
      <c r="B327" t="s">
        <v>8219</v>
      </c>
      <c r="C327">
        <v>237</v>
      </c>
      <c r="D327" t="s">
        <v>8221</v>
      </c>
      <c r="E327">
        <v>2</v>
      </c>
    </row>
    <row r="328" spans="2:5">
      <c r="B328" t="s">
        <v>8219</v>
      </c>
      <c r="C328">
        <v>27</v>
      </c>
      <c r="D328" t="s">
        <v>8221</v>
      </c>
      <c r="E328">
        <v>11</v>
      </c>
    </row>
    <row r="329" spans="2:5">
      <c r="B329" t="s">
        <v>8219</v>
      </c>
      <c r="C329">
        <v>17</v>
      </c>
      <c r="D329" t="s">
        <v>8221</v>
      </c>
      <c r="E329">
        <v>11</v>
      </c>
    </row>
    <row r="330" spans="2:5">
      <c r="B330" t="s">
        <v>8219</v>
      </c>
      <c r="C330">
        <v>27</v>
      </c>
      <c r="D330" t="s">
        <v>8221</v>
      </c>
      <c r="E330">
        <v>1</v>
      </c>
    </row>
    <row r="331" spans="2:5">
      <c r="B331" t="s">
        <v>8219</v>
      </c>
      <c r="C331">
        <v>82</v>
      </c>
      <c r="D331" t="s">
        <v>8221</v>
      </c>
      <c r="E331">
        <v>3</v>
      </c>
    </row>
    <row r="332" spans="2:5">
      <c r="B332" t="s">
        <v>8219</v>
      </c>
      <c r="C332">
        <v>48</v>
      </c>
      <c r="D332" t="s">
        <v>8221</v>
      </c>
      <c r="E332">
        <v>5</v>
      </c>
    </row>
    <row r="333" spans="2:5">
      <c r="B333" t="s">
        <v>8219</v>
      </c>
      <c r="C333">
        <v>105</v>
      </c>
      <c r="D333" t="s">
        <v>8221</v>
      </c>
      <c r="E333">
        <v>12</v>
      </c>
    </row>
    <row r="334" spans="2:5">
      <c r="B334" t="s">
        <v>8219</v>
      </c>
      <c r="C334">
        <v>28</v>
      </c>
      <c r="D334" t="s">
        <v>8221</v>
      </c>
      <c r="E334">
        <v>2</v>
      </c>
    </row>
    <row r="335" spans="2:5">
      <c r="B335" t="s">
        <v>8219</v>
      </c>
      <c r="C335">
        <v>1107</v>
      </c>
      <c r="D335" t="s">
        <v>8221</v>
      </c>
      <c r="E335">
        <v>5</v>
      </c>
    </row>
    <row r="336" spans="2:5">
      <c r="B336" t="s">
        <v>8219</v>
      </c>
      <c r="C336">
        <v>1013</v>
      </c>
      <c r="D336" t="s">
        <v>8221</v>
      </c>
      <c r="E336">
        <v>21</v>
      </c>
    </row>
    <row r="337" spans="2:5">
      <c r="B337" t="s">
        <v>8219</v>
      </c>
      <c r="C337">
        <v>274</v>
      </c>
      <c r="D337" t="s">
        <v>8221</v>
      </c>
      <c r="E337">
        <v>0</v>
      </c>
    </row>
    <row r="338" spans="2:5">
      <c r="B338" t="s">
        <v>8219</v>
      </c>
      <c r="C338">
        <v>87</v>
      </c>
      <c r="D338" t="s">
        <v>8221</v>
      </c>
      <c r="E338">
        <v>45</v>
      </c>
    </row>
    <row r="339" spans="2:5">
      <c r="B339" t="s">
        <v>8219</v>
      </c>
      <c r="C339">
        <v>99</v>
      </c>
      <c r="D339" t="s">
        <v>8221</v>
      </c>
      <c r="E339">
        <v>29</v>
      </c>
    </row>
    <row r="340" spans="2:5">
      <c r="B340" t="s">
        <v>8219</v>
      </c>
      <c r="C340">
        <v>276</v>
      </c>
      <c r="D340" t="s">
        <v>8221</v>
      </c>
      <c r="E340">
        <v>2</v>
      </c>
    </row>
    <row r="341" spans="2:5">
      <c r="B341" t="s">
        <v>8219</v>
      </c>
      <c r="C341">
        <v>21</v>
      </c>
      <c r="D341" t="s">
        <v>8221</v>
      </c>
      <c r="E341">
        <v>30</v>
      </c>
    </row>
    <row r="342" spans="2:5">
      <c r="B342" t="s">
        <v>8219</v>
      </c>
      <c r="C342">
        <v>41</v>
      </c>
      <c r="D342" t="s">
        <v>8221</v>
      </c>
      <c r="E342">
        <v>8</v>
      </c>
    </row>
    <row r="343" spans="2:5">
      <c r="B343" t="s">
        <v>8219</v>
      </c>
      <c r="C343">
        <v>119</v>
      </c>
      <c r="D343" t="s">
        <v>8221</v>
      </c>
      <c r="E343">
        <v>1</v>
      </c>
    </row>
    <row r="344" spans="2:5">
      <c r="B344" t="s">
        <v>8219</v>
      </c>
      <c r="C344">
        <v>153</v>
      </c>
      <c r="D344" t="s">
        <v>8221</v>
      </c>
      <c r="E344">
        <v>14</v>
      </c>
    </row>
    <row r="345" spans="2:5">
      <c r="B345" t="s">
        <v>8219</v>
      </c>
      <c r="C345">
        <v>100</v>
      </c>
      <c r="D345" t="s">
        <v>8221</v>
      </c>
      <c r="E345">
        <v>24</v>
      </c>
    </row>
    <row r="346" spans="2:5">
      <c r="B346" t="s">
        <v>8219</v>
      </c>
      <c r="C346">
        <v>143</v>
      </c>
      <c r="D346" t="s">
        <v>8221</v>
      </c>
      <c r="E346">
        <v>2</v>
      </c>
    </row>
    <row r="347" spans="2:5">
      <c r="B347" t="s">
        <v>8219</v>
      </c>
      <c r="C347">
        <v>140</v>
      </c>
      <c r="D347" t="s">
        <v>8221</v>
      </c>
      <c r="E347">
        <v>21</v>
      </c>
    </row>
    <row r="348" spans="2:5">
      <c r="B348" t="s">
        <v>8219</v>
      </c>
      <c r="C348">
        <v>35</v>
      </c>
      <c r="D348" t="s">
        <v>8221</v>
      </c>
      <c r="E348">
        <v>7</v>
      </c>
    </row>
    <row r="349" spans="2:5">
      <c r="B349" t="s">
        <v>8219</v>
      </c>
      <c r="C349">
        <v>149</v>
      </c>
      <c r="D349" t="s">
        <v>8221</v>
      </c>
      <c r="E349">
        <v>0</v>
      </c>
    </row>
    <row r="350" spans="2:5">
      <c r="B350" t="s">
        <v>8219</v>
      </c>
      <c r="C350">
        <v>130</v>
      </c>
      <c r="D350" t="s">
        <v>8221</v>
      </c>
      <c r="E350">
        <v>4</v>
      </c>
    </row>
    <row r="351" spans="2:5">
      <c r="B351" t="s">
        <v>8219</v>
      </c>
      <c r="C351">
        <v>120</v>
      </c>
      <c r="D351" t="s">
        <v>8221</v>
      </c>
      <c r="E351">
        <v>32</v>
      </c>
    </row>
    <row r="352" spans="2:5">
      <c r="B352" t="s">
        <v>8219</v>
      </c>
      <c r="C352">
        <v>265</v>
      </c>
      <c r="D352" t="s">
        <v>8221</v>
      </c>
      <c r="E352">
        <v>4</v>
      </c>
    </row>
    <row r="353" spans="2:5">
      <c r="B353" t="s">
        <v>8219</v>
      </c>
      <c r="C353">
        <v>71</v>
      </c>
      <c r="D353" t="s">
        <v>8221</v>
      </c>
      <c r="E353">
        <v>9</v>
      </c>
    </row>
    <row r="354" spans="2:5">
      <c r="B354" t="s">
        <v>8219</v>
      </c>
      <c r="C354">
        <v>13</v>
      </c>
      <c r="D354" t="s">
        <v>8221</v>
      </c>
      <c r="E354">
        <v>17</v>
      </c>
    </row>
    <row r="355" spans="2:5">
      <c r="B355" t="s">
        <v>8219</v>
      </c>
      <c r="C355">
        <v>169</v>
      </c>
      <c r="D355" t="s">
        <v>8221</v>
      </c>
      <c r="E355">
        <v>5</v>
      </c>
    </row>
    <row r="356" spans="2:5">
      <c r="B356" t="s">
        <v>8219</v>
      </c>
      <c r="C356">
        <v>57</v>
      </c>
      <c r="D356" t="s">
        <v>8221</v>
      </c>
      <c r="E356">
        <v>53</v>
      </c>
    </row>
    <row r="357" spans="2:5">
      <c r="B357" t="s">
        <v>8219</v>
      </c>
      <c r="C357">
        <v>229</v>
      </c>
      <c r="D357" t="s">
        <v>8221</v>
      </c>
      <c r="E357">
        <v>7</v>
      </c>
    </row>
    <row r="358" spans="2:5">
      <c r="B358" t="s">
        <v>8219</v>
      </c>
      <c r="C358">
        <v>108</v>
      </c>
      <c r="D358" t="s">
        <v>8221</v>
      </c>
      <c r="E358">
        <v>72</v>
      </c>
    </row>
    <row r="359" spans="2:5">
      <c r="B359" t="s">
        <v>8219</v>
      </c>
      <c r="C359">
        <v>108</v>
      </c>
      <c r="D359" t="s">
        <v>8221</v>
      </c>
      <c r="E359">
        <v>0</v>
      </c>
    </row>
    <row r="360" spans="2:5">
      <c r="B360" t="s">
        <v>8219</v>
      </c>
      <c r="C360">
        <v>41</v>
      </c>
      <c r="D360" t="s">
        <v>8221</v>
      </c>
      <c r="E360">
        <v>2</v>
      </c>
    </row>
    <row r="361" spans="2:5">
      <c r="B361" t="s">
        <v>8219</v>
      </c>
      <c r="C361">
        <v>139</v>
      </c>
      <c r="D361" t="s">
        <v>8221</v>
      </c>
      <c r="E361">
        <v>8</v>
      </c>
    </row>
    <row r="362" spans="2:5">
      <c r="B362" t="s">
        <v>8219</v>
      </c>
      <c r="C362">
        <v>19</v>
      </c>
      <c r="D362" t="s">
        <v>8221</v>
      </c>
      <c r="E362">
        <v>2</v>
      </c>
    </row>
    <row r="363" spans="2:5">
      <c r="B363" t="s">
        <v>8219</v>
      </c>
      <c r="C363">
        <v>94</v>
      </c>
      <c r="D363" t="s">
        <v>8221</v>
      </c>
      <c r="E363">
        <v>0</v>
      </c>
    </row>
    <row r="364" spans="2:5">
      <c r="B364" t="s">
        <v>8219</v>
      </c>
      <c r="C364">
        <v>23</v>
      </c>
      <c r="D364" t="s">
        <v>8221</v>
      </c>
      <c r="E364">
        <v>3</v>
      </c>
    </row>
    <row r="365" spans="2:5">
      <c r="B365" t="s">
        <v>8219</v>
      </c>
      <c r="C365">
        <v>15</v>
      </c>
      <c r="D365" t="s">
        <v>8221</v>
      </c>
      <c r="E365">
        <v>4</v>
      </c>
    </row>
    <row r="366" spans="2:5">
      <c r="B366" t="s">
        <v>8219</v>
      </c>
      <c r="C366">
        <v>62</v>
      </c>
      <c r="D366" t="s">
        <v>8221</v>
      </c>
      <c r="E366">
        <v>3</v>
      </c>
    </row>
    <row r="367" spans="2:5">
      <c r="B367" t="s">
        <v>8219</v>
      </c>
      <c r="C367">
        <v>74</v>
      </c>
      <c r="D367" t="s">
        <v>8221</v>
      </c>
      <c r="E367">
        <v>6</v>
      </c>
    </row>
    <row r="368" spans="2:5">
      <c r="B368" t="s">
        <v>8219</v>
      </c>
      <c r="C368">
        <v>97</v>
      </c>
      <c r="D368" t="s">
        <v>8221</v>
      </c>
      <c r="E368">
        <v>0</v>
      </c>
    </row>
    <row r="369" spans="2:5">
      <c r="B369" t="s">
        <v>8219</v>
      </c>
      <c r="C369">
        <v>55</v>
      </c>
      <c r="D369" t="s">
        <v>8221</v>
      </c>
      <c r="E369">
        <v>0</v>
      </c>
    </row>
    <row r="370" spans="2:5">
      <c r="B370" t="s">
        <v>8219</v>
      </c>
      <c r="C370">
        <v>44</v>
      </c>
      <c r="D370" t="s">
        <v>8221</v>
      </c>
      <c r="E370">
        <v>0</v>
      </c>
    </row>
    <row r="371" spans="2:5">
      <c r="B371" t="s">
        <v>8219</v>
      </c>
      <c r="C371">
        <v>110</v>
      </c>
      <c r="D371" t="s">
        <v>8221</v>
      </c>
      <c r="E371">
        <v>8</v>
      </c>
    </row>
    <row r="372" spans="2:5">
      <c r="B372" t="s">
        <v>8219</v>
      </c>
      <c r="C372">
        <v>59</v>
      </c>
      <c r="D372" t="s">
        <v>8221</v>
      </c>
      <c r="E372">
        <v>5</v>
      </c>
    </row>
    <row r="373" spans="2:5">
      <c r="B373" t="s">
        <v>8219</v>
      </c>
      <c r="C373">
        <v>62</v>
      </c>
      <c r="D373" t="s">
        <v>8221</v>
      </c>
      <c r="E373">
        <v>0</v>
      </c>
    </row>
    <row r="374" spans="2:5">
      <c r="B374" t="s">
        <v>8219</v>
      </c>
      <c r="C374">
        <v>105</v>
      </c>
      <c r="D374" t="s">
        <v>8221</v>
      </c>
      <c r="E374">
        <v>2</v>
      </c>
    </row>
    <row r="375" spans="2:5">
      <c r="B375" t="s">
        <v>8219</v>
      </c>
      <c r="C375">
        <v>26</v>
      </c>
      <c r="D375" t="s">
        <v>8221</v>
      </c>
      <c r="E375">
        <v>24</v>
      </c>
    </row>
    <row r="376" spans="2:5">
      <c r="B376" t="s">
        <v>8219</v>
      </c>
      <c r="C376">
        <v>49</v>
      </c>
      <c r="D376" t="s">
        <v>8221</v>
      </c>
      <c r="E376">
        <v>0</v>
      </c>
    </row>
    <row r="377" spans="2:5">
      <c r="B377" t="s">
        <v>8219</v>
      </c>
      <c r="C377">
        <v>68</v>
      </c>
      <c r="D377" t="s">
        <v>8221</v>
      </c>
      <c r="E377">
        <v>9</v>
      </c>
    </row>
    <row r="378" spans="2:5">
      <c r="B378" t="s">
        <v>8219</v>
      </c>
      <c r="C378">
        <v>22</v>
      </c>
      <c r="D378" t="s">
        <v>8221</v>
      </c>
      <c r="E378">
        <v>0</v>
      </c>
    </row>
    <row r="379" spans="2:5">
      <c r="B379" t="s">
        <v>8219</v>
      </c>
      <c r="C379">
        <v>18</v>
      </c>
      <c r="D379" t="s">
        <v>8221</v>
      </c>
      <c r="E379">
        <v>1</v>
      </c>
    </row>
    <row r="380" spans="2:5">
      <c r="B380" t="s">
        <v>8219</v>
      </c>
      <c r="C380">
        <v>19</v>
      </c>
      <c r="D380" t="s">
        <v>8221</v>
      </c>
      <c r="E380">
        <v>10</v>
      </c>
    </row>
    <row r="381" spans="2:5">
      <c r="B381" t="s">
        <v>8219</v>
      </c>
      <c r="C381">
        <v>99</v>
      </c>
      <c r="D381" t="s">
        <v>8221</v>
      </c>
      <c r="E381">
        <v>1</v>
      </c>
    </row>
    <row r="382" spans="2:5">
      <c r="B382" t="s">
        <v>8219</v>
      </c>
      <c r="C382">
        <v>27</v>
      </c>
      <c r="D382" t="s">
        <v>8221</v>
      </c>
      <c r="E382">
        <v>0</v>
      </c>
    </row>
    <row r="383" spans="2:5">
      <c r="B383" t="s">
        <v>8219</v>
      </c>
      <c r="C383">
        <v>25</v>
      </c>
      <c r="D383" t="s">
        <v>8221</v>
      </c>
      <c r="E383">
        <v>20</v>
      </c>
    </row>
    <row r="384" spans="2:5">
      <c r="B384" t="s">
        <v>8219</v>
      </c>
      <c r="C384">
        <v>14</v>
      </c>
      <c r="D384" t="s">
        <v>8221</v>
      </c>
      <c r="E384">
        <v>30</v>
      </c>
    </row>
    <row r="385" spans="2:5">
      <c r="B385" t="s">
        <v>8219</v>
      </c>
      <c r="C385">
        <v>35</v>
      </c>
      <c r="D385" t="s">
        <v>8221</v>
      </c>
      <c r="E385">
        <v>6</v>
      </c>
    </row>
    <row r="386" spans="2:5">
      <c r="B386" t="s">
        <v>8219</v>
      </c>
      <c r="C386">
        <v>10</v>
      </c>
      <c r="D386" t="s">
        <v>8221</v>
      </c>
      <c r="E386">
        <v>15</v>
      </c>
    </row>
    <row r="387" spans="2:5">
      <c r="B387" t="s">
        <v>8219</v>
      </c>
      <c r="C387">
        <v>29</v>
      </c>
      <c r="D387" t="s">
        <v>8221</v>
      </c>
      <c r="E387">
        <v>5</v>
      </c>
    </row>
    <row r="388" spans="2:5">
      <c r="B388" t="s">
        <v>8219</v>
      </c>
      <c r="C388">
        <v>44</v>
      </c>
      <c r="D388" t="s">
        <v>8221</v>
      </c>
      <c r="E388">
        <v>0</v>
      </c>
    </row>
    <row r="389" spans="2:5">
      <c r="B389" t="s">
        <v>8219</v>
      </c>
      <c r="C389">
        <v>17</v>
      </c>
      <c r="D389" t="s">
        <v>8221</v>
      </c>
      <c r="E389">
        <v>0</v>
      </c>
    </row>
    <row r="390" spans="2:5">
      <c r="B390" t="s">
        <v>8219</v>
      </c>
      <c r="C390">
        <v>34</v>
      </c>
      <c r="D390" t="s">
        <v>8221</v>
      </c>
      <c r="E390">
        <v>28</v>
      </c>
    </row>
    <row r="391" spans="2:5">
      <c r="B391" t="s">
        <v>8219</v>
      </c>
      <c r="C391">
        <v>14</v>
      </c>
      <c r="D391" t="s">
        <v>8221</v>
      </c>
      <c r="E391">
        <v>0</v>
      </c>
    </row>
    <row r="392" spans="2:5">
      <c r="B392" t="s">
        <v>8219</v>
      </c>
      <c r="C392">
        <v>156</v>
      </c>
      <c r="D392" t="s">
        <v>8221</v>
      </c>
      <c r="E392">
        <v>5</v>
      </c>
    </row>
    <row r="393" spans="2:5">
      <c r="B393" t="s">
        <v>8219</v>
      </c>
      <c r="C393">
        <v>128</v>
      </c>
      <c r="D393" t="s">
        <v>8221</v>
      </c>
      <c r="E393">
        <v>7</v>
      </c>
    </row>
    <row r="394" spans="2:5">
      <c r="B394" t="s">
        <v>8219</v>
      </c>
      <c r="C394">
        <v>60</v>
      </c>
      <c r="D394" t="s">
        <v>8221</v>
      </c>
      <c r="E394">
        <v>30</v>
      </c>
    </row>
    <row r="395" spans="2:5">
      <c r="B395" t="s">
        <v>8219</v>
      </c>
      <c r="C395">
        <v>32</v>
      </c>
      <c r="D395" t="s">
        <v>8221</v>
      </c>
      <c r="E395">
        <v>2</v>
      </c>
    </row>
    <row r="396" spans="2:5">
      <c r="B396" t="s">
        <v>8219</v>
      </c>
      <c r="C396">
        <v>53</v>
      </c>
      <c r="D396" t="s">
        <v>8221</v>
      </c>
      <c r="E396">
        <v>30</v>
      </c>
    </row>
    <row r="397" spans="2:5">
      <c r="B397" t="s">
        <v>8219</v>
      </c>
      <c r="C397">
        <v>184</v>
      </c>
      <c r="D397" t="s">
        <v>8221</v>
      </c>
      <c r="E397">
        <v>2</v>
      </c>
    </row>
    <row r="398" spans="2:5">
      <c r="B398" t="s">
        <v>8219</v>
      </c>
      <c r="C398">
        <v>90</v>
      </c>
      <c r="D398" t="s">
        <v>8221</v>
      </c>
      <c r="E398">
        <v>0</v>
      </c>
    </row>
    <row r="399" spans="2:5">
      <c r="B399" t="s">
        <v>8219</v>
      </c>
      <c r="C399">
        <v>71</v>
      </c>
      <c r="D399" t="s">
        <v>8221</v>
      </c>
      <c r="E399">
        <v>2</v>
      </c>
    </row>
    <row r="400" spans="2:5">
      <c r="B400" t="s">
        <v>8219</v>
      </c>
      <c r="C400">
        <v>87</v>
      </c>
      <c r="D400" t="s">
        <v>8221</v>
      </c>
      <c r="E400">
        <v>1</v>
      </c>
    </row>
    <row r="401" spans="2:5">
      <c r="B401" t="s">
        <v>8219</v>
      </c>
      <c r="C401">
        <v>28</v>
      </c>
      <c r="D401" t="s">
        <v>8221</v>
      </c>
      <c r="E401">
        <v>2</v>
      </c>
    </row>
    <row r="402" spans="2:5">
      <c r="B402" t="s">
        <v>8219</v>
      </c>
      <c r="C402">
        <v>56</v>
      </c>
      <c r="D402" t="s">
        <v>8221</v>
      </c>
      <c r="E402">
        <v>14</v>
      </c>
    </row>
    <row r="403" spans="2:5">
      <c r="B403" t="s">
        <v>8219</v>
      </c>
      <c r="C403">
        <v>51</v>
      </c>
      <c r="D403" t="s">
        <v>8221</v>
      </c>
      <c r="E403">
        <v>31</v>
      </c>
    </row>
    <row r="404" spans="2:5">
      <c r="B404" t="s">
        <v>8219</v>
      </c>
      <c r="C404">
        <v>75</v>
      </c>
      <c r="D404" t="s">
        <v>8221</v>
      </c>
      <c r="E404">
        <v>16</v>
      </c>
    </row>
    <row r="405" spans="2:5">
      <c r="B405" t="s">
        <v>8219</v>
      </c>
      <c r="C405">
        <v>38</v>
      </c>
      <c r="D405" t="s">
        <v>8221</v>
      </c>
      <c r="E405">
        <v>12</v>
      </c>
    </row>
    <row r="406" spans="2:5">
      <c r="B406" t="s">
        <v>8219</v>
      </c>
      <c r="C406">
        <v>18</v>
      </c>
      <c r="D406" t="s">
        <v>8221</v>
      </c>
      <c r="E406">
        <v>96</v>
      </c>
    </row>
    <row r="407" spans="2:5">
      <c r="B407" t="s">
        <v>8219</v>
      </c>
      <c r="C407">
        <v>54</v>
      </c>
      <c r="D407" t="s">
        <v>8221</v>
      </c>
      <c r="E407">
        <v>16</v>
      </c>
    </row>
    <row r="408" spans="2:5">
      <c r="B408" t="s">
        <v>8219</v>
      </c>
      <c r="C408">
        <v>71</v>
      </c>
      <c r="D408" t="s">
        <v>8221</v>
      </c>
      <c r="E408">
        <v>5</v>
      </c>
    </row>
    <row r="409" spans="2:5">
      <c r="B409" t="s">
        <v>8219</v>
      </c>
      <c r="C409">
        <v>57</v>
      </c>
      <c r="D409" t="s">
        <v>8221</v>
      </c>
      <c r="E409">
        <v>0</v>
      </c>
    </row>
    <row r="410" spans="2:5">
      <c r="B410" t="s">
        <v>8219</v>
      </c>
      <c r="C410">
        <v>43</v>
      </c>
      <c r="D410" t="s">
        <v>8221</v>
      </c>
      <c r="E410">
        <v>8</v>
      </c>
    </row>
    <row r="411" spans="2:5">
      <c r="B411" t="s">
        <v>8219</v>
      </c>
      <c r="C411">
        <v>52</v>
      </c>
      <c r="D411" t="s">
        <v>8221</v>
      </c>
      <c r="E411">
        <v>7</v>
      </c>
    </row>
    <row r="412" spans="2:5">
      <c r="B412" t="s">
        <v>8219</v>
      </c>
      <c r="C412">
        <v>27</v>
      </c>
      <c r="D412" t="s">
        <v>8221</v>
      </c>
      <c r="E412">
        <v>24</v>
      </c>
    </row>
    <row r="413" spans="2:5">
      <c r="B413" t="s">
        <v>8219</v>
      </c>
      <c r="C413">
        <v>12</v>
      </c>
      <c r="D413" t="s">
        <v>8221</v>
      </c>
      <c r="E413">
        <v>121</v>
      </c>
    </row>
    <row r="414" spans="2:5">
      <c r="B414" t="s">
        <v>8219</v>
      </c>
      <c r="C414">
        <v>33</v>
      </c>
      <c r="D414" t="s">
        <v>8221</v>
      </c>
      <c r="E414">
        <v>196</v>
      </c>
    </row>
    <row r="415" spans="2:5">
      <c r="B415" t="s">
        <v>8219</v>
      </c>
      <c r="C415">
        <v>96</v>
      </c>
      <c r="D415" t="s">
        <v>8221</v>
      </c>
      <c r="E415">
        <v>5</v>
      </c>
    </row>
    <row r="416" spans="2:5">
      <c r="B416" t="s">
        <v>8219</v>
      </c>
      <c r="C416">
        <v>28</v>
      </c>
      <c r="D416" t="s">
        <v>8221</v>
      </c>
      <c r="E416">
        <v>73</v>
      </c>
    </row>
    <row r="417" spans="2:5">
      <c r="B417" t="s">
        <v>8219</v>
      </c>
      <c r="C417">
        <v>43</v>
      </c>
      <c r="D417" t="s">
        <v>8221</v>
      </c>
      <c r="E417">
        <v>93</v>
      </c>
    </row>
    <row r="418" spans="2:5">
      <c r="B418" t="s">
        <v>8219</v>
      </c>
      <c r="C418">
        <v>205</v>
      </c>
      <c r="D418" t="s">
        <v>8221</v>
      </c>
      <c r="E418">
        <v>17</v>
      </c>
    </row>
    <row r="419" spans="2:5">
      <c r="B419" t="s">
        <v>8219</v>
      </c>
      <c r="C419">
        <v>23</v>
      </c>
      <c r="D419" t="s">
        <v>8221</v>
      </c>
      <c r="E419">
        <v>7</v>
      </c>
    </row>
    <row r="420" spans="2:5">
      <c r="B420" t="s">
        <v>8219</v>
      </c>
      <c r="C420">
        <v>19</v>
      </c>
      <c r="D420" t="s">
        <v>8221</v>
      </c>
      <c r="E420">
        <v>17</v>
      </c>
    </row>
    <row r="421" spans="2:5">
      <c r="B421" t="s">
        <v>8219</v>
      </c>
      <c r="C421">
        <v>14</v>
      </c>
      <c r="D421" t="s">
        <v>8221</v>
      </c>
      <c r="E421">
        <v>171</v>
      </c>
    </row>
    <row r="422" spans="2:5">
      <c r="B422" t="s">
        <v>8219</v>
      </c>
      <c r="C422">
        <v>38</v>
      </c>
      <c r="D422" t="s">
        <v>8221</v>
      </c>
      <c r="E422">
        <v>188</v>
      </c>
    </row>
    <row r="423" spans="2:5">
      <c r="B423" t="s">
        <v>8219</v>
      </c>
      <c r="C423">
        <v>78</v>
      </c>
      <c r="D423" t="s">
        <v>8221</v>
      </c>
      <c r="E423">
        <v>110</v>
      </c>
    </row>
    <row r="424" spans="2:5">
      <c r="B424" t="s">
        <v>8219</v>
      </c>
      <c r="C424">
        <v>69</v>
      </c>
      <c r="D424" t="s">
        <v>8221</v>
      </c>
      <c r="E424">
        <v>37</v>
      </c>
    </row>
    <row r="425" spans="2:5">
      <c r="B425" t="s">
        <v>8219</v>
      </c>
      <c r="C425">
        <v>33</v>
      </c>
      <c r="D425" t="s">
        <v>8221</v>
      </c>
      <c r="E425">
        <v>9</v>
      </c>
    </row>
    <row r="426" spans="2:5">
      <c r="B426" t="s">
        <v>8219</v>
      </c>
      <c r="C426">
        <v>54</v>
      </c>
      <c r="D426" t="s">
        <v>8221</v>
      </c>
      <c r="E426">
        <v>29</v>
      </c>
    </row>
    <row r="427" spans="2:5">
      <c r="B427" t="s">
        <v>8219</v>
      </c>
      <c r="C427">
        <v>99</v>
      </c>
      <c r="D427" t="s">
        <v>8221</v>
      </c>
      <c r="E427">
        <v>6</v>
      </c>
    </row>
    <row r="428" spans="2:5">
      <c r="B428" t="s">
        <v>8219</v>
      </c>
      <c r="C428">
        <v>49</v>
      </c>
      <c r="D428" t="s">
        <v>8221</v>
      </c>
      <c r="E428">
        <v>30</v>
      </c>
    </row>
    <row r="429" spans="2:5">
      <c r="B429" t="s">
        <v>8219</v>
      </c>
      <c r="C429">
        <v>11</v>
      </c>
      <c r="D429" t="s">
        <v>8221</v>
      </c>
      <c r="E429">
        <v>81</v>
      </c>
    </row>
    <row r="430" spans="2:5">
      <c r="B430" t="s">
        <v>8219</v>
      </c>
      <c r="C430">
        <v>38</v>
      </c>
      <c r="D430" t="s">
        <v>8221</v>
      </c>
      <c r="E430">
        <v>4</v>
      </c>
    </row>
    <row r="431" spans="2:5">
      <c r="B431" t="s">
        <v>8219</v>
      </c>
      <c r="C431">
        <v>16</v>
      </c>
      <c r="D431" t="s">
        <v>8221</v>
      </c>
      <c r="E431">
        <v>11</v>
      </c>
    </row>
    <row r="432" spans="2:5">
      <c r="B432" t="s">
        <v>8219</v>
      </c>
      <c r="C432">
        <v>32</v>
      </c>
      <c r="D432" t="s">
        <v>8221</v>
      </c>
      <c r="E432">
        <v>14</v>
      </c>
    </row>
    <row r="433" spans="2:5">
      <c r="B433" t="s">
        <v>8219</v>
      </c>
      <c r="C433">
        <v>20</v>
      </c>
      <c r="D433" t="s">
        <v>8221</v>
      </c>
      <c r="E433">
        <v>5</v>
      </c>
    </row>
    <row r="434" spans="2:5">
      <c r="B434" t="s">
        <v>8219</v>
      </c>
      <c r="C434">
        <v>154</v>
      </c>
      <c r="D434" t="s">
        <v>8221</v>
      </c>
      <c r="E434">
        <v>45</v>
      </c>
    </row>
    <row r="435" spans="2:5">
      <c r="B435" t="s">
        <v>8219</v>
      </c>
      <c r="C435">
        <v>41</v>
      </c>
      <c r="D435" t="s">
        <v>8221</v>
      </c>
      <c r="E435">
        <v>8</v>
      </c>
    </row>
    <row r="436" spans="2:5">
      <c r="B436" t="s">
        <v>8219</v>
      </c>
      <c r="C436">
        <v>75</v>
      </c>
      <c r="D436" t="s">
        <v>8221</v>
      </c>
      <c r="E436">
        <v>3</v>
      </c>
    </row>
    <row r="437" spans="2:5">
      <c r="B437" t="s">
        <v>8219</v>
      </c>
      <c r="C437">
        <v>40</v>
      </c>
      <c r="D437" t="s">
        <v>8221</v>
      </c>
      <c r="E437">
        <v>24</v>
      </c>
    </row>
    <row r="438" spans="2:5">
      <c r="B438" t="s">
        <v>8219</v>
      </c>
      <c r="C438">
        <v>46</v>
      </c>
      <c r="D438" t="s">
        <v>8221</v>
      </c>
      <c r="E438">
        <v>18</v>
      </c>
    </row>
    <row r="439" spans="2:5">
      <c r="B439" t="s">
        <v>8219</v>
      </c>
      <c r="C439">
        <v>62</v>
      </c>
      <c r="D439" t="s">
        <v>8221</v>
      </c>
      <c r="E439">
        <v>12</v>
      </c>
    </row>
    <row r="440" spans="2:5">
      <c r="B440" t="s">
        <v>8219</v>
      </c>
      <c r="C440">
        <v>61</v>
      </c>
      <c r="D440" t="s">
        <v>8221</v>
      </c>
      <c r="E440">
        <v>123</v>
      </c>
    </row>
    <row r="441" spans="2:5">
      <c r="B441" t="s">
        <v>8219</v>
      </c>
      <c r="C441">
        <v>96</v>
      </c>
      <c r="D441" t="s">
        <v>8221</v>
      </c>
      <c r="E441">
        <v>96</v>
      </c>
    </row>
    <row r="442" spans="2:5">
      <c r="B442" t="s">
        <v>8219</v>
      </c>
      <c r="C442">
        <v>190</v>
      </c>
      <c r="D442" t="s">
        <v>8221</v>
      </c>
      <c r="E442">
        <v>31</v>
      </c>
    </row>
    <row r="443" spans="2:5">
      <c r="B443" t="s">
        <v>8219</v>
      </c>
      <c r="C443">
        <v>94</v>
      </c>
      <c r="D443" t="s">
        <v>8221</v>
      </c>
      <c r="E443">
        <v>4</v>
      </c>
    </row>
    <row r="444" spans="2:5">
      <c r="B444" t="s">
        <v>8219</v>
      </c>
      <c r="C444">
        <v>39</v>
      </c>
      <c r="D444" t="s">
        <v>8221</v>
      </c>
      <c r="E444">
        <v>3</v>
      </c>
    </row>
    <row r="445" spans="2:5">
      <c r="B445" t="s">
        <v>8219</v>
      </c>
      <c r="C445">
        <v>127</v>
      </c>
      <c r="D445" t="s">
        <v>8221</v>
      </c>
      <c r="E445">
        <v>179</v>
      </c>
    </row>
    <row r="446" spans="2:5">
      <c r="B446" t="s">
        <v>8219</v>
      </c>
      <c r="C446">
        <v>159</v>
      </c>
      <c r="D446" t="s">
        <v>8221</v>
      </c>
      <c r="E446">
        <v>3</v>
      </c>
    </row>
    <row r="447" spans="2:5">
      <c r="B447" t="s">
        <v>8219</v>
      </c>
      <c r="C447">
        <v>177</v>
      </c>
      <c r="D447" t="s">
        <v>8221</v>
      </c>
      <c r="E447">
        <v>23</v>
      </c>
    </row>
    <row r="448" spans="2:5">
      <c r="B448" t="s">
        <v>8219</v>
      </c>
      <c r="C448">
        <v>47</v>
      </c>
      <c r="D448" t="s">
        <v>8221</v>
      </c>
      <c r="E448">
        <v>23</v>
      </c>
    </row>
    <row r="449" spans="2:5">
      <c r="B449" t="s">
        <v>8219</v>
      </c>
      <c r="C449">
        <v>1</v>
      </c>
      <c r="D449" t="s">
        <v>8221</v>
      </c>
      <c r="E449">
        <v>41</v>
      </c>
    </row>
    <row r="450" spans="2:5">
      <c r="B450" t="s">
        <v>8219</v>
      </c>
      <c r="C450">
        <v>16</v>
      </c>
      <c r="D450" t="s">
        <v>8221</v>
      </c>
      <c r="E450">
        <v>0</v>
      </c>
    </row>
    <row r="451" spans="2:5">
      <c r="B451" t="s">
        <v>8219</v>
      </c>
      <c r="C451">
        <v>115</v>
      </c>
      <c r="D451" t="s">
        <v>8221</v>
      </c>
      <c r="E451">
        <v>32</v>
      </c>
    </row>
    <row r="452" spans="2:5">
      <c r="B452" t="s">
        <v>8219</v>
      </c>
      <c r="C452">
        <v>133</v>
      </c>
      <c r="D452" t="s">
        <v>8221</v>
      </c>
      <c r="E452">
        <v>2</v>
      </c>
    </row>
    <row r="453" spans="2:5">
      <c r="B453" t="s">
        <v>8219</v>
      </c>
      <c r="C453">
        <v>70</v>
      </c>
      <c r="D453" t="s">
        <v>8221</v>
      </c>
      <c r="E453">
        <v>7</v>
      </c>
    </row>
    <row r="454" spans="2:5">
      <c r="B454" t="s">
        <v>8219</v>
      </c>
      <c r="C454">
        <v>62</v>
      </c>
      <c r="D454" t="s">
        <v>8221</v>
      </c>
      <c r="E454">
        <v>4</v>
      </c>
    </row>
    <row r="455" spans="2:5">
      <c r="B455" t="s">
        <v>8219</v>
      </c>
      <c r="C455">
        <v>10</v>
      </c>
      <c r="D455" t="s">
        <v>8221</v>
      </c>
      <c r="E455">
        <v>196</v>
      </c>
    </row>
    <row r="456" spans="2:5">
      <c r="B456" t="s">
        <v>8219</v>
      </c>
      <c r="C456">
        <v>499</v>
      </c>
      <c r="D456" t="s">
        <v>8221</v>
      </c>
      <c r="E456">
        <v>11</v>
      </c>
    </row>
    <row r="457" spans="2:5">
      <c r="B457" t="s">
        <v>8219</v>
      </c>
      <c r="C457">
        <v>47</v>
      </c>
      <c r="D457" t="s">
        <v>8221</v>
      </c>
      <c r="E457">
        <v>9</v>
      </c>
    </row>
    <row r="458" spans="2:5">
      <c r="B458" t="s">
        <v>8219</v>
      </c>
      <c r="C458">
        <v>28</v>
      </c>
      <c r="D458" t="s">
        <v>8221</v>
      </c>
      <c r="E458">
        <v>5</v>
      </c>
    </row>
    <row r="459" spans="2:5">
      <c r="B459" t="s">
        <v>8219</v>
      </c>
      <c r="C459">
        <v>24</v>
      </c>
      <c r="D459" t="s">
        <v>8221</v>
      </c>
      <c r="E459">
        <v>8</v>
      </c>
    </row>
    <row r="460" spans="2:5">
      <c r="B460" t="s">
        <v>8219</v>
      </c>
      <c r="C460">
        <v>76</v>
      </c>
      <c r="D460" t="s">
        <v>8221</v>
      </c>
      <c r="E460">
        <v>229</v>
      </c>
    </row>
    <row r="461" spans="2:5">
      <c r="B461" t="s">
        <v>8219</v>
      </c>
      <c r="C461">
        <v>98</v>
      </c>
      <c r="D461" t="s">
        <v>8221</v>
      </c>
      <c r="E461">
        <v>40</v>
      </c>
    </row>
    <row r="462" spans="2:5">
      <c r="B462" t="s">
        <v>8219</v>
      </c>
      <c r="C462">
        <v>30</v>
      </c>
      <c r="D462" t="s">
        <v>8221</v>
      </c>
      <c r="E462">
        <v>123</v>
      </c>
    </row>
    <row r="463" spans="2:5">
      <c r="B463" t="s">
        <v>8219</v>
      </c>
      <c r="C463">
        <v>478</v>
      </c>
      <c r="D463" t="s">
        <v>8221</v>
      </c>
      <c r="E463">
        <v>5</v>
      </c>
    </row>
    <row r="464" spans="2:5">
      <c r="B464" t="s">
        <v>8219</v>
      </c>
      <c r="C464">
        <v>74</v>
      </c>
      <c r="D464" t="s">
        <v>8221</v>
      </c>
      <c r="E464">
        <v>148</v>
      </c>
    </row>
    <row r="465" spans="2:5">
      <c r="B465" t="s">
        <v>8219</v>
      </c>
      <c r="C465">
        <v>131</v>
      </c>
      <c r="D465" t="s">
        <v>8221</v>
      </c>
      <c r="E465">
        <v>10</v>
      </c>
    </row>
    <row r="466" spans="2:5">
      <c r="B466" t="s">
        <v>8219</v>
      </c>
      <c r="C466">
        <v>61</v>
      </c>
      <c r="D466" t="s">
        <v>8221</v>
      </c>
      <c r="E466">
        <v>4</v>
      </c>
    </row>
    <row r="467" spans="2:5">
      <c r="B467" t="s">
        <v>8219</v>
      </c>
      <c r="C467">
        <v>1071</v>
      </c>
      <c r="D467" t="s">
        <v>8221</v>
      </c>
      <c r="E467">
        <v>21</v>
      </c>
    </row>
    <row r="468" spans="2:5">
      <c r="B468" t="s">
        <v>8219</v>
      </c>
      <c r="C468">
        <v>122</v>
      </c>
      <c r="D468" t="s">
        <v>8221</v>
      </c>
      <c r="E468">
        <v>2</v>
      </c>
    </row>
    <row r="469" spans="2:5">
      <c r="B469" t="s">
        <v>8219</v>
      </c>
      <c r="C469">
        <v>111</v>
      </c>
      <c r="D469" t="s">
        <v>8221</v>
      </c>
      <c r="E469">
        <v>0</v>
      </c>
    </row>
    <row r="470" spans="2:5">
      <c r="B470" t="s">
        <v>8219</v>
      </c>
      <c r="C470">
        <v>255</v>
      </c>
      <c r="D470" t="s">
        <v>8221</v>
      </c>
      <c r="E470">
        <v>4</v>
      </c>
    </row>
    <row r="471" spans="2:5">
      <c r="B471" t="s">
        <v>8219</v>
      </c>
      <c r="C471">
        <v>141</v>
      </c>
      <c r="D471" t="s">
        <v>8221</v>
      </c>
      <c r="E471">
        <v>1</v>
      </c>
    </row>
    <row r="472" spans="2:5">
      <c r="B472" t="s">
        <v>8219</v>
      </c>
      <c r="C472">
        <v>159</v>
      </c>
      <c r="D472" t="s">
        <v>8221</v>
      </c>
      <c r="E472">
        <v>30</v>
      </c>
    </row>
    <row r="473" spans="2:5">
      <c r="B473" t="s">
        <v>8219</v>
      </c>
      <c r="C473">
        <v>99</v>
      </c>
      <c r="D473" t="s">
        <v>8221</v>
      </c>
      <c r="E473">
        <v>3</v>
      </c>
    </row>
    <row r="474" spans="2:5">
      <c r="B474" t="s">
        <v>8219</v>
      </c>
      <c r="C474">
        <v>96</v>
      </c>
      <c r="D474" t="s">
        <v>8221</v>
      </c>
      <c r="E474">
        <v>975</v>
      </c>
    </row>
    <row r="475" spans="2:5">
      <c r="B475" t="s">
        <v>8219</v>
      </c>
      <c r="C475">
        <v>27</v>
      </c>
      <c r="D475" t="s">
        <v>8221</v>
      </c>
      <c r="E475">
        <v>167</v>
      </c>
    </row>
    <row r="476" spans="2:5">
      <c r="B476" t="s">
        <v>8219</v>
      </c>
      <c r="C476">
        <v>166</v>
      </c>
      <c r="D476" t="s">
        <v>8221</v>
      </c>
      <c r="E476">
        <v>5</v>
      </c>
    </row>
    <row r="477" spans="2:5">
      <c r="B477" t="s">
        <v>8219</v>
      </c>
      <c r="C477">
        <v>76</v>
      </c>
      <c r="D477" t="s">
        <v>8221</v>
      </c>
      <c r="E477">
        <v>18</v>
      </c>
    </row>
    <row r="478" spans="2:5">
      <c r="B478" t="s">
        <v>8219</v>
      </c>
      <c r="C478">
        <v>211</v>
      </c>
      <c r="D478" t="s">
        <v>8221</v>
      </c>
      <c r="E478">
        <v>98</v>
      </c>
    </row>
    <row r="479" spans="2:5">
      <c r="B479" t="s">
        <v>8219</v>
      </c>
      <c r="C479">
        <v>21</v>
      </c>
      <c r="D479" t="s">
        <v>8221</v>
      </c>
      <c r="E479">
        <v>4</v>
      </c>
    </row>
    <row r="480" spans="2:5">
      <c r="B480" t="s">
        <v>8219</v>
      </c>
      <c r="C480">
        <v>61</v>
      </c>
      <c r="D480" t="s">
        <v>8221</v>
      </c>
      <c r="E480">
        <v>3</v>
      </c>
    </row>
    <row r="481" spans="2:5">
      <c r="B481" t="s">
        <v>8219</v>
      </c>
      <c r="C481">
        <v>30</v>
      </c>
      <c r="D481" t="s">
        <v>8221</v>
      </c>
      <c r="E481">
        <v>1</v>
      </c>
    </row>
    <row r="482" spans="2:5">
      <c r="B482" t="s">
        <v>8219</v>
      </c>
      <c r="C482">
        <v>375</v>
      </c>
      <c r="D482" t="s">
        <v>8221</v>
      </c>
      <c r="E482">
        <v>0</v>
      </c>
    </row>
    <row r="483" spans="2:5">
      <c r="B483" t="s">
        <v>8219</v>
      </c>
      <c r="C483">
        <v>111</v>
      </c>
      <c r="D483" t="s">
        <v>8221</v>
      </c>
      <c r="E483">
        <v>9</v>
      </c>
    </row>
    <row r="484" spans="2:5">
      <c r="B484" t="s">
        <v>8219</v>
      </c>
      <c r="C484">
        <v>123</v>
      </c>
      <c r="D484" t="s">
        <v>8221</v>
      </c>
      <c r="E484">
        <v>2</v>
      </c>
    </row>
    <row r="485" spans="2:5">
      <c r="B485" t="s">
        <v>8219</v>
      </c>
      <c r="C485">
        <v>70</v>
      </c>
      <c r="D485" t="s">
        <v>8221</v>
      </c>
      <c r="E485">
        <v>0</v>
      </c>
    </row>
    <row r="486" spans="2:5">
      <c r="B486" t="s">
        <v>8219</v>
      </c>
      <c r="C486">
        <v>85</v>
      </c>
      <c r="D486" t="s">
        <v>8221</v>
      </c>
      <c r="E486">
        <v>147</v>
      </c>
    </row>
    <row r="487" spans="2:5">
      <c r="B487" t="s">
        <v>8219</v>
      </c>
      <c r="C487">
        <v>86</v>
      </c>
      <c r="D487" t="s">
        <v>8221</v>
      </c>
      <c r="E487">
        <v>49</v>
      </c>
    </row>
    <row r="488" spans="2:5">
      <c r="B488" t="s">
        <v>8219</v>
      </c>
      <c r="C488">
        <v>13</v>
      </c>
      <c r="D488" t="s">
        <v>8221</v>
      </c>
      <c r="E488">
        <v>1</v>
      </c>
    </row>
    <row r="489" spans="2:5">
      <c r="B489" t="s">
        <v>8219</v>
      </c>
      <c r="C489">
        <v>33</v>
      </c>
      <c r="D489" t="s">
        <v>8221</v>
      </c>
      <c r="E489">
        <v>2</v>
      </c>
    </row>
    <row r="490" spans="2:5">
      <c r="B490" t="s">
        <v>8219</v>
      </c>
      <c r="C490">
        <v>15</v>
      </c>
      <c r="D490" t="s">
        <v>8221</v>
      </c>
      <c r="E490">
        <v>7</v>
      </c>
    </row>
    <row r="491" spans="2:5">
      <c r="B491" t="s">
        <v>8219</v>
      </c>
      <c r="C491">
        <v>273</v>
      </c>
      <c r="D491" t="s">
        <v>8221</v>
      </c>
      <c r="E491">
        <v>4</v>
      </c>
    </row>
    <row r="492" spans="2:5">
      <c r="B492" t="s">
        <v>8219</v>
      </c>
      <c r="C492">
        <v>714</v>
      </c>
      <c r="D492" t="s">
        <v>8221</v>
      </c>
      <c r="E492">
        <v>27</v>
      </c>
    </row>
    <row r="493" spans="2:5">
      <c r="B493" t="s">
        <v>8219</v>
      </c>
      <c r="C493">
        <v>170</v>
      </c>
      <c r="D493" t="s">
        <v>8221</v>
      </c>
      <c r="E493">
        <v>94</v>
      </c>
    </row>
    <row r="494" spans="2:5">
      <c r="B494" t="s">
        <v>8219</v>
      </c>
      <c r="C494">
        <v>512</v>
      </c>
      <c r="D494" t="s">
        <v>8221</v>
      </c>
      <c r="E494">
        <v>29</v>
      </c>
    </row>
    <row r="495" spans="2:5">
      <c r="B495" t="s">
        <v>8219</v>
      </c>
      <c r="C495">
        <v>314</v>
      </c>
      <c r="D495" t="s">
        <v>8221</v>
      </c>
      <c r="E495">
        <v>7</v>
      </c>
    </row>
    <row r="496" spans="2:5">
      <c r="B496" t="s">
        <v>8219</v>
      </c>
      <c r="C496">
        <v>167</v>
      </c>
      <c r="D496" t="s">
        <v>8221</v>
      </c>
      <c r="E496">
        <v>22</v>
      </c>
    </row>
    <row r="497" spans="2:5">
      <c r="B497" t="s">
        <v>8219</v>
      </c>
      <c r="C497">
        <v>9</v>
      </c>
      <c r="D497" t="s">
        <v>8221</v>
      </c>
      <c r="E497">
        <v>1</v>
      </c>
    </row>
    <row r="498" spans="2:5">
      <c r="B498" t="s">
        <v>8219</v>
      </c>
      <c r="C498">
        <v>103</v>
      </c>
      <c r="D498" t="s">
        <v>8221</v>
      </c>
      <c r="E498">
        <v>10</v>
      </c>
    </row>
    <row r="499" spans="2:5">
      <c r="B499" t="s">
        <v>8219</v>
      </c>
      <c r="C499">
        <v>111</v>
      </c>
      <c r="D499" t="s">
        <v>8221</v>
      </c>
      <c r="E499">
        <v>6</v>
      </c>
    </row>
    <row r="500" spans="2:5">
      <c r="B500" t="s">
        <v>8219</v>
      </c>
      <c r="C500">
        <v>271</v>
      </c>
      <c r="D500" t="s">
        <v>8221</v>
      </c>
      <c r="E500">
        <v>24</v>
      </c>
    </row>
    <row r="501" spans="2:5">
      <c r="B501" t="s">
        <v>8219</v>
      </c>
      <c r="C501">
        <v>101</v>
      </c>
      <c r="D501" t="s">
        <v>8221</v>
      </c>
      <c r="E501">
        <v>15</v>
      </c>
    </row>
    <row r="502" spans="2:5">
      <c r="B502" t="s">
        <v>8219</v>
      </c>
      <c r="C502">
        <v>57</v>
      </c>
      <c r="D502" t="s">
        <v>8221</v>
      </c>
      <c r="E502">
        <v>37</v>
      </c>
    </row>
    <row r="503" spans="2:5">
      <c r="B503" t="s">
        <v>8219</v>
      </c>
      <c r="C503">
        <v>62</v>
      </c>
      <c r="D503" t="s">
        <v>8221</v>
      </c>
      <c r="E503">
        <v>20</v>
      </c>
    </row>
    <row r="504" spans="2:5">
      <c r="B504" t="s">
        <v>8219</v>
      </c>
      <c r="C504">
        <v>32</v>
      </c>
      <c r="D504" t="s">
        <v>8221</v>
      </c>
      <c r="E504">
        <v>7</v>
      </c>
    </row>
    <row r="505" spans="2:5">
      <c r="B505" t="s">
        <v>8219</v>
      </c>
      <c r="C505">
        <v>141</v>
      </c>
      <c r="D505" t="s">
        <v>8221</v>
      </c>
      <c r="E505">
        <v>0</v>
      </c>
    </row>
    <row r="506" spans="2:5">
      <c r="B506" t="s">
        <v>8219</v>
      </c>
      <c r="C506">
        <v>75</v>
      </c>
      <c r="D506" t="s">
        <v>8221</v>
      </c>
      <c r="E506">
        <v>21</v>
      </c>
    </row>
    <row r="507" spans="2:5">
      <c r="B507" t="s">
        <v>8219</v>
      </c>
      <c r="C507">
        <v>46</v>
      </c>
      <c r="D507" t="s">
        <v>8221</v>
      </c>
      <c r="E507">
        <v>3</v>
      </c>
    </row>
    <row r="508" spans="2:5">
      <c r="B508" t="s">
        <v>8219</v>
      </c>
      <c r="C508">
        <v>103</v>
      </c>
      <c r="D508" t="s">
        <v>8221</v>
      </c>
      <c r="E508">
        <v>11</v>
      </c>
    </row>
    <row r="509" spans="2:5">
      <c r="B509" t="s">
        <v>8219</v>
      </c>
      <c r="C509">
        <v>6</v>
      </c>
      <c r="D509" t="s">
        <v>8221</v>
      </c>
      <c r="E509">
        <v>1</v>
      </c>
    </row>
    <row r="510" spans="2:5">
      <c r="B510" t="s">
        <v>8219</v>
      </c>
      <c r="C510">
        <v>83</v>
      </c>
      <c r="D510" t="s">
        <v>8221</v>
      </c>
      <c r="E510">
        <v>312</v>
      </c>
    </row>
    <row r="511" spans="2:5">
      <c r="B511" t="s">
        <v>8219</v>
      </c>
      <c r="C511">
        <v>108</v>
      </c>
      <c r="D511" t="s">
        <v>8221</v>
      </c>
      <c r="E511">
        <v>1</v>
      </c>
    </row>
    <row r="512" spans="2:5">
      <c r="B512" t="s">
        <v>8219</v>
      </c>
      <c r="C512">
        <v>25</v>
      </c>
      <c r="D512" t="s">
        <v>8221</v>
      </c>
      <c r="E512">
        <v>3</v>
      </c>
    </row>
    <row r="513" spans="2:5">
      <c r="B513" t="s">
        <v>8219</v>
      </c>
      <c r="C513">
        <v>549</v>
      </c>
      <c r="D513" t="s">
        <v>8221</v>
      </c>
      <c r="E513">
        <v>4</v>
      </c>
    </row>
    <row r="514" spans="2:5">
      <c r="B514" t="s">
        <v>8219</v>
      </c>
      <c r="C514">
        <v>222</v>
      </c>
      <c r="D514" t="s">
        <v>8221</v>
      </c>
      <c r="E514">
        <v>10</v>
      </c>
    </row>
    <row r="515" spans="2:5">
      <c r="B515" t="s">
        <v>8219</v>
      </c>
      <c r="C515">
        <v>183</v>
      </c>
      <c r="D515" t="s">
        <v>8221</v>
      </c>
      <c r="E515">
        <v>8</v>
      </c>
    </row>
    <row r="516" spans="2:5">
      <c r="B516" t="s">
        <v>8219</v>
      </c>
      <c r="C516">
        <v>89</v>
      </c>
      <c r="D516" t="s">
        <v>8221</v>
      </c>
      <c r="E516">
        <v>3</v>
      </c>
    </row>
    <row r="517" spans="2:5">
      <c r="B517" t="s">
        <v>8219</v>
      </c>
      <c r="C517">
        <v>253</v>
      </c>
      <c r="D517" t="s">
        <v>8221</v>
      </c>
      <c r="E517">
        <v>1</v>
      </c>
    </row>
    <row r="518" spans="2:5">
      <c r="B518" t="s">
        <v>8219</v>
      </c>
      <c r="C518">
        <v>140</v>
      </c>
      <c r="D518" t="s">
        <v>8221</v>
      </c>
      <c r="E518">
        <v>0</v>
      </c>
    </row>
    <row r="519" spans="2:5">
      <c r="B519" t="s">
        <v>8219</v>
      </c>
      <c r="C519">
        <v>103</v>
      </c>
      <c r="D519" t="s">
        <v>8221</v>
      </c>
      <c r="E519">
        <v>5</v>
      </c>
    </row>
    <row r="520" spans="2:5">
      <c r="B520" t="s">
        <v>8219</v>
      </c>
      <c r="C520">
        <v>138</v>
      </c>
      <c r="D520" t="s">
        <v>8221</v>
      </c>
      <c r="E520">
        <v>0</v>
      </c>
    </row>
    <row r="521" spans="2:5">
      <c r="B521" t="s">
        <v>8219</v>
      </c>
      <c r="C521">
        <v>191</v>
      </c>
      <c r="D521" t="s">
        <v>8221</v>
      </c>
      <c r="E521">
        <v>3</v>
      </c>
    </row>
    <row r="522" spans="2:5">
      <c r="B522" t="s">
        <v>8219</v>
      </c>
      <c r="C522">
        <v>45</v>
      </c>
      <c r="D522" t="s">
        <v>8221</v>
      </c>
      <c r="E522">
        <v>7</v>
      </c>
    </row>
    <row r="523" spans="2:5">
      <c r="B523" t="s">
        <v>8219</v>
      </c>
      <c r="C523">
        <v>17</v>
      </c>
      <c r="D523" t="s">
        <v>8221</v>
      </c>
      <c r="E523">
        <v>0</v>
      </c>
    </row>
    <row r="524" spans="2:5">
      <c r="B524" t="s">
        <v>8219</v>
      </c>
      <c r="C524">
        <v>31</v>
      </c>
      <c r="D524" t="s">
        <v>8221</v>
      </c>
      <c r="E524">
        <v>2</v>
      </c>
    </row>
    <row r="525" spans="2:5">
      <c r="B525" t="s">
        <v>8219</v>
      </c>
      <c r="C525">
        <v>50</v>
      </c>
      <c r="D525" t="s">
        <v>8221</v>
      </c>
      <c r="E525">
        <v>23</v>
      </c>
    </row>
    <row r="526" spans="2:5">
      <c r="B526" t="s">
        <v>8219</v>
      </c>
      <c r="C526">
        <v>59</v>
      </c>
      <c r="D526" t="s">
        <v>8221</v>
      </c>
      <c r="E526">
        <v>1</v>
      </c>
    </row>
    <row r="527" spans="2:5">
      <c r="B527" t="s">
        <v>8219</v>
      </c>
      <c r="C527">
        <v>81</v>
      </c>
      <c r="D527" t="s">
        <v>8221</v>
      </c>
      <c r="E527">
        <v>2</v>
      </c>
    </row>
    <row r="528" spans="2:5">
      <c r="B528" t="s">
        <v>8219</v>
      </c>
      <c r="C528">
        <v>508</v>
      </c>
      <c r="D528" t="s">
        <v>8221</v>
      </c>
      <c r="E528">
        <v>3</v>
      </c>
    </row>
    <row r="529" spans="2:5">
      <c r="B529" t="s">
        <v>8219</v>
      </c>
      <c r="C529">
        <v>74</v>
      </c>
      <c r="D529" t="s">
        <v>8221</v>
      </c>
      <c r="E529">
        <v>0</v>
      </c>
    </row>
    <row r="530" spans="2:5">
      <c r="B530" t="s">
        <v>8219</v>
      </c>
      <c r="C530">
        <v>141</v>
      </c>
      <c r="D530" t="s">
        <v>8221</v>
      </c>
      <c r="E530">
        <v>13</v>
      </c>
    </row>
    <row r="531" spans="2:5">
      <c r="B531" t="s">
        <v>8219</v>
      </c>
      <c r="C531">
        <v>711</v>
      </c>
      <c r="D531" t="s">
        <v>8221</v>
      </c>
      <c r="E531">
        <v>1</v>
      </c>
    </row>
    <row r="532" spans="2:5">
      <c r="B532" t="s">
        <v>8219</v>
      </c>
      <c r="C532">
        <v>141</v>
      </c>
      <c r="D532" t="s">
        <v>8221</v>
      </c>
      <c r="E532">
        <v>1</v>
      </c>
    </row>
    <row r="533" spans="2:5">
      <c r="B533" t="s">
        <v>8219</v>
      </c>
      <c r="C533">
        <v>109</v>
      </c>
      <c r="D533" t="s">
        <v>8221</v>
      </c>
      <c r="E533">
        <v>1</v>
      </c>
    </row>
    <row r="534" spans="2:5">
      <c r="B534" t="s">
        <v>8219</v>
      </c>
      <c r="C534">
        <v>361</v>
      </c>
      <c r="D534" t="s">
        <v>8221</v>
      </c>
      <c r="E534">
        <v>6</v>
      </c>
    </row>
    <row r="535" spans="2:5">
      <c r="B535" t="s">
        <v>8219</v>
      </c>
      <c r="C535">
        <v>176</v>
      </c>
      <c r="D535" t="s">
        <v>8221</v>
      </c>
      <c r="E535">
        <v>39</v>
      </c>
    </row>
    <row r="536" spans="2:5">
      <c r="B536" t="s">
        <v>8219</v>
      </c>
      <c r="C536">
        <v>670</v>
      </c>
      <c r="D536" t="s">
        <v>8221</v>
      </c>
      <c r="E536">
        <v>4</v>
      </c>
    </row>
    <row r="537" spans="2:5">
      <c r="B537" t="s">
        <v>8219</v>
      </c>
      <c r="C537">
        <v>96</v>
      </c>
      <c r="D537" t="s">
        <v>8221</v>
      </c>
      <c r="E537">
        <v>1</v>
      </c>
    </row>
    <row r="538" spans="2:5">
      <c r="B538" t="s">
        <v>8219</v>
      </c>
      <c r="C538">
        <v>74</v>
      </c>
      <c r="D538" t="s">
        <v>8221</v>
      </c>
      <c r="E538">
        <v>0</v>
      </c>
    </row>
    <row r="539" spans="2:5">
      <c r="B539" t="s">
        <v>8219</v>
      </c>
      <c r="C539">
        <v>52</v>
      </c>
      <c r="D539" t="s">
        <v>8221</v>
      </c>
      <c r="E539">
        <v>0</v>
      </c>
    </row>
    <row r="540" spans="2:5">
      <c r="B540" t="s">
        <v>8219</v>
      </c>
      <c r="C540">
        <v>105</v>
      </c>
      <c r="D540" t="s">
        <v>8221</v>
      </c>
      <c r="E540">
        <v>0</v>
      </c>
    </row>
    <row r="541" spans="2:5">
      <c r="B541" t="s">
        <v>8219</v>
      </c>
      <c r="C541">
        <v>41</v>
      </c>
      <c r="D541" t="s">
        <v>8221</v>
      </c>
      <c r="E541">
        <v>8</v>
      </c>
    </row>
    <row r="542" spans="2:5">
      <c r="B542" t="s">
        <v>8219</v>
      </c>
      <c r="C542">
        <v>34</v>
      </c>
      <c r="D542" t="s">
        <v>8221</v>
      </c>
      <c r="E542">
        <v>0</v>
      </c>
    </row>
    <row r="543" spans="2:5">
      <c r="B543" t="s">
        <v>8219</v>
      </c>
      <c r="C543">
        <v>66</v>
      </c>
      <c r="D543" t="s">
        <v>8221</v>
      </c>
      <c r="E543">
        <v>1</v>
      </c>
    </row>
    <row r="544" spans="2:5">
      <c r="B544" t="s">
        <v>8219</v>
      </c>
      <c r="C544">
        <v>50</v>
      </c>
      <c r="D544" t="s">
        <v>8221</v>
      </c>
      <c r="E544">
        <v>12</v>
      </c>
    </row>
    <row r="545" spans="2:5">
      <c r="B545" t="s">
        <v>8219</v>
      </c>
      <c r="C545">
        <v>159</v>
      </c>
      <c r="D545" t="s">
        <v>8221</v>
      </c>
      <c r="E545">
        <v>0</v>
      </c>
    </row>
    <row r="546" spans="2:5">
      <c r="B546" t="s">
        <v>8219</v>
      </c>
      <c r="C546">
        <v>182</v>
      </c>
      <c r="D546" t="s">
        <v>8221</v>
      </c>
      <c r="E546">
        <v>3</v>
      </c>
    </row>
    <row r="547" spans="2:5">
      <c r="B547" t="s">
        <v>8219</v>
      </c>
      <c r="C547">
        <v>206</v>
      </c>
      <c r="D547" t="s">
        <v>8221</v>
      </c>
      <c r="E547">
        <v>2</v>
      </c>
    </row>
    <row r="548" spans="2:5">
      <c r="B548" t="s">
        <v>8219</v>
      </c>
      <c r="C548">
        <v>169</v>
      </c>
      <c r="D548" t="s">
        <v>8221</v>
      </c>
      <c r="E548">
        <v>6</v>
      </c>
    </row>
    <row r="549" spans="2:5">
      <c r="B549" t="s">
        <v>8219</v>
      </c>
      <c r="C549">
        <v>31</v>
      </c>
      <c r="D549" t="s">
        <v>8221</v>
      </c>
      <c r="E549">
        <v>0</v>
      </c>
    </row>
    <row r="550" spans="2:5">
      <c r="B550" t="s">
        <v>8219</v>
      </c>
      <c r="C550">
        <v>28</v>
      </c>
      <c r="D550" t="s">
        <v>8221</v>
      </c>
      <c r="E550">
        <v>15</v>
      </c>
    </row>
    <row r="551" spans="2:5">
      <c r="B551" t="s">
        <v>8219</v>
      </c>
      <c r="C551">
        <v>54</v>
      </c>
      <c r="D551" t="s">
        <v>8221</v>
      </c>
      <c r="E551">
        <v>1</v>
      </c>
    </row>
    <row r="552" spans="2:5">
      <c r="B552" t="s">
        <v>8219</v>
      </c>
      <c r="C552">
        <v>467</v>
      </c>
      <c r="D552" t="s">
        <v>8221</v>
      </c>
      <c r="E552">
        <v>3</v>
      </c>
    </row>
    <row r="553" spans="2:5">
      <c r="B553" t="s">
        <v>8219</v>
      </c>
      <c r="C553">
        <v>389</v>
      </c>
      <c r="D553" t="s">
        <v>8221</v>
      </c>
      <c r="E553">
        <v>8</v>
      </c>
    </row>
    <row r="554" spans="2:5">
      <c r="B554" t="s">
        <v>8219</v>
      </c>
      <c r="C554">
        <v>68</v>
      </c>
      <c r="D554" t="s">
        <v>8221</v>
      </c>
      <c r="E554">
        <v>0</v>
      </c>
    </row>
    <row r="555" spans="2:5">
      <c r="B555" t="s">
        <v>8219</v>
      </c>
      <c r="C555">
        <v>413</v>
      </c>
      <c r="D555" t="s">
        <v>8221</v>
      </c>
      <c r="E555">
        <v>3</v>
      </c>
    </row>
    <row r="556" spans="2:5">
      <c r="B556" t="s">
        <v>8219</v>
      </c>
      <c r="C556">
        <v>190</v>
      </c>
      <c r="D556" t="s">
        <v>8221</v>
      </c>
      <c r="E556">
        <v>3</v>
      </c>
    </row>
    <row r="557" spans="2:5">
      <c r="B557" t="s">
        <v>8219</v>
      </c>
      <c r="C557">
        <v>189</v>
      </c>
      <c r="D557" t="s">
        <v>8221</v>
      </c>
      <c r="E557">
        <v>0</v>
      </c>
    </row>
    <row r="558" spans="2:5">
      <c r="B558" t="s">
        <v>8219</v>
      </c>
      <c r="C558">
        <v>130</v>
      </c>
      <c r="D558" t="s">
        <v>8221</v>
      </c>
      <c r="E558">
        <v>19</v>
      </c>
    </row>
    <row r="559" spans="2:5">
      <c r="B559" t="s">
        <v>8219</v>
      </c>
      <c r="C559">
        <v>74</v>
      </c>
      <c r="D559" t="s">
        <v>8221</v>
      </c>
      <c r="E559">
        <v>0</v>
      </c>
    </row>
    <row r="560" spans="2:5">
      <c r="B560" t="s">
        <v>8219</v>
      </c>
      <c r="C560">
        <v>274</v>
      </c>
      <c r="D560" t="s">
        <v>8221</v>
      </c>
      <c r="E560">
        <v>2</v>
      </c>
    </row>
    <row r="561" spans="2:5">
      <c r="B561" t="s">
        <v>8219</v>
      </c>
      <c r="C561">
        <v>22</v>
      </c>
      <c r="D561" t="s">
        <v>8221</v>
      </c>
      <c r="E561">
        <v>0</v>
      </c>
    </row>
    <row r="562" spans="2:5">
      <c r="B562" t="s">
        <v>8219</v>
      </c>
      <c r="C562">
        <v>31</v>
      </c>
      <c r="D562" t="s">
        <v>8221</v>
      </c>
      <c r="E562">
        <v>0</v>
      </c>
    </row>
    <row r="563" spans="2:5">
      <c r="B563" t="s">
        <v>8219</v>
      </c>
      <c r="C563">
        <v>63</v>
      </c>
      <c r="D563" t="s">
        <v>8221</v>
      </c>
      <c r="E563">
        <v>25</v>
      </c>
    </row>
    <row r="564" spans="2:5">
      <c r="B564" t="s">
        <v>8219</v>
      </c>
      <c r="C564">
        <v>20</v>
      </c>
      <c r="D564" t="s">
        <v>8221</v>
      </c>
      <c r="E564">
        <v>8</v>
      </c>
    </row>
    <row r="565" spans="2:5">
      <c r="B565" t="s">
        <v>8219</v>
      </c>
      <c r="C565">
        <v>25</v>
      </c>
      <c r="D565" t="s">
        <v>8221</v>
      </c>
      <c r="E565">
        <v>16</v>
      </c>
    </row>
    <row r="566" spans="2:5">
      <c r="B566" t="s">
        <v>8219</v>
      </c>
      <c r="C566">
        <v>61</v>
      </c>
      <c r="D566" t="s">
        <v>8221</v>
      </c>
      <c r="E566">
        <v>3</v>
      </c>
    </row>
    <row r="567" spans="2:5">
      <c r="B567" t="s">
        <v>8219</v>
      </c>
      <c r="C567">
        <v>52</v>
      </c>
      <c r="D567" t="s">
        <v>8221</v>
      </c>
      <c r="E567">
        <v>3</v>
      </c>
    </row>
    <row r="568" spans="2:5">
      <c r="B568" t="s">
        <v>8219</v>
      </c>
      <c r="C568">
        <v>86</v>
      </c>
      <c r="D568" t="s">
        <v>8221</v>
      </c>
      <c r="E568">
        <v>2</v>
      </c>
    </row>
    <row r="569" spans="2:5">
      <c r="B569" t="s">
        <v>8219</v>
      </c>
      <c r="C569">
        <v>42</v>
      </c>
      <c r="D569" t="s">
        <v>8221</v>
      </c>
      <c r="E569">
        <v>1</v>
      </c>
    </row>
    <row r="570" spans="2:5">
      <c r="B570" t="s">
        <v>8219</v>
      </c>
      <c r="C570">
        <v>52</v>
      </c>
      <c r="D570" t="s">
        <v>8221</v>
      </c>
      <c r="E570">
        <v>0</v>
      </c>
    </row>
    <row r="571" spans="2:5">
      <c r="B571" t="s">
        <v>8219</v>
      </c>
      <c r="C571">
        <v>120</v>
      </c>
      <c r="D571" t="s">
        <v>8221</v>
      </c>
      <c r="E571">
        <v>1</v>
      </c>
    </row>
    <row r="572" spans="2:5">
      <c r="B572" t="s">
        <v>8219</v>
      </c>
      <c r="C572">
        <v>22</v>
      </c>
      <c r="D572" t="s">
        <v>8221</v>
      </c>
      <c r="E572">
        <v>19</v>
      </c>
    </row>
    <row r="573" spans="2:5">
      <c r="B573" t="s">
        <v>8219</v>
      </c>
      <c r="C573">
        <v>64</v>
      </c>
      <c r="D573" t="s">
        <v>8221</v>
      </c>
      <c r="E573">
        <v>9</v>
      </c>
    </row>
    <row r="574" spans="2:5">
      <c r="B574" t="s">
        <v>8219</v>
      </c>
      <c r="C574">
        <v>23</v>
      </c>
      <c r="D574" t="s">
        <v>8221</v>
      </c>
      <c r="E574">
        <v>1</v>
      </c>
    </row>
    <row r="575" spans="2:5">
      <c r="B575" t="s">
        <v>8219</v>
      </c>
      <c r="C575">
        <v>238</v>
      </c>
      <c r="D575" t="s">
        <v>8221</v>
      </c>
      <c r="E575">
        <v>0</v>
      </c>
    </row>
    <row r="576" spans="2:5">
      <c r="B576" t="s">
        <v>8219</v>
      </c>
      <c r="C576">
        <v>33</v>
      </c>
      <c r="D576" t="s">
        <v>8221</v>
      </c>
      <c r="E576">
        <v>1</v>
      </c>
    </row>
    <row r="577" spans="2:5">
      <c r="B577" t="s">
        <v>8219</v>
      </c>
      <c r="C577">
        <v>32</v>
      </c>
      <c r="D577" t="s">
        <v>8221</v>
      </c>
      <c r="E577">
        <v>5</v>
      </c>
    </row>
    <row r="578" spans="2:5">
      <c r="B578" t="s">
        <v>8219</v>
      </c>
      <c r="C578">
        <v>24</v>
      </c>
      <c r="D578" t="s">
        <v>8221</v>
      </c>
      <c r="E578">
        <v>85</v>
      </c>
    </row>
    <row r="579" spans="2:5">
      <c r="B579" t="s">
        <v>8219</v>
      </c>
      <c r="C579">
        <v>29</v>
      </c>
      <c r="D579" t="s">
        <v>8221</v>
      </c>
      <c r="E579">
        <v>3</v>
      </c>
    </row>
    <row r="580" spans="2:5">
      <c r="B580" t="s">
        <v>8219</v>
      </c>
      <c r="C580">
        <v>50</v>
      </c>
      <c r="D580" t="s">
        <v>8221</v>
      </c>
      <c r="E580">
        <v>4</v>
      </c>
    </row>
    <row r="581" spans="2:5">
      <c r="B581" t="s">
        <v>8219</v>
      </c>
      <c r="C581">
        <v>108</v>
      </c>
      <c r="D581" t="s">
        <v>8221</v>
      </c>
      <c r="E581">
        <v>3</v>
      </c>
    </row>
    <row r="582" spans="2:5">
      <c r="B582" t="s">
        <v>8219</v>
      </c>
      <c r="C582">
        <v>139</v>
      </c>
      <c r="D582" t="s">
        <v>8221</v>
      </c>
      <c r="E582">
        <v>5</v>
      </c>
    </row>
    <row r="583" spans="2:5">
      <c r="B583" t="s">
        <v>8219</v>
      </c>
      <c r="C583">
        <v>7</v>
      </c>
      <c r="D583" t="s">
        <v>8221</v>
      </c>
      <c r="E583">
        <v>17</v>
      </c>
    </row>
    <row r="584" spans="2:5">
      <c r="B584" t="s">
        <v>8219</v>
      </c>
      <c r="C584">
        <v>149</v>
      </c>
      <c r="D584" t="s">
        <v>8221</v>
      </c>
      <c r="E584">
        <v>3</v>
      </c>
    </row>
    <row r="585" spans="2:5">
      <c r="B585" t="s">
        <v>8219</v>
      </c>
      <c r="C585">
        <v>31</v>
      </c>
      <c r="D585" t="s">
        <v>8221</v>
      </c>
      <c r="E585">
        <v>2</v>
      </c>
    </row>
    <row r="586" spans="2:5">
      <c r="B586" t="s">
        <v>8219</v>
      </c>
      <c r="C586">
        <v>26</v>
      </c>
      <c r="D586" t="s">
        <v>8221</v>
      </c>
      <c r="E586">
        <v>6</v>
      </c>
    </row>
    <row r="587" spans="2:5">
      <c r="B587" t="s">
        <v>8219</v>
      </c>
      <c r="C587">
        <v>172</v>
      </c>
      <c r="D587" t="s">
        <v>8221</v>
      </c>
      <c r="E587">
        <v>0</v>
      </c>
    </row>
    <row r="588" spans="2:5">
      <c r="B588" t="s">
        <v>8219</v>
      </c>
      <c r="C588">
        <v>78</v>
      </c>
      <c r="D588" t="s">
        <v>8221</v>
      </c>
      <c r="E588">
        <v>1</v>
      </c>
    </row>
    <row r="589" spans="2:5">
      <c r="B589" t="s">
        <v>8219</v>
      </c>
      <c r="C589">
        <v>120</v>
      </c>
      <c r="D589" t="s">
        <v>8221</v>
      </c>
      <c r="E589">
        <v>3</v>
      </c>
    </row>
    <row r="590" spans="2:5">
      <c r="B590" t="s">
        <v>8219</v>
      </c>
      <c r="C590">
        <v>227</v>
      </c>
      <c r="D590" t="s">
        <v>8221</v>
      </c>
      <c r="E590">
        <v>13</v>
      </c>
    </row>
    <row r="591" spans="2:5">
      <c r="B591" t="s">
        <v>8219</v>
      </c>
      <c r="C591">
        <v>42</v>
      </c>
      <c r="D591" t="s">
        <v>8221</v>
      </c>
      <c r="E591">
        <v>1</v>
      </c>
    </row>
    <row r="592" spans="2:5">
      <c r="B592" t="s">
        <v>8219</v>
      </c>
      <c r="C592">
        <v>64</v>
      </c>
      <c r="D592" t="s">
        <v>8221</v>
      </c>
      <c r="E592">
        <v>1</v>
      </c>
    </row>
    <row r="593" spans="2:5">
      <c r="B593" t="s">
        <v>8219</v>
      </c>
      <c r="C593">
        <v>121</v>
      </c>
      <c r="D593" t="s">
        <v>8221</v>
      </c>
      <c r="E593">
        <v>9</v>
      </c>
    </row>
    <row r="594" spans="2:5">
      <c r="B594" t="s">
        <v>8219</v>
      </c>
      <c r="C594">
        <v>87</v>
      </c>
      <c r="D594" t="s">
        <v>8221</v>
      </c>
      <c r="E594">
        <v>0</v>
      </c>
    </row>
    <row r="595" spans="2:5">
      <c r="B595" t="s">
        <v>8219</v>
      </c>
      <c r="C595">
        <v>65</v>
      </c>
      <c r="D595" t="s">
        <v>8221</v>
      </c>
      <c r="E595">
        <v>2</v>
      </c>
    </row>
    <row r="596" spans="2:5">
      <c r="B596" t="s">
        <v>8219</v>
      </c>
      <c r="C596">
        <v>49</v>
      </c>
      <c r="D596" t="s">
        <v>8221</v>
      </c>
      <c r="E596">
        <v>1</v>
      </c>
    </row>
    <row r="597" spans="2:5">
      <c r="B597" t="s">
        <v>8219</v>
      </c>
      <c r="C597">
        <v>19</v>
      </c>
      <c r="D597" t="s">
        <v>8221</v>
      </c>
      <c r="E597">
        <v>10</v>
      </c>
    </row>
    <row r="598" spans="2:5">
      <c r="B598" t="s">
        <v>8219</v>
      </c>
      <c r="C598">
        <v>81</v>
      </c>
      <c r="D598" t="s">
        <v>8221</v>
      </c>
      <c r="E598">
        <v>3</v>
      </c>
    </row>
    <row r="599" spans="2:5">
      <c r="B599" t="s">
        <v>8219</v>
      </c>
      <c r="C599">
        <v>264</v>
      </c>
      <c r="D599" t="s">
        <v>8221</v>
      </c>
      <c r="E599">
        <v>2</v>
      </c>
    </row>
    <row r="600" spans="2:5">
      <c r="B600" t="s">
        <v>8219</v>
      </c>
      <c r="C600">
        <v>25</v>
      </c>
      <c r="D600" t="s">
        <v>8221</v>
      </c>
      <c r="E600">
        <v>2</v>
      </c>
    </row>
    <row r="601" spans="2:5">
      <c r="B601" t="s">
        <v>8219</v>
      </c>
      <c r="C601">
        <v>5</v>
      </c>
      <c r="D601" t="s">
        <v>8221</v>
      </c>
      <c r="E601">
        <v>1</v>
      </c>
    </row>
    <row r="602" spans="2:5">
      <c r="B602" t="s">
        <v>8219</v>
      </c>
      <c r="C602">
        <v>144</v>
      </c>
      <c r="D602" t="s">
        <v>8221</v>
      </c>
      <c r="E602">
        <v>14</v>
      </c>
    </row>
    <row r="603" spans="2:5">
      <c r="B603" t="s">
        <v>8219</v>
      </c>
      <c r="C603">
        <v>92</v>
      </c>
      <c r="D603" t="s">
        <v>8221</v>
      </c>
      <c r="E603">
        <v>0</v>
      </c>
    </row>
    <row r="604" spans="2:5">
      <c r="B604" t="s">
        <v>8219</v>
      </c>
      <c r="C604">
        <v>147</v>
      </c>
      <c r="D604" t="s">
        <v>8221</v>
      </c>
      <c r="E604">
        <v>0</v>
      </c>
    </row>
    <row r="605" spans="2:5">
      <c r="B605" t="s">
        <v>8219</v>
      </c>
      <c r="C605">
        <v>90</v>
      </c>
      <c r="D605" t="s">
        <v>8221</v>
      </c>
      <c r="E605">
        <v>4</v>
      </c>
    </row>
    <row r="606" spans="2:5">
      <c r="B606" t="s">
        <v>8219</v>
      </c>
      <c r="C606">
        <v>87</v>
      </c>
      <c r="D606" t="s">
        <v>8221</v>
      </c>
      <c r="E606">
        <v>3</v>
      </c>
    </row>
    <row r="607" spans="2:5">
      <c r="B607" t="s">
        <v>8219</v>
      </c>
      <c r="C607">
        <v>406</v>
      </c>
      <c r="D607" t="s">
        <v>8221</v>
      </c>
      <c r="E607">
        <v>0</v>
      </c>
    </row>
    <row r="608" spans="2:5">
      <c r="B608" t="s">
        <v>8219</v>
      </c>
      <c r="C608">
        <v>20</v>
      </c>
      <c r="D608" t="s">
        <v>8221</v>
      </c>
      <c r="E608">
        <v>5</v>
      </c>
    </row>
    <row r="609" spans="2:5">
      <c r="B609" t="s">
        <v>8219</v>
      </c>
      <c r="C609">
        <v>70</v>
      </c>
      <c r="D609" t="s">
        <v>8221</v>
      </c>
      <c r="E609">
        <v>47</v>
      </c>
    </row>
    <row r="610" spans="2:5">
      <c r="B610" t="s">
        <v>8219</v>
      </c>
      <c r="C610">
        <v>16</v>
      </c>
      <c r="D610" t="s">
        <v>8221</v>
      </c>
      <c r="E610">
        <v>0</v>
      </c>
    </row>
    <row r="611" spans="2:5">
      <c r="B611" t="s">
        <v>8219</v>
      </c>
      <c r="C611">
        <v>52</v>
      </c>
      <c r="D611" t="s">
        <v>8221</v>
      </c>
      <c r="E611">
        <v>10</v>
      </c>
    </row>
    <row r="612" spans="2:5">
      <c r="B612" t="s">
        <v>8219</v>
      </c>
      <c r="C612">
        <v>66</v>
      </c>
      <c r="D612" t="s">
        <v>8221</v>
      </c>
      <c r="E612">
        <v>11</v>
      </c>
    </row>
    <row r="613" spans="2:5">
      <c r="B613" t="s">
        <v>8219</v>
      </c>
      <c r="C613">
        <v>109</v>
      </c>
      <c r="D613" t="s">
        <v>8221</v>
      </c>
      <c r="E613">
        <v>2</v>
      </c>
    </row>
    <row r="614" spans="2:5">
      <c r="B614" t="s">
        <v>8219</v>
      </c>
      <c r="C614">
        <v>168</v>
      </c>
      <c r="D614" t="s">
        <v>8221</v>
      </c>
      <c r="E614">
        <v>2</v>
      </c>
    </row>
    <row r="615" spans="2:5">
      <c r="B615" t="s">
        <v>8219</v>
      </c>
      <c r="C615">
        <v>31</v>
      </c>
      <c r="D615" t="s">
        <v>8221</v>
      </c>
      <c r="E615">
        <v>22</v>
      </c>
    </row>
    <row r="616" spans="2:5">
      <c r="B616" t="s">
        <v>8219</v>
      </c>
      <c r="C616">
        <v>133</v>
      </c>
      <c r="D616" t="s">
        <v>8221</v>
      </c>
      <c r="E616">
        <v>8</v>
      </c>
    </row>
    <row r="617" spans="2:5">
      <c r="B617" t="s">
        <v>8219</v>
      </c>
      <c r="C617">
        <v>151</v>
      </c>
      <c r="D617" t="s">
        <v>8221</v>
      </c>
      <c r="E617">
        <v>6</v>
      </c>
    </row>
    <row r="618" spans="2:5">
      <c r="B618" t="s">
        <v>8219</v>
      </c>
      <c r="C618">
        <v>5</v>
      </c>
      <c r="D618" t="s">
        <v>8221</v>
      </c>
      <c r="E618">
        <v>1</v>
      </c>
    </row>
    <row r="619" spans="2:5">
      <c r="B619" t="s">
        <v>8219</v>
      </c>
      <c r="C619">
        <v>73</v>
      </c>
      <c r="D619" t="s">
        <v>8221</v>
      </c>
      <c r="E619">
        <v>3</v>
      </c>
    </row>
    <row r="620" spans="2:5">
      <c r="B620" t="s">
        <v>8219</v>
      </c>
      <c r="C620">
        <v>148</v>
      </c>
      <c r="D620" t="s">
        <v>8221</v>
      </c>
      <c r="E620">
        <v>0</v>
      </c>
    </row>
    <row r="621" spans="2:5">
      <c r="B621" t="s">
        <v>8219</v>
      </c>
      <c r="C621">
        <v>93</v>
      </c>
      <c r="D621" t="s">
        <v>8221</v>
      </c>
      <c r="E621">
        <v>0</v>
      </c>
    </row>
    <row r="622" spans="2:5">
      <c r="B622" t="s">
        <v>8219</v>
      </c>
      <c r="C622">
        <v>63</v>
      </c>
      <c r="D622" t="s">
        <v>8221</v>
      </c>
      <c r="E622">
        <v>0</v>
      </c>
    </row>
    <row r="623" spans="2:5">
      <c r="B623" t="s">
        <v>8219</v>
      </c>
      <c r="C623">
        <v>134</v>
      </c>
      <c r="D623" t="s">
        <v>8221</v>
      </c>
      <c r="E623">
        <v>0</v>
      </c>
    </row>
    <row r="624" spans="2:5">
      <c r="B624" t="s">
        <v>8219</v>
      </c>
      <c r="C624">
        <v>14</v>
      </c>
      <c r="D624" t="s">
        <v>8221</v>
      </c>
      <c r="E624">
        <v>0</v>
      </c>
    </row>
    <row r="625" spans="2:5">
      <c r="B625" t="s">
        <v>8219</v>
      </c>
      <c r="C625">
        <v>78</v>
      </c>
      <c r="D625" t="s">
        <v>8221</v>
      </c>
      <c r="E625">
        <v>3</v>
      </c>
    </row>
    <row r="626" spans="2:5">
      <c r="B626" t="s">
        <v>8219</v>
      </c>
      <c r="C626">
        <v>112</v>
      </c>
      <c r="D626" t="s">
        <v>8221</v>
      </c>
      <c r="E626">
        <v>0</v>
      </c>
    </row>
    <row r="627" spans="2:5">
      <c r="B627" t="s">
        <v>8219</v>
      </c>
      <c r="C627">
        <v>34</v>
      </c>
      <c r="D627" t="s">
        <v>8221</v>
      </c>
      <c r="E627">
        <v>0</v>
      </c>
    </row>
    <row r="628" spans="2:5">
      <c r="B628" t="s">
        <v>8219</v>
      </c>
      <c r="C628">
        <v>19</v>
      </c>
      <c r="D628" t="s">
        <v>8221</v>
      </c>
      <c r="E628">
        <v>1</v>
      </c>
    </row>
    <row r="629" spans="2:5">
      <c r="B629" t="s">
        <v>8219</v>
      </c>
      <c r="C629">
        <v>13</v>
      </c>
      <c r="D629" t="s">
        <v>8221</v>
      </c>
      <c r="E629">
        <v>6</v>
      </c>
    </row>
    <row r="630" spans="2:5">
      <c r="B630" t="s">
        <v>8219</v>
      </c>
      <c r="C630">
        <v>104</v>
      </c>
      <c r="D630" t="s">
        <v>8221</v>
      </c>
      <c r="E630">
        <v>1</v>
      </c>
    </row>
    <row r="631" spans="2:5">
      <c r="B631" t="s">
        <v>8219</v>
      </c>
      <c r="C631">
        <v>52</v>
      </c>
      <c r="D631" t="s">
        <v>8221</v>
      </c>
      <c r="E631">
        <v>2</v>
      </c>
    </row>
    <row r="632" spans="2:5">
      <c r="B632" t="s">
        <v>8219</v>
      </c>
      <c r="C632">
        <v>17</v>
      </c>
      <c r="D632" t="s">
        <v>8221</v>
      </c>
      <c r="E632">
        <v>0</v>
      </c>
    </row>
    <row r="633" spans="2:5">
      <c r="B633" t="s">
        <v>8219</v>
      </c>
      <c r="C633">
        <v>82</v>
      </c>
      <c r="D633" t="s">
        <v>8221</v>
      </c>
      <c r="E633">
        <v>3</v>
      </c>
    </row>
    <row r="634" spans="2:5">
      <c r="B634" t="s">
        <v>8219</v>
      </c>
      <c r="C634">
        <v>73</v>
      </c>
      <c r="D634" t="s">
        <v>8221</v>
      </c>
      <c r="E634">
        <v>3</v>
      </c>
    </row>
    <row r="635" spans="2:5">
      <c r="B635" t="s">
        <v>8219</v>
      </c>
      <c r="C635">
        <v>158</v>
      </c>
      <c r="D635" t="s">
        <v>8221</v>
      </c>
      <c r="E635">
        <v>0</v>
      </c>
    </row>
    <row r="636" spans="2:5">
      <c r="B636" t="s">
        <v>8219</v>
      </c>
      <c r="C636">
        <v>65</v>
      </c>
      <c r="D636" t="s">
        <v>8221</v>
      </c>
      <c r="E636">
        <v>6</v>
      </c>
    </row>
    <row r="637" spans="2:5">
      <c r="B637" t="s">
        <v>8219</v>
      </c>
      <c r="C637">
        <v>184</v>
      </c>
      <c r="D637" t="s">
        <v>8221</v>
      </c>
      <c r="E637">
        <v>0</v>
      </c>
    </row>
    <row r="638" spans="2:5">
      <c r="B638" t="s">
        <v>8219</v>
      </c>
      <c r="C638">
        <v>34</v>
      </c>
      <c r="D638" t="s">
        <v>8221</v>
      </c>
      <c r="E638">
        <v>19</v>
      </c>
    </row>
    <row r="639" spans="2:5">
      <c r="B639" t="s">
        <v>8219</v>
      </c>
      <c r="C639">
        <v>240</v>
      </c>
      <c r="D639" t="s">
        <v>8221</v>
      </c>
      <c r="E639">
        <v>1</v>
      </c>
    </row>
    <row r="640" spans="2:5">
      <c r="B640" t="s">
        <v>8219</v>
      </c>
      <c r="C640">
        <v>113</v>
      </c>
      <c r="D640" t="s">
        <v>8221</v>
      </c>
      <c r="E640">
        <v>2</v>
      </c>
    </row>
    <row r="641" spans="2:5">
      <c r="B641" t="s">
        <v>8219</v>
      </c>
      <c r="C641">
        <v>66</v>
      </c>
      <c r="D641" t="s">
        <v>8221</v>
      </c>
      <c r="E641">
        <v>0</v>
      </c>
    </row>
    <row r="642" spans="2:5">
      <c r="B642" t="s">
        <v>8219</v>
      </c>
      <c r="C642">
        <v>340</v>
      </c>
      <c r="D642" t="s">
        <v>8221</v>
      </c>
      <c r="E642">
        <v>11</v>
      </c>
    </row>
    <row r="643" spans="2:5">
      <c r="B643" t="s">
        <v>8219</v>
      </c>
      <c r="C643">
        <v>150</v>
      </c>
      <c r="D643" t="s">
        <v>8221</v>
      </c>
      <c r="E643">
        <v>0</v>
      </c>
    </row>
    <row r="644" spans="2:5">
      <c r="B644" t="s">
        <v>8219</v>
      </c>
      <c r="C644">
        <v>25</v>
      </c>
      <c r="D644" t="s">
        <v>8221</v>
      </c>
      <c r="E644">
        <v>0</v>
      </c>
    </row>
    <row r="645" spans="2:5">
      <c r="B645" t="s">
        <v>8219</v>
      </c>
      <c r="C645">
        <v>234</v>
      </c>
      <c r="D645" t="s">
        <v>8221</v>
      </c>
      <c r="E645">
        <v>1</v>
      </c>
    </row>
    <row r="646" spans="2:5">
      <c r="B646" t="s">
        <v>8219</v>
      </c>
      <c r="C646">
        <v>2602</v>
      </c>
      <c r="D646" t="s">
        <v>8221</v>
      </c>
      <c r="E646">
        <v>3</v>
      </c>
    </row>
    <row r="647" spans="2:5">
      <c r="B647" t="s">
        <v>8219</v>
      </c>
      <c r="C647">
        <v>248</v>
      </c>
      <c r="D647" t="s">
        <v>8221</v>
      </c>
      <c r="E647">
        <v>1</v>
      </c>
    </row>
    <row r="648" spans="2:5">
      <c r="B648" t="s">
        <v>8219</v>
      </c>
      <c r="C648">
        <v>600</v>
      </c>
      <c r="D648" t="s">
        <v>8221</v>
      </c>
      <c r="E648">
        <v>15</v>
      </c>
    </row>
    <row r="649" spans="2:5">
      <c r="B649" t="s">
        <v>8219</v>
      </c>
      <c r="C649">
        <v>293</v>
      </c>
      <c r="D649" t="s">
        <v>8221</v>
      </c>
      <c r="E649">
        <v>2</v>
      </c>
    </row>
    <row r="650" spans="2:5">
      <c r="B650" t="s">
        <v>8219</v>
      </c>
      <c r="C650">
        <v>321</v>
      </c>
      <c r="D650" t="s">
        <v>8221</v>
      </c>
      <c r="E650">
        <v>1</v>
      </c>
    </row>
    <row r="651" spans="2:5">
      <c r="B651" t="s">
        <v>8219</v>
      </c>
      <c r="C651">
        <v>81</v>
      </c>
      <c r="D651" t="s">
        <v>8221</v>
      </c>
      <c r="E651">
        <v>1</v>
      </c>
    </row>
    <row r="652" spans="2:5">
      <c r="B652" t="s">
        <v>8219</v>
      </c>
      <c r="C652">
        <v>343</v>
      </c>
      <c r="D652" t="s">
        <v>8221</v>
      </c>
      <c r="E652">
        <v>0</v>
      </c>
    </row>
    <row r="653" spans="2:5">
      <c r="B653" t="s">
        <v>8219</v>
      </c>
      <c r="C653">
        <v>336</v>
      </c>
      <c r="D653" t="s">
        <v>8221</v>
      </c>
      <c r="E653">
        <v>1</v>
      </c>
    </row>
    <row r="654" spans="2:5">
      <c r="B654" t="s">
        <v>8219</v>
      </c>
      <c r="C654">
        <v>47</v>
      </c>
      <c r="D654" t="s">
        <v>8221</v>
      </c>
      <c r="E654">
        <v>11</v>
      </c>
    </row>
    <row r="655" spans="2:5">
      <c r="B655" t="s">
        <v>8219</v>
      </c>
      <c r="C655">
        <v>76</v>
      </c>
      <c r="D655" t="s">
        <v>8221</v>
      </c>
      <c r="E655">
        <v>0</v>
      </c>
    </row>
    <row r="656" spans="2:5">
      <c r="B656" t="s">
        <v>8219</v>
      </c>
      <c r="C656">
        <v>441</v>
      </c>
      <c r="D656" t="s">
        <v>8221</v>
      </c>
      <c r="E656">
        <v>1</v>
      </c>
    </row>
    <row r="657" spans="2:5">
      <c r="B657" t="s">
        <v>8219</v>
      </c>
      <c r="C657">
        <v>916</v>
      </c>
      <c r="D657" t="s">
        <v>8221</v>
      </c>
      <c r="E657">
        <v>6</v>
      </c>
    </row>
    <row r="658" spans="2:5">
      <c r="B658" t="s">
        <v>8219</v>
      </c>
      <c r="C658">
        <v>369</v>
      </c>
      <c r="D658" t="s">
        <v>8221</v>
      </c>
      <c r="E658">
        <v>7</v>
      </c>
    </row>
    <row r="659" spans="2:5">
      <c r="B659" t="s">
        <v>8219</v>
      </c>
      <c r="C659">
        <v>20242</v>
      </c>
      <c r="D659" t="s">
        <v>8221</v>
      </c>
      <c r="E659">
        <v>0</v>
      </c>
    </row>
    <row r="660" spans="2:5">
      <c r="B660" t="s">
        <v>8219</v>
      </c>
      <c r="C660">
        <v>71</v>
      </c>
      <c r="D660" t="s">
        <v>8221</v>
      </c>
      <c r="E660">
        <v>16</v>
      </c>
    </row>
    <row r="661" spans="2:5">
      <c r="B661" t="s">
        <v>8219</v>
      </c>
      <c r="C661">
        <v>635</v>
      </c>
      <c r="D661" t="s">
        <v>8221</v>
      </c>
      <c r="E661">
        <v>0</v>
      </c>
    </row>
    <row r="662" spans="2:5">
      <c r="B662" t="s">
        <v>8219</v>
      </c>
      <c r="C662">
        <v>885</v>
      </c>
      <c r="D662" t="s">
        <v>8221</v>
      </c>
      <c r="E662">
        <v>0</v>
      </c>
    </row>
    <row r="663" spans="2:5">
      <c r="B663" t="s">
        <v>8219</v>
      </c>
      <c r="C663">
        <v>329</v>
      </c>
      <c r="D663" t="s">
        <v>8221</v>
      </c>
      <c r="E663">
        <v>0</v>
      </c>
    </row>
    <row r="664" spans="2:5">
      <c r="B664" t="s">
        <v>8219</v>
      </c>
      <c r="C664">
        <v>71</v>
      </c>
      <c r="D664" t="s">
        <v>8221</v>
      </c>
      <c r="E664">
        <v>12</v>
      </c>
    </row>
    <row r="665" spans="2:5">
      <c r="B665" t="s">
        <v>8219</v>
      </c>
      <c r="C665">
        <v>269</v>
      </c>
      <c r="D665" t="s">
        <v>8221</v>
      </c>
      <c r="E665">
        <v>1</v>
      </c>
    </row>
    <row r="666" spans="2:5">
      <c r="B666" t="s">
        <v>8219</v>
      </c>
      <c r="C666">
        <v>345</v>
      </c>
      <c r="D666" t="s">
        <v>8221</v>
      </c>
      <c r="E666">
        <v>3</v>
      </c>
    </row>
    <row r="667" spans="2:5">
      <c r="B667" t="s">
        <v>8219</v>
      </c>
      <c r="C667">
        <v>43</v>
      </c>
      <c r="D667" t="s">
        <v>8221</v>
      </c>
      <c r="E667">
        <v>1</v>
      </c>
    </row>
    <row r="668" spans="2:5">
      <c r="B668" t="s">
        <v>8219</v>
      </c>
      <c r="C668">
        <v>33</v>
      </c>
      <c r="D668" t="s">
        <v>8221</v>
      </c>
      <c r="E668">
        <v>4</v>
      </c>
    </row>
    <row r="669" spans="2:5">
      <c r="B669" t="s">
        <v>8219</v>
      </c>
      <c r="C669">
        <v>211</v>
      </c>
      <c r="D669" t="s">
        <v>8221</v>
      </c>
      <c r="E669">
        <v>1</v>
      </c>
    </row>
    <row r="670" spans="2:5">
      <c r="B670" t="s">
        <v>8219</v>
      </c>
      <c r="C670">
        <v>196</v>
      </c>
      <c r="D670" t="s">
        <v>8221</v>
      </c>
      <c r="E670">
        <v>3</v>
      </c>
    </row>
    <row r="671" spans="2:5">
      <c r="B671" t="s">
        <v>8219</v>
      </c>
      <c r="C671">
        <v>405</v>
      </c>
      <c r="D671" t="s">
        <v>8221</v>
      </c>
      <c r="E671">
        <v>1</v>
      </c>
    </row>
    <row r="672" spans="2:5">
      <c r="B672" t="s">
        <v>8219</v>
      </c>
      <c r="C672">
        <v>206</v>
      </c>
      <c r="D672" t="s">
        <v>8221</v>
      </c>
      <c r="E672">
        <v>0</v>
      </c>
    </row>
    <row r="673" spans="2:5">
      <c r="B673" t="s">
        <v>8219</v>
      </c>
      <c r="C673">
        <v>335</v>
      </c>
      <c r="D673" t="s">
        <v>8221</v>
      </c>
      <c r="E673">
        <v>12</v>
      </c>
    </row>
    <row r="674" spans="2:5">
      <c r="B674" t="s">
        <v>8219</v>
      </c>
      <c r="C674">
        <v>215</v>
      </c>
      <c r="D674" t="s">
        <v>8221</v>
      </c>
      <c r="E674">
        <v>0</v>
      </c>
    </row>
    <row r="675" spans="2:5">
      <c r="B675" t="s">
        <v>8219</v>
      </c>
      <c r="C675">
        <v>176</v>
      </c>
      <c r="D675" t="s">
        <v>8221</v>
      </c>
      <c r="E675">
        <v>1</v>
      </c>
    </row>
    <row r="676" spans="2:5">
      <c r="B676" t="s">
        <v>8219</v>
      </c>
      <c r="C676">
        <v>555</v>
      </c>
      <c r="D676" t="s">
        <v>8221</v>
      </c>
      <c r="E676">
        <v>0</v>
      </c>
    </row>
    <row r="677" spans="2:5">
      <c r="B677" t="s">
        <v>8219</v>
      </c>
      <c r="C677">
        <v>116</v>
      </c>
      <c r="D677" t="s">
        <v>8221</v>
      </c>
      <c r="E677">
        <v>0</v>
      </c>
    </row>
    <row r="678" spans="2:5">
      <c r="B678" t="s">
        <v>8219</v>
      </c>
      <c r="C678">
        <v>615</v>
      </c>
      <c r="D678" t="s">
        <v>8221</v>
      </c>
      <c r="E678">
        <v>2</v>
      </c>
    </row>
    <row r="679" spans="2:5">
      <c r="B679" t="s">
        <v>8219</v>
      </c>
      <c r="C679">
        <v>236</v>
      </c>
      <c r="D679" t="s">
        <v>8221</v>
      </c>
      <c r="E679">
        <v>92</v>
      </c>
    </row>
    <row r="680" spans="2:5">
      <c r="B680" t="s">
        <v>8219</v>
      </c>
      <c r="C680">
        <v>145</v>
      </c>
      <c r="D680" t="s">
        <v>8221</v>
      </c>
      <c r="E680">
        <v>0</v>
      </c>
    </row>
    <row r="681" spans="2:5">
      <c r="B681" t="s">
        <v>8219</v>
      </c>
      <c r="C681">
        <v>167</v>
      </c>
      <c r="D681" t="s">
        <v>8221</v>
      </c>
      <c r="E681">
        <v>3</v>
      </c>
    </row>
    <row r="682" spans="2:5">
      <c r="B682" t="s">
        <v>8219</v>
      </c>
      <c r="C682">
        <v>235</v>
      </c>
      <c r="D682" t="s">
        <v>8221</v>
      </c>
      <c r="E682">
        <v>10</v>
      </c>
    </row>
    <row r="683" spans="2:5">
      <c r="B683" t="s">
        <v>8219</v>
      </c>
      <c r="C683">
        <v>452</v>
      </c>
      <c r="D683" t="s">
        <v>8221</v>
      </c>
      <c r="E683">
        <v>7</v>
      </c>
    </row>
    <row r="684" spans="2:5">
      <c r="B684" t="s">
        <v>8219</v>
      </c>
      <c r="C684">
        <v>241</v>
      </c>
      <c r="D684" t="s">
        <v>8221</v>
      </c>
      <c r="E684">
        <v>3</v>
      </c>
    </row>
    <row r="685" spans="2:5">
      <c r="B685" t="s">
        <v>8219</v>
      </c>
      <c r="C685">
        <v>28</v>
      </c>
      <c r="D685" t="s">
        <v>8221</v>
      </c>
      <c r="E685">
        <v>0</v>
      </c>
    </row>
    <row r="686" spans="2:5">
      <c r="B686" t="s">
        <v>8219</v>
      </c>
      <c r="C686">
        <v>140</v>
      </c>
      <c r="D686" t="s">
        <v>8221</v>
      </c>
      <c r="E686">
        <v>1</v>
      </c>
    </row>
    <row r="687" spans="2:5">
      <c r="B687" t="s">
        <v>8219</v>
      </c>
      <c r="C687">
        <v>280</v>
      </c>
      <c r="D687" t="s">
        <v>8221</v>
      </c>
      <c r="E687">
        <v>0</v>
      </c>
    </row>
    <row r="688" spans="2:5">
      <c r="B688" t="s">
        <v>8219</v>
      </c>
      <c r="C688">
        <v>70</v>
      </c>
      <c r="D688" t="s">
        <v>8221</v>
      </c>
      <c r="E688">
        <v>9</v>
      </c>
    </row>
    <row r="689" spans="2:5">
      <c r="B689" t="s">
        <v>8219</v>
      </c>
      <c r="C689">
        <v>160</v>
      </c>
      <c r="D689" t="s">
        <v>8221</v>
      </c>
      <c r="E689">
        <v>2</v>
      </c>
    </row>
    <row r="690" spans="2:5">
      <c r="B690" t="s">
        <v>8219</v>
      </c>
      <c r="C690">
        <v>141</v>
      </c>
      <c r="D690" t="s">
        <v>8221</v>
      </c>
      <c r="E690">
        <v>1</v>
      </c>
    </row>
    <row r="691" spans="2:5">
      <c r="B691" t="s">
        <v>8219</v>
      </c>
      <c r="C691">
        <v>874</v>
      </c>
      <c r="D691" t="s">
        <v>8221</v>
      </c>
      <c r="E691">
        <v>2</v>
      </c>
    </row>
    <row r="692" spans="2:5">
      <c r="B692" t="s">
        <v>8219</v>
      </c>
      <c r="C692">
        <v>73</v>
      </c>
      <c r="D692" t="s">
        <v>8221</v>
      </c>
      <c r="E692">
        <v>11</v>
      </c>
    </row>
    <row r="693" spans="2:5">
      <c r="B693" t="s">
        <v>8219</v>
      </c>
      <c r="C693">
        <v>294</v>
      </c>
      <c r="D693" t="s">
        <v>8221</v>
      </c>
      <c r="E693">
        <v>0</v>
      </c>
    </row>
    <row r="694" spans="2:5">
      <c r="B694" t="s">
        <v>8219</v>
      </c>
      <c r="C694">
        <v>740</v>
      </c>
      <c r="D694" t="s">
        <v>8221</v>
      </c>
      <c r="E694">
        <v>0</v>
      </c>
    </row>
    <row r="695" spans="2:5">
      <c r="B695" t="s">
        <v>8219</v>
      </c>
      <c r="C695">
        <v>369</v>
      </c>
      <c r="D695" t="s">
        <v>8221</v>
      </c>
      <c r="E695">
        <v>9</v>
      </c>
    </row>
    <row r="696" spans="2:5">
      <c r="B696" t="s">
        <v>8219</v>
      </c>
      <c r="C696">
        <v>110</v>
      </c>
      <c r="D696" t="s">
        <v>8221</v>
      </c>
      <c r="E696">
        <v>0</v>
      </c>
    </row>
    <row r="697" spans="2:5">
      <c r="B697" t="s">
        <v>8219</v>
      </c>
      <c r="C697">
        <v>455</v>
      </c>
      <c r="D697" t="s">
        <v>8221</v>
      </c>
      <c r="E697">
        <v>4</v>
      </c>
    </row>
    <row r="698" spans="2:5">
      <c r="B698" t="s">
        <v>8219</v>
      </c>
      <c r="C698">
        <v>224</v>
      </c>
      <c r="D698" t="s">
        <v>8221</v>
      </c>
      <c r="E698">
        <v>1</v>
      </c>
    </row>
    <row r="699" spans="2:5">
      <c r="B699" t="s">
        <v>8219</v>
      </c>
      <c r="C699">
        <v>46</v>
      </c>
      <c r="D699" t="s">
        <v>8221</v>
      </c>
      <c r="E699">
        <v>2</v>
      </c>
    </row>
    <row r="700" spans="2:5">
      <c r="B700" t="s">
        <v>8219</v>
      </c>
      <c r="C700">
        <v>284</v>
      </c>
      <c r="D700" t="s">
        <v>8221</v>
      </c>
      <c r="E700">
        <v>0</v>
      </c>
    </row>
    <row r="701" spans="2:5">
      <c r="B701" t="s">
        <v>8219</v>
      </c>
      <c r="C701">
        <v>98</v>
      </c>
      <c r="D701" t="s">
        <v>8221</v>
      </c>
      <c r="E701">
        <v>1</v>
      </c>
    </row>
    <row r="702" spans="2:5">
      <c r="B702" t="s">
        <v>8219</v>
      </c>
      <c r="C702">
        <v>56</v>
      </c>
      <c r="D702" t="s">
        <v>8221</v>
      </c>
      <c r="E702">
        <v>17</v>
      </c>
    </row>
    <row r="703" spans="2:5">
      <c r="B703" t="s">
        <v>8219</v>
      </c>
      <c r="C703">
        <v>32</v>
      </c>
      <c r="D703" t="s">
        <v>8221</v>
      </c>
      <c r="E703">
        <v>2</v>
      </c>
    </row>
    <row r="704" spans="2:5">
      <c r="B704" t="s">
        <v>8219</v>
      </c>
      <c r="C704">
        <v>30</v>
      </c>
      <c r="D704" t="s">
        <v>8221</v>
      </c>
      <c r="E704">
        <v>3</v>
      </c>
    </row>
    <row r="705" spans="2:5">
      <c r="B705" t="s">
        <v>8219</v>
      </c>
      <c r="C705">
        <v>70</v>
      </c>
      <c r="D705" t="s">
        <v>8221</v>
      </c>
      <c r="E705">
        <v>41</v>
      </c>
    </row>
    <row r="706" spans="2:5">
      <c r="B706" t="s">
        <v>8219</v>
      </c>
      <c r="C706">
        <v>44</v>
      </c>
      <c r="D706" t="s">
        <v>8221</v>
      </c>
      <c r="E706">
        <v>2</v>
      </c>
    </row>
    <row r="707" spans="2:5">
      <c r="B707" t="s">
        <v>8219</v>
      </c>
      <c r="C707">
        <v>92</v>
      </c>
      <c r="D707" t="s">
        <v>8221</v>
      </c>
      <c r="E707">
        <v>3</v>
      </c>
    </row>
    <row r="708" spans="2:5">
      <c r="B708" t="s">
        <v>8219</v>
      </c>
      <c r="C708">
        <v>205</v>
      </c>
      <c r="D708" t="s">
        <v>8221</v>
      </c>
      <c r="E708">
        <v>8</v>
      </c>
    </row>
    <row r="709" spans="2:5">
      <c r="B709" t="s">
        <v>8219</v>
      </c>
      <c r="C709">
        <v>23</v>
      </c>
      <c r="D709" t="s">
        <v>8221</v>
      </c>
      <c r="E709">
        <v>0</v>
      </c>
    </row>
    <row r="710" spans="2:5">
      <c r="B710" t="s">
        <v>8219</v>
      </c>
      <c r="C710">
        <v>4</v>
      </c>
      <c r="D710" t="s">
        <v>8221</v>
      </c>
      <c r="E710">
        <v>1</v>
      </c>
    </row>
    <row r="711" spans="2:5">
      <c r="B711" t="s">
        <v>8219</v>
      </c>
      <c r="C711">
        <v>112</v>
      </c>
      <c r="D711" t="s">
        <v>8221</v>
      </c>
      <c r="E711">
        <v>3</v>
      </c>
    </row>
    <row r="712" spans="2:5">
      <c r="B712" t="s">
        <v>8219</v>
      </c>
      <c r="C712">
        <v>27</v>
      </c>
      <c r="D712" t="s">
        <v>8221</v>
      </c>
      <c r="E712">
        <v>4</v>
      </c>
    </row>
    <row r="713" spans="2:5">
      <c r="B713" t="s">
        <v>8219</v>
      </c>
      <c r="C713">
        <v>11</v>
      </c>
      <c r="D713" t="s">
        <v>8221</v>
      </c>
      <c r="E713">
        <v>9</v>
      </c>
    </row>
    <row r="714" spans="2:5">
      <c r="B714" t="s">
        <v>8219</v>
      </c>
      <c r="C714">
        <v>26</v>
      </c>
      <c r="D714" t="s">
        <v>8221</v>
      </c>
      <c r="E714">
        <v>16</v>
      </c>
    </row>
    <row r="715" spans="2:5">
      <c r="B715" t="s">
        <v>8219</v>
      </c>
      <c r="C715">
        <v>77</v>
      </c>
      <c r="D715" t="s">
        <v>8221</v>
      </c>
      <c r="E715">
        <v>1</v>
      </c>
    </row>
    <row r="716" spans="2:5">
      <c r="B716" t="s">
        <v>8219</v>
      </c>
      <c r="C716">
        <v>136</v>
      </c>
      <c r="D716" t="s">
        <v>8221</v>
      </c>
      <c r="E716">
        <v>7</v>
      </c>
    </row>
    <row r="717" spans="2:5">
      <c r="B717" t="s">
        <v>8219</v>
      </c>
      <c r="C717">
        <v>157</v>
      </c>
      <c r="D717" t="s">
        <v>8221</v>
      </c>
      <c r="E717">
        <v>0</v>
      </c>
    </row>
    <row r="718" spans="2:5">
      <c r="B718" t="s">
        <v>8219</v>
      </c>
      <c r="C718">
        <v>158</v>
      </c>
      <c r="D718" t="s">
        <v>8221</v>
      </c>
      <c r="E718">
        <v>0</v>
      </c>
    </row>
    <row r="719" spans="2:5">
      <c r="B719" t="s">
        <v>8219</v>
      </c>
      <c r="C719">
        <v>27</v>
      </c>
      <c r="D719" t="s">
        <v>8221</v>
      </c>
      <c r="E719">
        <v>0</v>
      </c>
    </row>
    <row r="720" spans="2:5">
      <c r="B720" t="s">
        <v>8219</v>
      </c>
      <c r="C720">
        <v>23</v>
      </c>
      <c r="D720" t="s">
        <v>8221</v>
      </c>
      <c r="E720">
        <v>0</v>
      </c>
    </row>
    <row r="721" spans="2:5">
      <c r="B721" t="s">
        <v>8219</v>
      </c>
      <c r="C721">
        <v>17</v>
      </c>
      <c r="D721" t="s">
        <v>8221</v>
      </c>
      <c r="E721">
        <v>0</v>
      </c>
    </row>
    <row r="722" spans="2:5">
      <c r="B722" t="s">
        <v>8219</v>
      </c>
      <c r="C722">
        <v>37</v>
      </c>
      <c r="D722" t="s">
        <v>8221</v>
      </c>
      <c r="E722">
        <v>1</v>
      </c>
    </row>
    <row r="723" spans="2:5">
      <c r="B723" t="s">
        <v>8219</v>
      </c>
      <c r="C723">
        <v>65</v>
      </c>
      <c r="D723" t="s">
        <v>8221</v>
      </c>
      <c r="E723">
        <v>2</v>
      </c>
    </row>
    <row r="724" spans="2:5">
      <c r="B724" t="s">
        <v>8219</v>
      </c>
      <c r="C724">
        <v>18</v>
      </c>
      <c r="D724" t="s">
        <v>8221</v>
      </c>
      <c r="E724">
        <v>1</v>
      </c>
    </row>
    <row r="725" spans="2:5">
      <c r="B725" t="s">
        <v>8219</v>
      </c>
      <c r="C725">
        <v>25</v>
      </c>
      <c r="D725" t="s">
        <v>8221</v>
      </c>
      <c r="E725">
        <v>15</v>
      </c>
    </row>
    <row r="726" spans="2:5">
      <c r="B726" t="s">
        <v>8219</v>
      </c>
      <c r="C726">
        <v>104</v>
      </c>
      <c r="D726" t="s">
        <v>8221</v>
      </c>
      <c r="E726">
        <v>1</v>
      </c>
    </row>
    <row r="727" spans="2:5">
      <c r="B727" t="s">
        <v>8219</v>
      </c>
      <c r="C727">
        <v>108</v>
      </c>
      <c r="D727" t="s">
        <v>8221</v>
      </c>
      <c r="E727">
        <v>1</v>
      </c>
    </row>
    <row r="728" spans="2:5">
      <c r="B728" t="s">
        <v>8219</v>
      </c>
      <c r="C728">
        <v>38</v>
      </c>
      <c r="D728" t="s">
        <v>8221</v>
      </c>
      <c r="E728">
        <v>0</v>
      </c>
    </row>
    <row r="729" spans="2:5">
      <c r="B729" t="s">
        <v>8219</v>
      </c>
      <c r="C729">
        <v>88</v>
      </c>
      <c r="D729" t="s">
        <v>8221</v>
      </c>
      <c r="E729">
        <v>39</v>
      </c>
    </row>
    <row r="730" spans="2:5">
      <c r="B730" t="s">
        <v>8219</v>
      </c>
      <c r="C730">
        <v>82</v>
      </c>
      <c r="D730" t="s">
        <v>8221</v>
      </c>
      <c r="E730">
        <v>103</v>
      </c>
    </row>
    <row r="731" spans="2:5">
      <c r="B731" t="s">
        <v>8219</v>
      </c>
      <c r="C731">
        <v>126</v>
      </c>
      <c r="D731" t="s">
        <v>8221</v>
      </c>
      <c r="E731">
        <v>0</v>
      </c>
    </row>
    <row r="732" spans="2:5">
      <c r="B732" t="s">
        <v>8219</v>
      </c>
      <c r="C732">
        <v>133</v>
      </c>
      <c r="D732" t="s">
        <v>8221</v>
      </c>
      <c r="E732">
        <v>39</v>
      </c>
    </row>
    <row r="733" spans="2:5">
      <c r="B733" t="s">
        <v>8219</v>
      </c>
      <c r="C733">
        <v>47</v>
      </c>
      <c r="D733" t="s">
        <v>8221</v>
      </c>
      <c r="E733">
        <v>15</v>
      </c>
    </row>
    <row r="734" spans="2:5">
      <c r="B734" t="s">
        <v>8219</v>
      </c>
      <c r="C734">
        <v>58</v>
      </c>
      <c r="D734" t="s">
        <v>8221</v>
      </c>
      <c r="E734">
        <v>22</v>
      </c>
    </row>
    <row r="735" spans="2:5">
      <c r="B735" t="s">
        <v>8219</v>
      </c>
      <c r="C735">
        <v>32</v>
      </c>
      <c r="D735" t="s">
        <v>8221</v>
      </c>
      <c r="E735">
        <v>92</v>
      </c>
    </row>
    <row r="736" spans="2:5">
      <c r="B736" t="s">
        <v>8219</v>
      </c>
      <c r="C736">
        <v>37</v>
      </c>
      <c r="D736" t="s">
        <v>8221</v>
      </c>
      <c r="E736">
        <v>25</v>
      </c>
    </row>
    <row r="737" spans="2:5">
      <c r="B737" t="s">
        <v>8219</v>
      </c>
      <c r="C737">
        <v>87</v>
      </c>
      <c r="D737" t="s">
        <v>8221</v>
      </c>
      <c r="E737">
        <v>19</v>
      </c>
    </row>
    <row r="738" spans="2:5">
      <c r="B738" t="s">
        <v>8219</v>
      </c>
      <c r="C738">
        <v>15</v>
      </c>
      <c r="D738" t="s">
        <v>8221</v>
      </c>
      <c r="E738">
        <v>19</v>
      </c>
    </row>
    <row r="739" spans="2:5">
      <c r="B739" t="s">
        <v>8219</v>
      </c>
      <c r="C739">
        <v>27</v>
      </c>
      <c r="D739" t="s">
        <v>8221</v>
      </c>
      <c r="E739">
        <v>13</v>
      </c>
    </row>
    <row r="740" spans="2:5">
      <c r="B740" t="s">
        <v>8219</v>
      </c>
      <c r="C740">
        <v>19</v>
      </c>
      <c r="D740" t="s">
        <v>8221</v>
      </c>
      <c r="E740">
        <v>124</v>
      </c>
    </row>
    <row r="741" spans="2:5">
      <c r="B741" t="s">
        <v>8219</v>
      </c>
      <c r="C741">
        <v>17</v>
      </c>
      <c r="D741" t="s">
        <v>8221</v>
      </c>
      <c r="E741">
        <v>4</v>
      </c>
    </row>
    <row r="742" spans="2:5">
      <c r="B742" t="s">
        <v>8219</v>
      </c>
      <c r="C742">
        <v>26</v>
      </c>
      <c r="D742" t="s">
        <v>8221</v>
      </c>
      <c r="E742">
        <v>10</v>
      </c>
    </row>
    <row r="743" spans="2:5">
      <c r="B743" t="s">
        <v>8219</v>
      </c>
      <c r="C743">
        <v>28</v>
      </c>
      <c r="D743" t="s">
        <v>8221</v>
      </c>
      <c r="E743">
        <v>15</v>
      </c>
    </row>
    <row r="744" spans="2:5">
      <c r="B744" t="s">
        <v>8219</v>
      </c>
      <c r="C744">
        <v>37</v>
      </c>
      <c r="D744" t="s">
        <v>8221</v>
      </c>
      <c r="E744">
        <v>38</v>
      </c>
    </row>
    <row r="745" spans="2:5">
      <c r="B745" t="s">
        <v>8219</v>
      </c>
      <c r="C745">
        <v>128</v>
      </c>
      <c r="D745" t="s">
        <v>8221</v>
      </c>
      <c r="E745">
        <v>152</v>
      </c>
    </row>
    <row r="746" spans="2:5">
      <c r="B746" t="s">
        <v>8219</v>
      </c>
      <c r="C746">
        <v>10</v>
      </c>
      <c r="D746" t="s">
        <v>8221</v>
      </c>
      <c r="E746">
        <v>24</v>
      </c>
    </row>
    <row r="747" spans="2:5">
      <c r="B747" t="s">
        <v>8219</v>
      </c>
      <c r="C747">
        <v>83</v>
      </c>
      <c r="D747" t="s">
        <v>8221</v>
      </c>
      <c r="E747">
        <v>76</v>
      </c>
    </row>
    <row r="748" spans="2:5">
      <c r="B748" t="s">
        <v>8219</v>
      </c>
      <c r="C748">
        <v>46</v>
      </c>
      <c r="D748" t="s">
        <v>8221</v>
      </c>
      <c r="E748">
        <v>185</v>
      </c>
    </row>
    <row r="749" spans="2:5">
      <c r="B749" t="s">
        <v>8219</v>
      </c>
      <c r="C749">
        <v>90</v>
      </c>
      <c r="D749" t="s">
        <v>8221</v>
      </c>
      <c r="E749">
        <v>33</v>
      </c>
    </row>
    <row r="750" spans="2:5">
      <c r="B750" t="s">
        <v>8219</v>
      </c>
      <c r="C750">
        <v>81</v>
      </c>
      <c r="D750" t="s">
        <v>8221</v>
      </c>
      <c r="E750">
        <v>108</v>
      </c>
    </row>
    <row r="751" spans="2:5">
      <c r="B751" t="s">
        <v>8219</v>
      </c>
      <c r="C751">
        <v>32</v>
      </c>
      <c r="D751" t="s">
        <v>8221</v>
      </c>
      <c r="E751">
        <v>29</v>
      </c>
    </row>
    <row r="752" spans="2:5">
      <c r="B752" t="s">
        <v>8219</v>
      </c>
      <c r="C752">
        <v>20</v>
      </c>
      <c r="D752" t="s">
        <v>8221</v>
      </c>
      <c r="E752">
        <v>24</v>
      </c>
    </row>
    <row r="753" spans="2:5">
      <c r="B753" t="s">
        <v>8219</v>
      </c>
      <c r="C753">
        <v>70</v>
      </c>
      <c r="D753" t="s">
        <v>8221</v>
      </c>
      <c r="E753">
        <v>4</v>
      </c>
    </row>
    <row r="754" spans="2:5">
      <c r="B754" t="s">
        <v>8219</v>
      </c>
      <c r="C754">
        <v>168</v>
      </c>
      <c r="D754" t="s">
        <v>8221</v>
      </c>
      <c r="E754">
        <v>4</v>
      </c>
    </row>
    <row r="755" spans="2:5">
      <c r="B755" t="s">
        <v>8219</v>
      </c>
      <c r="C755">
        <v>34</v>
      </c>
      <c r="D755" t="s">
        <v>8221</v>
      </c>
      <c r="E755">
        <v>15</v>
      </c>
    </row>
    <row r="756" spans="2:5">
      <c r="B756" t="s">
        <v>8219</v>
      </c>
      <c r="C756">
        <v>48</v>
      </c>
      <c r="D756" t="s">
        <v>8221</v>
      </c>
      <c r="E756">
        <v>4</v>
      </c>
    </row>
    <row r="757" spans="2:5">
      <c r="B757" t="s">
        <v>8219</v>
      </c>
      <c r="C757">
        <v>48</v>
      </c>
      <c r="D757" t="s">
        <v>8221</v>
      </c>
      <c r="E757">
        <v>139</v>
      </c>
    </row>
    <row r="758" spans="2:5">
      <c r="B758" t="s">
        <v>8219</v>
      </c>
      <c r="C758">
        <v>221</v>
      </c>
      <c r="D758" t="s">
        <v>8221</v>
      </c>
      <c r="E758">
        <v>2</v>
      </c>
    </row>
    <row r="759" spans="2:5">
      <c r="B759" t="s">
        <v>8219</v>
      </c>
      <c r="C759">
        <v>107</v>
      </c>
      <c r="D759" t="s">
        <v>8221</v>
      </c>
      <c r="E759">
        <v>18</v>
      </c>
    </row>
    <row r="760" spans="2:5">
      <c r="B760" t="s">
        <v>8219</v>
      </c>
      <c r="C760">
        <v>45</v>
      </c>
      <c r="D760" t="s">
        <v>8221</v>
      </c>
      <c r="E760">
        <v>81</v>
      </c>
    </row>
    <row r="761" spans="2:5">
      <c r="B761" t="s">
        <v>8219</v>
      </c>
      <c r="C761">
        <v>36</v>
      </c>
      <c r="D761" t="s">
        <v>8221</v>
      </c>
      <c r="E761">
        <v>86</v>
      </c>
    </row>
    <row r="762" spans="2:5">
      <c r="B762" t="s">
        <v>8219</v>
      </c>
      <c r="C762">
        <v>101</v>
      </c>
      <c r="D762" t="s">
        <v>8221</v>
      </c>
      <c r="E762">
        <v>140</v>
      </c>
    </row>
    <row r="763" spans="2:5">
      <c r="B763" t="s">
        <v>8219</v>
      </c>
      <c r="C763">
        <v>62</v>
      </c>
      <c r="D763" t="s">
        <v>8221</v>
      </c>
      <c r="E763">
        <v>37</v>
      </c>
    </row>
    <row r="764" spans="2:5">
      <c r="B764" t="s">
        <v>8219</v>
      </c>
      <c r="C764">
        <v>32</v>
      </c>
      <c r="D764" t="s">
        <v>8221</v>
      </c>
      <c r="E764">
        <v>6</v>
      </c>
    </row>
    <row r="765" spans="2:5">
      <c r="B765" t="s">
        <v>8219</v>
      </c>
      <c r="C765">
        <v>89</v>
      </c>
      <c r="D765" t="s">
        <v>8221</v>
      </c>
      <c r="E765">
        <v>113</v>
      </c>
    </row>
    <row r="766" spans="2:5">
      <c r="B766" t="s">
        <v>8219</v>
      </c>
      <c r="C766">
        <v>93</v>
      </c>
      <c r="D766" t="s">
        <v>8221</v>
      </c>
      <c r="E766">
        <v>37</v>
      </c>
    </row>
    <row r="767" spans="2:5">
      <c r="B767" t="s">
        <v>8219</v>
      </c>
      <c r="C767">
        <v>98</v>
      </c>
      <c r="D767" t="s">
        <v>8221</v>
      </c>
      <c r="E767">
        <v>18</v>
      </c>
    </row>
    <row r="768" spans="2:5">
      <c r="B768" t="s">
        <v>8219</v>
      </c>
      <c r="C768">
        <v>82</v>
      </c>
      <c r="D768" t="s">
        <v>8221</v>
      </c>
      <c r="E768">
        <v>75</v>
      </c>
    </row>
    <row r="769" spans="2:5">
      <c r="B769" t="s">
        <v>8219</v>
      </c>
      <c r="C769">
        <v>116</v>
      </c>
      <c r="D769" t="s">
        <v>8221</v>
      </c>
      <c r="E769">
        <v>52</v>
      </c>
    </row>
    <row r="770" spans="2:5">
      <c r="B770" t="s">
        <v>8219</v>
      </c>
      <c r="C770">
        <v>52</v>
      </c>
      <c r="D770" t="s">
        <v>8221</v>
      </c>
      <c r="E770">
        <v>122</v>
      </c>
    </row>
    <row r="771" spans="2:5">
      <c r="B771" t="s">
        <v>8219</v>
      </c>
      <c r="C771">
        <v>23</v>
      </c>
      <c r="D771" t="s">
        <v>8221</v>
      </c>
      <c r="E771">
        <v>8</v>
      </c>
    </row>
    <row r="772" spans="2:5">
      <c r="B772" t="s">
        <v>8219</v>
      </c>
      <c r="C772">
        <v>77</v>
      </c>
      <c r="D772" t="s">
        <v>8221</v>
      </c>
      <c r="E772">
        <v>8</v>
      </c>
    </row>
    <row r="773" spans="2:5">
      <c r="B773" t="s">
        <v>8219</v>
      </c>
      <c r="C773">
        <v>49</v>
      </c>
      <c r="D773" t="s">
        <v>8221</v>
      </c>
      <c r="E773">
        <v>96</v>
      </c>
    </row>
    <row r="774" spans="2:5">
      <c r="B774" t="s">
        <v>8219</v>
      </c>
      <c r="C774">
        <v>59</v>
      </c>
      <c r="D774" t="s">
        <v>8221</v>
      </c>
      <c r="E774">
        <v>9</v>
      </c>
    </row>
    <row r="775" spans="2:5">
      <c r="B775" t="s">
        <v>8219</v>
      </c>
      <c r="C775">
        <v>113</v>
      </c>
      <c r="D775" t="s">
        <v>8221</v>
      </c>
      <c r="E775">
        <v>2</v>
      </c>
    </row>
    <row r="776" spans="2:5">
      <c r="B776" t="s">
        <v>8219</v>
      </c>
      <c r="C776">
        <v>34</v>
      </c>
      <c r="D776" t="s">
        <v>8221</v>
      </c>
      <c r="E776">
        <v>26</v>
      </c>
    </row>
    <row r="777" spans="2:5">
      <c r="B777" t="s">
        <v>8219</v>
      </c>
      <c r="C777">
        <v>42</v>
      </c>
      <c r="D777" t="s">
        <v>8221</v>
      </c>
      <c r="E777">
        <v>23</v>
      </c>
    </row>
    <row r="778" spans="2:5">
      <c r="B778" t="s">
        <v>8219</v>
      </c>
      <c r="C778">
        <v>42</v>
      </c>
      <c r="D778" t="s">
        <v>8221</v>
      </c>
      <c r="E778">
        <v>0</v>
      </c>
    </row>
    <row r="779" spans="2:5">
      <c r="B779" t="s">
        <v>8219</v>
      </c>
      <c r="C779">
        <v>49</v>
      </c>
      <c r="D779" t="s">
        <v>8221</v>
      </c>
      <c r="E779">
        <v>140</v>
      </c>
    </row>
    <row r="780" spans="2:5">
      <c r="B780" t="s">
        <v>8219</v>
      </c>
      <c r="C780">
        <v>56</v>
      </c>
      <c r="D780" t="s">
        <v>8221</v>
      </c>
      <c r="E780">
        <v>0</v>
      </c>
    </row>
    <row r="781" spans="2:5">
      <c r="B781" t="s">
        <v>8219</v>
      </c>
      <c r="C781">
        <v>25</v>
      </c>
      <c r="D781" t="s">
        <v>8221</v>
      </c>
      <c r="E781">
        <v>6</v>
      </c>
    </row>
    <row r="782" spans="2:5">
      <c r="B782" t="s">
        <v>8219</v>
      </c>
      <c r="C782">
        <v>52</v>
      </c>
      <c r="D782" t="s">
        <v>8221</v>
      </c>
      <c r="E782">
        <v>100</v>
      </c>
    </row>
    <row r="783" spans="2:5">
      <c r="B783" t="s">
        <v>8219</v>
      </c>
      <c r="C783">
        <v>34</v>
      </c>
      <c r="D783" t="s">
        <v>8221</v>
      </c>
      <c r="E783">
        <v>0</v>
      </c>
    </row>
    <row r="784" spans="2:5">
      <c r="B784" t="s">
        <v>8219</v>
      </c>
      <c r="C784">
        <v>67</v>
      </c>
      <c r="D784" t="s">
        <v>8221</v>
      </c>
      <c r="E784">
        <v>4</v>
      </c>
    </row>
    <row r="785" spans="2:5">
      <c r="B785" t="s">
        <v>8219</v>
      </c>
      <c r="C785">
        <v>70</v>
      </c>
      <c r="D785" t="s">
        <v>8221</v>
      </c>
      <c r="E785">
        <v>8</v>
      </c>
    </row>
    <row r="786" spans="2:5">
      <c r="B786" t="s">
        <v>8219</v>
      </c>
      <c r="C786">
        <v>89</v>
      </c>
      <c r="D786" t="s">
        <v>8221</v>
      </c>
      <c r="E786">
        <v>0</v>
      </c>
    </row>
    <row r="787" spans="2:5">
      <c r="B787" t="s">
        <v>8219</v>
      </c>
      <c r="C787">
        <v>107</v>
      </c>
      <c r="D787" t="s">
        <v>8221</v>
      </c>
      <c r="E787">
        <v>16</v>
      </c>
    </row>
    <row r="788" spans="2:5">
      <c r="B788" t="s">
        <v>8219</v>
      </c>
      <c r="C788">
        <v>159</v>
      </c>
      <c r="D788" t="s">
        <v>8221</v>
      </c>
      <c r="E788">
        <v>2</v>
      </c>
    </row>
    <row r="789" spans="2:5">
      <c r="B789" t="s">
        <v>8219</v>
      </c>
      <c r="C789">
        <v>181</v>
      </c>
      <c r="D789" t="s">
        <v>8221</v>
      </c>
      <c r="E789">
        <v>48</v>
      </c>
    </row>
    <row r="790" spans="2:5">
      <c r="B790" t="s">
        <v>8219</v>
      </c>
      <c r="C790">
        <v>131</v>
      </c>
      <c r="D790" t="s">
        <v>8221</v>
      </c>
      <c r="E790">
        <v>2</v>
      </c>
    </row>
    <row r="791" spans="2:5">
      <c r="B791" t="s">
        <v>8219</v>
      </c>
      <c r="C791">
        <v>125</v>
      </c>
      <c r="D791" t="s">
        <v>8221</v>
      </c>
      <c r="E791">
        <v>2</v>
      </c>
    </row>
    <row r="792" spans="2:5">
      <c r="B792" t="s">
        <v>8219</v>
      </c>
      <c r="C792">
        <v>61</v>
      </c>
      <c r="D792" t="s">
        <v>8221</v>
      </c>
      <c r="E792">
        <v>1</v>
      </c>
    </row>
    <row r="793" spans="2:5">
      <c r="B793" t="s">
        <v>8219</v>
      </c>
      <c r="C793">
        <v>90</v>
      </c>
      <c r="D793" t="s">
        <v>8221</v>
      </c>
      <c r="E793">
        <v>17</v>
      </c>
    </row>
    <row r="794" spans="2:5">
      <c r="B794" t="s">
        <v>8219</v>
      </c>
      <c r="C794">
        <v>35</v>
      </c>
      <c r="D794" t="s">
        <v>8221</v>
      </c>
      <c r="E794">
        <v>0</v>
      </c>
    </row>
    <row r="795" spans="2:5">
      <c r="B795" t="s">
        <v>8219</v>
      </c>
      <c r="C795">
        <v>90</v>
      </c>
      <c r="D795" t="s">
        <v>8221</v>
      </c>
      <c r="E795">
        <v>11</v>
      </c>
    </row>
    <row r="796" spans="2:5">
      <c r="B796" t="s">
        <v>8219</v>
      </c>
      <c r="C796">
        <v>4</v>
      </c>
      <c r="D796" t="s">
        <v>8221</v>
      </c>
      <c r="E796">
        <v>95</v>
      </c>
    </row>
    <row r="797" spans="2:5">
      <c r="B797" t="s">
        <v>8219</v>
      </c>
      <c r="C797">
        <v>120</v>
      </c>
      <c r="D797" t="s">
        <v>8221</v>
      </c>
      <c r="E797">
        <v>13</v>
      </c>
    </row>
    <row r="798" spans="2:5">
      <c r="B798" t="s">
        <v>8219</v>
      </c>
      <c r="C798">
        <v>14</v>
      </c>
      <c r="D798" t="s">
        <v>8221</v>
      </c>
      <c r="E798">
        <v>2</v>
      </c>
    </row>
    <row r="799" spans="2:5">
      <c r="B799" t="s">
        <v>8219</v>
      </c>
      <c r="C799">
        <v>27</v>
      </c>
      <c r="D799" t="s">
        <v>8221</v>
      </c>
      <c r="E799">
        <v>2</v>
      </c>
    </row>
    <row r="800" spans="2:5">
      <c r="B800" t="s">
        <v>8219</v>
      </c>
      <c r="C800">
        <v>49</v>
      </c>
      <c r="D800" t="s">
        <v>8221</v>
      </c>
      <c r="E800">
        <v>3</v>
      </c>
    </row>
    <row r="801" spans="2:5">
      <c r="B801" t="s">
        <v>8219</v>
      </c>
      <c r="C801">
        <v>102</v>
      </c>
      <c r="D801" t="s">
        <v>8221</v>
      </c>
      <c r="E801">
        <v>0</v>
      </c>
    </row>
    <row r="802" spans="2:5">
      <c r="B802" t="s">
        <v>8219</v>
      </c>
      <c r="C802">
        <v>3</v>
      </c>
      <c r="D802" t="s">
        <v>8221</v>
      </c>
      <c r="E802">
        <v>0</v>
      </c>
    </row>
    <row r="803" spans="2:5">
      <c r="B803" t="s">
        <v>8219</v>
      </c>
      <c r="C803">
        <v>25</v>
      </c>
      <c r="D803" t="s">
        <v>8221</v>
      </c>
      <c r="E803">
        <v>0</v>
      </c>
    </row>
    <row r="804" spans="2:5">
      <c r="B804" t="s">
        <v>8219</v>
      </c>
      <c r="C804">
        <v>118</v>
      </c>
      <c r="D804" t="s">
        <v>8221</v>
      </c>
      <c r="E804">
        <v>2</v>
      </c>
    </row>
    <row r="805" spans="2:5">
      <c r="B805" t="s">
        <v>8219</v>
      </c>
      <c r="C805">
        <v>57</v>
      </c>
      <c r="D805" t="s">
        <v>8221</v>
      </c>
      <c r="E805">
        <v>24</v>
      </c>
    </row>
    <row r="806" spans="2:5">
      <c r="B806" t="s">
        <v>8219</v>
      </c>
      <c r="C806">
        <v>11</v>
      </c>
      <c r="D806" t="s">
        <v>8221</v>
      </c>
      <c r="E806">
        <v>25</v>
      </c>
    </row>
    <row r="807" spans="2:5">
      <c r="B807" t="s">
        <v>8219</v>
      </c>
      <c r="C807">
        <v>33</v>
      </c>
      <c r="D807" t="s">
        <v>8221</v>
      </c>
      <c r="E807">
        <v>3</v>
      </c>
    </row>
    <row r="808" spans="2:5">
      <c r="B808" t="s">
        <v>8219</v>
      </c>
      <c r="C808">
        <v>40</v>
      </c>
      <c r="D808" t="s">
        <v>8221</v>
      </c>
      <c r="E808">
        <v>41</v>
      </c>
    </row>
    <row r="809" spans="2:5">
      <c r="B809" t="s">
        <v>8219</v>
      </c>
      <c r="C809">
        <v>50</v>
      </c>
      <c r="D809" t="s">
        <v>8221</v>
      </c>
      <c r="E809">
        <v>2</v>
      </c>
    </row>
    <row r="810" spans="2:5">
      <c r="B810" t="s">
        <v>8219</v>
      </c>
      <c r="C810">
        <v>38</v>
      </c>
      <c r="D810" t="s">
        <v>8221</v>
      </c>
      <c r="E810">
        <v>4</v>
      </c>
    </row>
    <row r="811" spans="2:5">
      <c r="B811" t="s">
        <v>8219</v>
      </c>
      <c r="C811">
        <v>96</v>
      </c>
      <c r="D811" t="s">
        <v>8221</v>
      </c>
      <c r="E811">
        <v>99</v>
      </c>
    </row>
    <row r="812" spans="2:5">
      <c r="B812" t="s">
        <v>8219</v>
      </c>
      <c r="C812">
        <v>48</v>
      </c>
      <c r="D812" t="s">
        <v>8221</v>
      </c>
      <c r="E812">
        <v>4</v>
      </c>
    </row>
    <row r="813" spans="2:5">
      <c r="B813" t="s">
        <v>8219</v>
      </c>
      <c r="C813">
        <v>33</v>
      </c>
      <c r="D813" t="s">
        <v>8221</v>
      </c>
      <c r="E813">
        <v>4</v>
      </c>
    </row>
    <row r="814" spans="2:5">
      <c r="B814" t="s">
        <v>8219</v>
      </c>
      <c r="C814">
        <v>226</v>
      </c>
      <c r="D814" t="s">
        <v>8221</v>
      </c>
      <c r="E814">
        <v>38</v>
      </c>
    </row>
    <row r="815" spans="2:5">
      <c r="B815" t="s">
        <v>8219</v>
      </c>
      <c r="C815">
        <v>14</v>
      </c>
      <c r="D815" t="s">
        <v>8221</v>
      </c>
      <c r="E815">
        <v>285</v>
      </c>
    </row>
    <row r="816" spans="2:5">
      <c r="B816" t="s">
        <v>8219</v>
      </c>
      <c r="C816">
        <v>20</v>
      </c>
      <c r="D816" t="s">
        <v>8221</v>
      </c>
      <c r="E816">
        <v>1</v>
      </c>
    </row>
    <row r="817" spans="2:5">
      <c r="B817" t="s">
        <v>8219</v>
      </c>
      <c r="C817">
        <v>25</v>
      </c>
      <c r="D817" t="s">
        <v>8221</v>
      </c>
      <c r="E817">
        <v>42</v>
      </c>
    </row>
    <row r="818" spans="2:5">
      <c r="B818" t="s">
        <v>8219</v>
      </c>
      <c r="C818">
        <v>90</v>
      </c>
      <c r="D818" t="s">
        <v>8221</v>
      </c>
      <c r="E818">
        <v>26</v>
      </c>
    </row>
    <row r="819" spans="2:5">
      <c r="B819" t="s">
        <v>8219</v>
      </c>
      <c r="C819">
        <v>11</v>
      </c>
      <c r="D819" t="s">
        <v>8221</v>
      </c>
      <c r="E819">
        <v>2</v>
      </c>
    </row>
    <row r="820" spans="2:5">
      <c r="B820" t="s">
        <v>8219</v>
      </c>
      <c r="C820">
        <v>55</v>
      </c>
      <c r="D820" t="s">
        <v>8221</v>
      </c>
      <c r="E820">
        <v>4</v>
      </c>
    </row>
    <row r="821" spans="2:5">
      <c r="B821" t="s">
        <v>8219</v>
      </c>
      <c r="C821">
        <v>30</v>
      </c>
      <c r="D821" t="s">
        <v>8221</v>
      </c>
      <c r="E821">
        <v>6</v>
      </c>
    </row>
    <row r="822" spans="2:5">
      <c r="B822" t="s">
        <v>8219</v>
      </c>
      <c r="C822">
        <v>28</v>
      </c>
      <c r="D822" t="s">
        <v>8221</v>
      </c>
      <c r="E822">
        <v>70</v>
      </c>
    </row>
    <row r="823" spans="2:5">
      <c r="B823" t="s">
        <v>8219</v>
      </c>
      <c r="C823">
        <v>45</v>
      </c>
      <c r="D823" t="s">
        <v>8221</v>
      </c>
      <c r="E823">
        <v>9</v>
      </c>
    </row>
    <row r="824" spans="2:5">
      <c r="B824" t="s">
        <v>8219</v>
      </c>
      <c r="C824">
        <v>13</v>
      </c>
      <c r="D824" t="s">
        <v>8221</v>
      </c>
      <c r="E824">
        <v>8</v>
      </c>
    </row>
    <row r="825" spans="2:5">
      <c r="B825" t="s">
        <v>8219</v>
      </c>
      <c r="C825">
        <v>40</v>
      </c>
      <c r="D825" t="s">
        <v>8221</v>
      </c>
      <c r="E825">
        <v>105</v>
      </c>
    </row>
    <row r="826" spans="2:5">
      <c r="B826" t="s">
        <v>8219</v>
      </c>
      <c r="C826">
        <v>21</v>
      </c>
      <c r="D826" t="s">
        <v>8221</v>
      </c>
      <c r="E826">
        <v>12</v>
      </c>
    </row>
    <row r="827" spans="2:5">
      <c r="B827" t="s">
        <v>8219</v>
      </c>
      <c r="C827">
        <v>134</v>
      </c>
      <c r="D827" t="s">
        <v>8221</v>
      </c>
      <c r="E827">
        <v>0</v>
      </c>
    </row>
    <row r="828" spans="2:5">
      <c r="B828" t="s">
        <v>8219</v>
      </c>
      <c r="C828">
        <v>20</v>
      </c>
      <c r="D828" t="s">
        <v>8221</v>
      </c>
      <c r="E828">
        <v>16</v>
      </c>
    </row>
    <row r="829" spans="2:5">
      <c r="B829" t="s">
        <v>8219</v>
      </c>
      <c r="C829">
        <v>19</v>
      </c>
      <c r="D829" t="s">
        <v>8221</v>
      </c>
      <c r="E829">
        <v>7</v>
      </c>
    </row>
    <row r="830" spans="2:5">
      <c r="B830" t="s">
        <v>8219</v>
      </c>
      <c r="C830">
        <v>209</v>
      </c>
      <c r="D830" t="s">
        <v>8221</v>
      </c>
      <c r="E830">
        <v>4</v>
      </c>
    </row>
    <row r="831" spans="2:5">
      <c r="B831" t="s">
        <v>8219</v>
      </c>
      <c r="C831">
        <v>38</v>
      </c>
      <c r="D831" t="s">
        <v>8221</v>
      </c>
      <c r="E831">
        <v>1</v>
      </c>
    </row>
    <row r="832" spans="2:5">
      <c r="B832" t="s">
        <v>8219</v>
      </c>
      <c r="C832">
        <v>24</v>
      </c>
      <c r="D832" t="s">
        <v>8221</v>
      </c>
      <c r="E832">
        <v>28</v>
      </c>
    </row>
    <row r="833" spans="2:5">
      <c r="B833" t="s">
        <v>8219</v>
      </c>
      <c r="C833">
        <v>8</v>
      </c>
      <c r="D833" t="s">
        <v>8221</v>
      </c>
      <c r="E833">
        <v>1</v>
      </c>
    </row>
    <row r="834" spans="2:5">
      <c r="B834" t="s">
        <v>8219</v>
      </c>
      <c r="C834">
        <v>179</v>
      </c>
      <c r="D834" t="s">
        <v>8221</v>
      </c>
      <c r="E834">
        <v>1</v>
      </c>
    </row>
    <row r="835" spans="2:5">
      <c r="B835" t="s">
        <v>8219</v>
      </c>
      <c r="C835">
        <v>26</v>
      </c>
      <c r="D835" t="s">
        <v>8221</v>
      </c>
      <c r="E835">
        <v>5</v>
      </c>
    </row>
    <row r="836" spans="2:5">
      <c r="B836" t="s">
        <v>8219</v>
      </c>
      <c r="C836">
        <v>131</v>
      </c>
      <c r="D836" t="s">
        <v>8221</v>
      </c>
      <c r="E836">
        <v>3</v>
      </c>
    </row>
    <row r="837" spans="2:5">
      <c r="B837" t="s">
        <v>8219</v>
      </c>
      <c r="C837">
        <v>14</v>
      </c>
      <c r="D837" t="s">
        <v>8221</v>
      </c>
      <c r="E837">
        <v>2</v>
      </c>
    </row>
    <row r="838" spans="2:5">
      <c r="B838" t="s">
        <v>8219</v>
      </c>
      <c r="C838">
        <v>174</v>
      </c>
      <c r="D838" t="s">
        <v>8221</v>
      </c>
      <c r="E838">
        <v>0</v>
      </c>
    </row>
    <row r="839" spans="2:5">
      <c r="B839" t="s">
        <v>8219</v>
      </c>
      <c r="C839">
        <v>191</v>
      </c>
      <c r="D839" t="s">
        <v>8221</v>
      </c>
      <c r="E839">
        <v>0</v>
      </c>
    </row>
    <row r="840" spans="2:5">
      <c r="B840" t="s">
        <v>8219</v>
      </c>
      <c r="C840">
        <v>38</v>
      </c>
      <c r="D840" t="s">
        <v>8221</v>
      </c>
      <c r="E840">
        <v>3</v>
      </c>
    </row>
    <row r="841" spans="2:5">
      <c r="B841" t="s">
        <v>8219</v>
      </c>
      <c r="C841">
        <v>22</v>
      </c>
      <c r="D841" t="s">
        <v>8221</v>
      </c>
      <c r="E841">
        <v>0</v>
      </c>
    </row>
    <row r="842" spans="2:5">
      <c r="B842" t="s">
        <v>8219</v>
      </c>
      <c r="C842">
        <v>149</v>
      </c>
      <c r="D842" t="s">
        <v>8221</v>
      </c>
      <c r="E842">
        <v>0</v>
      </c>
    </row>
    <row r="843" spans="2:5">
      <c r="B843" t="s">
        <v>8219</v>
      </c>
      <c r="C843">
        <v>56</v>
      </c>
      <c r="D843" t="s">
        <v>8221</v>
      </c>
      <c r="E843">
        <v>3</v>
      </c>
    </row>
    <row r="844" spans="2:5">
      <c r="B844" t="s">
        <v>8219</v>
      </c>
      <c r="C844">
        <v>19</v>
      </c>
      <c r="D844" t="s">
        <v>8221</v>
      </c>
      <c r="E844">
        <v>7</v>
      </c>
    </row>
    <row r="845" spans="2:5">
      <c r="B845" t="s">
        <v>8219</v>
      </c>
      <c r="C845">
        <v>70</v>
      </c>
      <c r="D845" t="s">
        <v>8221</v>
      </c>
      <c r="E845">
        <v>25</v>
      </c>
    </row>
    <row r="846" spans="2:5">
      <c r="B846" t="s">
        <v>8219</v>
      </c>
      <c r="C846">
        <v>81</v>
      </c>
      <c r="D846" t="s">
        <v>8221</v>
      </c>
      <c r="E846">
        <v>10</v>
      </c>
    </row>
    <row r="847" spans="2:5">
      <c r="B847" t="s">
        <v>8219</v>
      </c>
      <c r="C847">
        <v>32</v>
      </c>
      <c r="D847" t="s">
        <v>8221</v>
      </c>
      <c r="E847">
        <v>3</v>
      </c>
    </row>
    <row r="848" spans="2:5">
      <c r="B848" t="s">
        <v>8219</v>
      </c>
      <c r="C848">
        <v>26</v>
      </c>
      <c r="D848" t="s">
        <v>8221</v>
      </c>
      <c r="E848">
        <v>5</v>
      </c>
    </row>
    <row r="849" spans="2:5">
      <c r="B849" t="s">
        <v>8219</v>
      </c>
      <c r="C849">
        <v>105</v>
      </c>
      <c r="D849" t="s">
        <v>8221</v>
      </c>
      <c r="E849">
        <v>5</v>
      </c>
    </row>
    <row r="850" spans="2:5">
      <c r="B850" t="s">
        <v>8219</v>
      </c>
      <c r="C850">
        <v>29</v>
      </c>
      <c r="D850" t="s">
        <v>8221</v>
      </c>
      <c r="E850">
        <v>27</v>
      </c>
    </row>
    <row r="851" spans="2:5">
      <c r="B851" t="s">
        <v>8219</v>
      </c>
      <c r="C851">
        <v>8</v>
      </c>
      <c r="D851" t="s">
        <v>8221</v>
      </c>
      <c r="E851">
        <v>2</v>
      </c>
    </row>
    <row r="852" spans="2:5">
      <c r="B852" t="s">
        <v>8219</v>
      </c>
      <c r="C852">
        <v>89</v>
      </c>
      <c r="D852" t="s">
        <v>8221</v>
      </c>
      <c r="E852">
        <v>236</v>
      </c>
    </row>
    <row r="853" spans="2:5">
      <c r="B853" t="s">
        <v>8219</v>
      </c>
      <c r="C853">
        <v>44</v>
      </c>
      <c r="D853" t="s">
        <v>8221</v>
      </c>
      <c r="E853">
        <v>1</v>
      </c>
    </row>
    <row r="854" spans="2:5">
      <c r="B854" t="s">
        <v>8219</v>
      </c>
      <c r="C854">
        <v>246</v>
      </c>
      <c r="D854" t="s">
        <v>8221</v>
      </c>
      <c r="E854">
        <v>12</v>
      </c>
    </row>
    <row r="855" spans="2:5">
      <c r="B855" t="s">
        <v>8219</v>
      </c>
      <c r="C855">
        <v>120</v>
      </c>
      <c r="D855" t="s">
        <v>8221</v>
      </c>
      <c r="E855">
        <v>4</v>
      </c>
    </row>
    <row r="856" spans="2:5">
      <c r="B856" t="s">
        <v>8219</v>
      </c>
      <c r="C856">
        <v>26</v>
      </c>
      <c r="D856" t="s">
        <v>8221</v>
      </c>
      <c r="E856">
        <v>3</v>
      </c>
    </row>
    <row r="857" spans="2:5">
      <c r="B857" t="s">
        <v>8219</v>
      </c>
      <c r="C857">
        <v>45</v>
      </c>
      <c r="D857" t="s">
        <v>8221</v>
      </c>
      <c r="E857">
        <v>99</v>
      </c>
    </row>
    <row r="858" spans="2:5">
      <c r="B858" t="s">
        <v>8219</v>
      </c>
      <c r="C858">
        <v>20</v>
      </c>
      <c r="D858" t="s">
        <v>8221</v>
      </c>
      <c r="E858">
        <v>3</v>
      </c>
    </row>
    <row r="859" spans="2:5">
      <c r="B859" t="s">
        <v>8219</v>
      </c>
      <c r="C859">
        <v>47</v>
      </c>
      <c r="D859" t="s">
        <v>8221</v>
      </c>
      <c r="E859">
        <v>3</v>
      </c>
    </row>
    <row r="860" spans="2:5">
      <c r="B860" t="s">
        <v>8219</v>
      </c>
      <c r="C860">
        <v>13</v>
      </c>
      <c r="D860" t="s">
        <v>8221</v>
      </c>
      <c r="E860">
        <v>22</v>
      </c>
    </row>
    <row r="861" spans="2:5">
      <c r="B861" t="s">
        <v>8219</v>
      </c>
      <c r="C861">
        <v>183</v>
      </c>
      <c r="D861" t="s">
        <v>8221</v>
      </c>
      <c r="E861">
        <v>4</v>
      </c>
    </row>
    <row r="862" spans="2:5">
      <c r="B862" t="s">
        <v>8219</v>
      </c>
      <c r="C862">
        <v>21</v>
      </c>
      <c r="D862" t="s">
        <v>8221</v>
      </c>
      <c r="E862">
        <v>534</v>
      </c>
    </row>
    <row r="863" spans="2:5">
      <c r="B863" t="s">
        <v>8219</v>
      </c>
      <c r="C863">
        <v>42</v>
      </c>
      <c r="D863" t="s">
        <v>8221</v>
      </c>
      <c r="E863">
        <v>12</v>
      </c>
    </row>
    <row r="864" spans="2:5">
      <c r="B864" t="s">
        <v>8219</v>
      </c>
      <c r="C864">
        <v>54</v>
      </c>
      <c r="D864" t="s">
        <v>8221</v>
      </c>
      <c r="E864">
        <v>56</v>
      </c>
    </row>
    <row r="865" spans="2:5">
      <c r="B865" t="s">
        <v>8219</v>
      </c>
      <c r="C865">
        <v>38</v>
      </c>
      <c r="D865" t="s">
        <v>8221</v>
      </c>
      <c r="E865">
        <v>11</v>
      </c>
    </row>
    <row r="866" spans="2:5">
      <c r="B866" t="s">
        <v>8219</v>
      </c>
      <c r="C866">
        <v>64</v>
      </c>
      <c r="D866" t="s">
        <v>8221</v>
      </c>
      <c r="E866">
        <v>0</v>
      </c>
    </row>
    <row r="867" spans="2:5">
      <c r="B867" t="s">
        <v>8219</v>
      </c>
      <c r="C867">
        <v>13</v>
      </c>
      <c r="D867" t="s">
        <v>8221</v>
      </c>
      <c r="E867">
        <v>12</v>
      </c>
    </row>
    <row r="868" spans="2:5">
      <c r="B868" t="s">
        <v>8219</v>
      </c>
      <c r="C868">
        <v>33</v>
      </c>
      <c r="D868" t="s">
        <v>8221</v>
      </c>
      <c r="E868">
        <v>5</v>
      </c>
    </row>
    <row r="869" spans="2:5">
      <c r="B869" t="s">
        <v>8219</v>
      </c>
      <c r="C869">
        <v>52</v>
      </c>
      <c r="D869" t="s">
        <v>8221</v>
      </c>
      <c r="E869">
        <v>24</v>
      </c>
    </row>
    <row r="870" spans="2:5">
      <c r="B870" t="s">
        <v>8219</v>
      </c>
      <c r="C870">
        <v>107</v>
      </c>
      <c r="D870" t="s">
        <v>8221</v>
      </c>
      <c r="E870">
        <v>89</v>
      </c>
    </row>
    <row r="871" spans="2:5">
      <c r="B871" t="s">
        <v>8219</v>
      </c>
      <c r="C871">
        <v>11</v>
      </c>
      <c r="D871" t="s">
        <v>8221</v>
      </c>
      <c r="E871">
        <v>1</v>
      </c>
    </row>
    <row r="872" spans="2:5">
      <c r="B872" t="s">
        <v>8219</v>
      </c>
      <c r="C872">
        <v>34</v>
      </c>
      <c r="D872" t="s">
        <v>8221</v>
      </c>
      <c r="E872">
        <v>55</v>
      </c>
    </row>
    <row r="873" spans="2:5">
      <c r="B873" t="s">
        <v>8219</v>
      </c>
      <c r="C873">
        <v>75</v>
      </c>
      <c r="D873" t="s">
        <v>8221</v>
      </c>
      <c r="E873">
        <v>2</v>
      </c>
    </row>
    <row r="874" spans="2:5">
      <c r="B874" t="s">
        <v>8219</v>
      </c>
      <c r="C874">
        <v>26</v>
      </c>
      <c r="D874" t="s">
        <v>8221</v>
      </c>
      <c r="E874">
        <v>0</v>
      </c>
    </row>
    <row r="875" spans="2:5">
      <c r="B875" t="s">
        <v>8219</v>
      </c>
      <c r="C875">
        <v>50</v>
      </c>
      <c r="D875" t="s">
        <v>8221</v>
      </c>
      <c r="E875">
        <v>4</v>
      </c>
    </row>
    <row r="876" spans="2:5">
      <c r="B876" t="s">
        <v>8219</v>
      </c>
      <c r="C876">
        <v>80</v>
      </c>
      <c r="D876" t="s">
        <v>8221</v>
      </c>
      <c r="E876">
        <v>6</v>
      </c>
    </row>
    <row r="877" spans="2:5">
      <c r="B877" t="s">
        <v>8219</v>
      </c>
      <c r="C877">
        <v>110</v>
      </c>
      <c r="D877" t="s">
        <v>8221</v>
      </c>
      <c r="E877">
        <v>4</v>
      </c>
    </row>
    <row r="878" spans="2:5">
      <c r="B878" t="s">
        <v>8219</v>
      </c>
      <c r="C878">
        <v>77</v>
      </c>
      <c r="D878" t="s">
        <v>8221</v>
      </c>
      <c r="E878">
        <v>4</v>
      </c>
    </row>
    <row r="879" spans="2:5">
      <c r="B879" t="s">
        <v>8219</v>
      </c>
      <c r="C879">
        <v>50</v>
      </c>
      <c r="D879" t="s">
        <v>8221</v>
      </c>
      <c r="E879">
        <v>2</v>
      </c>
    </row>
    <row r="880" spans="2:5">
      <c r="B880" t="s">
        <v>8219</v>
      </c>
      <c r="C880">
        <v>145</v>
      </c>
      <c r="D880" t="s">
        <v>8221</v>
      </c>
      <c r="E880">
        <v>5</v>
      </c>
    </row>
    <row r="881" spans="2:5">
      <c r="B881" t="s">
        <v>8219</v>
      </c>
      <c r="C881">
        <v>29</v>
      </c>
      <c r="D881" t="s">
        <v>8221</v>
      </c>
      <c r="E881">
        <v>83</v>
      </c>
    </row>
    <row r="882" spans="2:5">
      <c r="B882" t="s">
        <v>8219</v>
      </c>
      <c r="C882">
        <v>114</v>
      </c>
      <c r="D882" t="s">
        <v>8221</v>
      </c>
      <c r="E882">
        <v>57</v>
      </c>
    </row>
    <row r="883" spans="2:5">
      <c r="B883" t="s">
        <v>8219</v>
      </c>
      <c r="C883">
        <v>96</v>
      </c>
      <c r="D883" t="s">
        <v>8221</v>
      </c>
      <c r="E883">
        <v>311</v>
      </c>
    </row>
    <row r="884" spans="2:5">
      <c r="B884" t="s">
        <v>8219</v>
      </c>
      <c r="C884">
        <v>31</v>
      </c>
      <c r="D884" t="s">
        <v>8221</v>
      </c>
      <c r="E884">
        <v>2</v>
      </c>
    </row>
    <row r="885" spans="2:5">
      <c r="B885" t="s">
        <v>8219</v>
      </c>
      <c r="C885">
        <v>4883</v>
      </c>
      <c r="D885" t="s">
        <v>8221</v>
      </c>
      <c r="E885">
        <v>16</v>
      </c>
    </row>
    <row r="886" spans="2:5">
      <c r="B886" t="s">
        <v>8219</v>
      </c>
      <c r="C886">
        <v>95</v>
      </c>
      <c r="D886" t="s">
        <v>8221</v>
      </c>
      <c r="E886">
        <v>9</v>
      </c>
    </row>
    <row r="887" spans="2:5">
      <c r="B887" t="s">
        <v>8219</v>
      </c>
      <c r="C887">
        <v>2478</v>
      </c>
      <c r="D887" t="s">
        <v>8221</v>
      </c>
      <c r="E887">
        <v>1</v>
      </c>
    </row>
    <row r="888" spans="2:5">
      <c r="B888" t="s">
        <v>8219</v>
      </c>
      <c r="C888">
        <v>1789</v>
      </c>
      <c r="D888" t="s">
        <v>8221</v>
      </c>
      <c r="E888">
        <v>12</v>
      </c>
    </row>
    <row r="889" spans="2:5">
      <c r="B889" t="s">
        <v>8219</v>
      </c>
      <c r="C889">
        <v>680</v>
      </c>
      <c r="D889" t="s">
        <v>8221</v>
      </c>
      <c r="E889">
        <v>0</v>
      </c>
    </row>
    <row r="890" spans="2:5">
      <c r="B890" t="s">
        <v>8219</v>
      </c>
      <c r="C890">
        <v>70</v>
      </c>
      <c r="D890" t="s">
        <v>8221</v>
      </c>
      <c r="E890">
        <v>20</v>
      </c>
    </row>
    <row r="891" spans="2:5">
      <c r="B891" t="s">
        <v>8219</v>
      </c>
      <c r="C891">
        <v>23</v>
      </c>
      <c r="D891" t="s">
        <v>8221</v>
      </c>
      <c r="E891">
        <v>16</v>
      </c>
    </row>
    <row r="892" spans="2:5">
      <c r="B892" t="s">
        <v>8219</v>
      </c>
      <c r="C892">
        <v>4245</v>
      </c>
      <c r="D892" t="s">
        <v>8221</v>
      </c>
      <c r="E892">
        <v>33</v>
      </c>
    </row>
    <row r="893" spans="2:5">
      <c r="B893" t="s">
        <v>8219</v>
      </c>
      <c r="C893">
        <v>943</v>
      </c>
      <c r="D893" t="s">
        <v>8221</v>
      </c>
      <c r="E893">
        <v>2</v>
      </c>
    </row>
    <row r="894" spans="2:5">
      <c r="B894" t="s">
        <v>8219</v>
      </c>
      <c r="C894">
        <v>1876</v>
      </c>
      <c r="D894" t="s">
        <v>8221</v>
      </c>
      <c r="E894">
        <v>6</v>
      </c>
    </row>
    <row r="895" spans="2:5">
      <c r="B895" t="s">
        <v>8219</v>
      </c>
      <c r="C895">
        <v>834</v>
      </c>
      <c r="D895" t="s">
        <v>8221</v>
      </c>
      <c r="E895">
        <v>0</v>
      </c>
    </row>
    <row r="896" spans="2:5">
      <c r="B896" t="s">
        <v>8219</v>
      </c>
      <c r="C896">
        <v>682</v>
      </c>
      <c r="D896" t="s">
        <v>8221</v>
      </c>
      <c r="E896">
        <v>3</v>
      </c>
    </row>
    <row r="897" spans="2:5">
      <c r="B897" t="s">
        <v>8219</v>
      </c>
      <c r="C897">
        <v>147</v>
      </c>
      <c r="D897" t="s">
        <v>8221</v>
      </c>
      <c r="E897">
        <v>0</v>
      </c>
    </row>
    <row r="898" spans="2:5">
      <c r="B898" t="s">
        <v>8219</v>
      </c>
      <c r="C898">
        <v>415</v>
      </c>
      <c r="D898" t="s">
        <v>8221</v>
      </c>
      <c r="E898">
        <v>3</v>
      </c>
    </row>
    <row r="899" spans="2:5">
      <c r="B899" t="s">
        <v>8219</v>
      </c>
      <c r="C899">
        <v>290</v>
      </c>
      <c r="D899" t="s">
        <v>8221</v>
      </c>
      <c r="E899">
        <v>13</v>
      </c>
    </row>
    <row r="900" spans="2:5">
      <c r="B900" t="s">
        <v>8219</v>
      </c>
      <c r="C900">
        <v>365</v>
      </c>
      <c r="D900" t="s">
        <v>8221</v>
      </c>
      <c r="E900">
        <v>6</v>
      </c>
    </row>
    <row r="901" spans="2:5">
      <c r="B901" t="s">
        <v>8219</v>
      </c>
      <c r="C901">
        <v>660</v>
      </c>
      <c r="D901" t="s">
        <v>8221</v>
      </c>
      <c r="E901">
        <v>1</v>
      </c>
    </row>
    <row r="902" spans="2:5">
      <c r="B902" t="s">
        <v>8219</v>
      </c>
      <c r="C902">
        <v>1356</v>
      </c>
      <c r="D902" t="s">
        <v>8221</v>
      </c>
      <c r="E902">
        <v>0</v>
      </c>
    </row>
    <row r="903" spans="2:5">
      <c r="B903" t="s">
        <v>8219</v>
      </c>
      <c r="C903">
        <v>424</v>
      </c>
      <c r="D903" t="s">
        <v>8221</v>
      </c>
      <c r="E903">
        <v>5</v>
      </c>
    </row>
    <row r="904" spans="2:5">
      <c r="B904" t="s">
        <v>8219</v>
      </c>
      <c r="C904">
        <v>33</v>
      </c>
      <c r="D904" t="s">
        <v>8221</v>
      </c>
      <c r="E904">
        <v>0</v>
      </c>
    </row>
    <row r="905" spans="2:5">
      <c r="B905" t="s">
        <v>8219</v>
      </c>
      <c r="C905">
        <v>1633</v>
      </c>
      <c r="D905" t="s">
        <v>8221</v>
      </c>
      <c r="E905">
        <v>36</v>
      </c>
    </row>
    <row r="906" spans="2:5">
      <c r="B906" t="s">
        <v>8219</v>
      </c>
      <c r="C906">
        <v>306</v>
      </c>
      <c r="D906" t="s">
        <v>8221</v>
      </c>
      <c r="E906">
        <v>1</v>
      </c>
    </row>
    <row r="907" spans="2:5">
      <c r="B907" t="s">
        <v>8219</v>
      </c>
      <c r="C907">
        <v>205</v>
      </c>
      <c r="D907" t="s">
        <v>8221</v>
      </c>
      <c r="E907">
        <v>1</v>
      </c>
    </row>
    <row r="908" spans="2:5">
      <c r="B908" t="s">
        <v>8219</v>
      </c>
      <c r="C908">
        <v>1281</v>
      </c>
      <c r="D908" t="s">
        <v>8221</v>
      </c>
      <c r="E908">
        <v>1</v>
      </c>
    </row>
    <row r="909" spans="2:5">
      <c r="B909" t="s">
        <v>8219</v>
      </c>
      <c r="C909">
        <v>103</v>
      </c>
      <c r="D909" t="s">
        <v>8221</v>
      </c>
      <c r="E909">
        <v>9</v>
      </c>
    </row>
    <row r="910" spans="2:5">
      <c r="B910" t="s">
        <v>8219</v>
      </c>
      <c r="C910">
        <v>1513</v>
      </c>
      <c r="D910" t="s">
        <v>8221</v>
      </c>
      <c r="E910">
        <v>1</v>
      </c>
    </row>
    <row r="911" spans="2:5">
      <c r="B911" t="s">
        <v>8219</v>
      </c>
      <c r="C911">
        <v>405</v>
      </c>
      <c r="D911" t="s">
        <v>8221</v>
      </c>
      <c r="E911">
        <v>0</v>
      </c>
    </row>
    <row r="912" spans="2:5">
      <c r="B912" t="s">
        <v>8219</v>
      </c>
      <c r="C912">
        <v>510</v>
      </c>
      <c r="D912" t="s">
        <v>8221</v>
      </c>
      <c r="E912">
        <v>1</v>
      </c>
    </row>
    <row r="913" spans="2:5">
      <c r="B913" t="s">
        <v>8219</v>
      </c>
      <c r="C913">
        <v>1887</v>
      </c>
      <c r="D913" t="s">
        <v>8221</v>
      </c>
      <c r="E913">
        <v>1</v>
      </c>
    </row>
    <row r="914" spans="2:5">
      <c r="B914" t="s">
        <v>8219</v>
      </c>
      <c r="C914">
        <v>701</v>
      </c>
      <c r="D914" t="s">
        <v>8221</v>
      </c>
      <c r="E914">
        <v>4</v>
      </c>
    </row>
    <row r="915" spans="2:5">
      <c r="B915" t="s">
        <v>8219</v>
      </c>
      <c r="C915">
        <v>3863</v>
      </c>
      <c r="D915" t="s">
        <v>8221</v>
      </c>
      <c r="E915">
        <v>2</v>
      </c>
    </row>
    <row r="916" spans="2:5">
      <c r="B916" t="s">
        <v>8219</v>
      </c>
      <c r="C916">
        <v>238</v>
      </c>
      <c r="D916" t="s">
        <v>8221</v>
      </c>
      <c r="E916">
        <v>2</v>
      </c>
    </row>
    <row r="917" spans="2:5">
      <c r="B917" t="s">
        <v>8219</v>
      </c>
      <c r="C917">
        <v>2051</v>
      </c>
      <c r="D917" t="s">
        <v>8221</v>
      </c>
      <c r="E917">
        <v>2</v>
      </c>
    </row>
    <row r="918" spans="2:5">
      <c r="B918" t="s">
        <v>8219</v>
      </c>
      <c r="C918">
        <v>402</v>
      </c>
      <c r="D918" t="s">
        <v>8221</v>
      </c>
      <c r="E918">
        <v>0</v>
      </c>
    </row>
    <row r="919" spans="2:5">
      <c r="B919" t="s">
        <v>8219</v>
      </c>
      <c r="C919">
        <v>253</v>
      </c>
      <c r="D919" t="s">
        <v>8221</v>
      </c>
      <c r="E919">
        <v>2</v>
      </c>
    </row>
    <row r="920" spans="2:5">
      <c r="B920" t="s">
        <v>8219</v>
      </c>
      <c r="C920">
        <v>473</v>
      </c>
      <c r="D920" t="s">
        <v>8221</v>
      </c>
      <c r="E920">
        <v>4</v>
      </c>
    </row>
    <row r="921" spans="2:5">
      <c r="B921" t="s">
        <v>8219</v>
      </c>
      <c r="C921">
        <v>821</v>
      </c>
      <c r="D921" t="s">
        <v>8221</v>
      </c>
      <c r="E921">
        <v>2</v>
      </c>
    </row>
    <row r="922" spans="2:5">
      <c r="B922" t="s">
        <v>8219</v>
      </c>
      <c r="C922">
        <v>388</v>
      </c>
      <c r="D922" t="s">
        <v>8221</v>
      </c>
      <c r="E922">
        <v>0</v>
      </c>
    </row>
    <row r="923" spans="2:5">
      <c r="B923" t="s">
        <v>8219</v>
      </c>
      <c r="C923">
        <v>813</v>
      </c>
      <c r="D923" t="s">
        <v>8221</v>
      </c>
      <c r="E923">
        <v>1</v>
      </c>
    </row>
    <row r="924" spans="2:5">
      <c r="B924" t="s">
        <v>8219</v>
      </c>
      <c r="C924">
        <v>1945</v>
      </c>
      <c r="D924" t="s">
        <v>8221</v>
      </c>
      <c r="E924">
        <v>0</v>
      </c>
    </row>
    <row r="925" spans="2:5">
      <c r="B925" t="s">
        <v>8219</v>
      </c>
      <c r="C925">
        <v>1637</v>
      </c>
      <c r="D925" t="s">
        <v>8221</v>
      </c>
      <c r="E925">
        <v>2</v>
      </c>
    </row>
    <row r="926" spans="2:5">
      <c r="B926" t="s">
        <v>8219</v>
      </c>
      <c r="C926">
        <v>1375</v>
      </c>
      <c r="D926" t="s">
        <v>8221</v>
      </c>
      <c r="E926">
        <v>7</v>
      </c>
    </row>
    <row r="927" spans="2:5">
      <c r="B927" t="s">
        <v>8219</v>
      </c>
      <c r="C927">
        <v>17</v>
      </c>
      <c r="D927" t="s">
        <v>8221</v>
      </c>
      <c r="E927">
        <v>5</v>
      </c>
    </row>
    <row r="928" spans="2:5">
      <c r="B928" t="s">
        <v>8219</v>
      </c>
      <c r="C928">
        <v>354</v>
      </c>
      <c r="D928" t="s">
        <v>8221</v>
      </c>
      <c r="E928">
        <v>0</v>
      </c>
    </row>
    <row r="929" spans="2:5">
      <c r="B929" t="s">
        <v>8219</v>
      </c>
      <c r="C929">
        <v>191</v>
      </c>
      <c r="D929" t="s">
        <v>8221</v>
      </c>
      <c r="E929">
        <v>0</v>
      </c>
    </row>
    <row r="930" spans="2:5">
      <c r="B930" t="s">
        <v>8219</v>
      </c>
      <c r="C930">
        <v>303</v>
      </c>
      <c r="D930" t="s">
        <v>8221</v>
      </c>
      <c r="E930">
        <v>0</v>
      </c>
    </row>
    <row r="931" spans="2:5">
      <c r="B931" t="s">
        <v>8219</v>
      </c>
      <c r="C931">
        <v>137</v>
      </c>
      <c r="D931" t="s">
        <v>8221</v>
      </c>
      <c r="E931">
        <v>2</v>
      </c>
    </row>
    <row r="932" spans="2:5">
      <c r="B932" t="s">
        <v>8219</v>
      </c>
      <c r="C932">
        <v>41</v>
      </c>
      <c r="D932" t="s">
        <v>8221</v>
      </c>
      <c r="E932">
        <v>0</v>
      </c>
    </row>
    <row r="933" spans="2:5">
      <c r="B933" t="s">
        <v>8219</v>
      </c>
      <c r="C933">
        <v>398</v>
      </c>
      <c r="D933" t="s">
        <v>8221</v>
      </c>
      <c r="E933">
        <v>0</v>
      </c>
    </row>
    <row r="934" spans="2:5">
      <c r="B934" t="s">
        <v>8219</v>
      </c>
      <c r="C934">
        <v>1737</v>
      </c>
      <c r="D934" t="s">
        <v>8221</v>
      </c>
      <c r="E934">
        <v>28</v>
      </c>
    </row>
    <row r="935" spans="2:5">
      <c r="B935" t="s">
        <v>8219</v>
      </c>
      <c r="C935">
        <v>971</v>
      </c>
      <c r="D935" t="s">
        <v>8221</v>
      </c>
      <c r="E935">
        <v>2</v>
      </c>
    </row>
    <row r="936" spans="2:5">
      <c r="B936" t="s">
        <v>8219</v>
      </c>
      <c r="C936">
        <v>183</v>
      </c>
      <c r="D936" t="s">
        <v>8221</v>
      </c>
      <c r="E936">
        <v>0</v>
      </c>
    </row>
    <row r="937" spans="2:5">
      <c r="B937" t="s">
        <v>8219</v>
      </c>
      <c r="C937">
        <v>4562</v>
      </c>
      <c r="D937" t="s">
        <v>8221</v>
      </c>
      <c r="E937">
        <v>0</v>
      </c>
    </row>
    <row r="938" spans="2:5">
      <c r="B938" t="s">
        <v>8219</v>
      </c>
      <c r="C938">
        <v>26457</v>
      </c>
      <c r="D938" t="s">
        <v>8221</v>
      </c>
      <c r="E938">
        <v>0</v>
      </c>
    </row>
    <row r="939" spans="2:5">
      <c r="B939" t="s">
        <v>8219</v>
      </c>
      <c r="C939">
        <v>162</v>
      </c>
      <c r="D939" t="s">
        <v>8221</v>
      </c>
      <c r="E939">
        <v>4</v>
      </c>
    </row>
    <row r="940" spans="2:5">
      <c r="B940" t="s">
        <v>8219</v>
      </c>
      <c r="C940">
        <v>479</v>
      </c>
      <c r="D940" t="s">
        <v>8221</v>
      </c>
      <c r="E940">
        <v>12</v>
      </c>
    </row>
    <row r="941" spans="2:5">
      <c r="B941" t="s">
        <v>8219</v>
      </c>
      <c r="C941">
        <v>426</v>
      </c>
      <c r="D941" t="s">
        <v>8221</v>
      </c>
      <c r="E941">
        <v>0</v>
      </c>
    </row>
    <row r="942" spans="2:5">
      <c r="B942" t="s">
        <v>8219</v>
      </c>
      <c r="C942">
        <v>450</v>
      </c>
      <c r="D942" t="s">
        <v>8221</v>
      </c>
      <c r="E942">
        <v>33</v>
      </c>
    </row>
    <row r="943" spans="2:5">
      <c r="B943" t="s">
        <v>8219</v>
      </c>
      <c r="C943">
        <v>1780</v>
      </c>
      <c r="D943" t="s">
        <v>8221</v>
      </c>
      <c r="E943">
        <v>0</v>
      </c>
    </row>
    <row r="944" spans="2:5">
      <c r="B944" t="s">
        <v>8219</v>
      </c>
      <c r="C944">
        <v>122</v>
      </c>
      <c r="D944" t="s">
        <v>8221</v>
      </c>
      <c r="E944">
        <v>4</v>
      </c>
    </row>
    <row r="945" spans="2:5">
      <c r="B945" t="s">
        <v>8219</v>
      </c>
      <c r="C945">
        <v>95</v>
      </c>
      <c r="D945" t="s">
        <v>8221</v>
      </c>
      <c r="E945">
        <v>0</v>
      </c>
    </row>
    <row r="946" spans="2:5">
      <c r="B946" t="s">
        <v>8219</v>
      </c>
      <c r="C946">
        <v>325</v>
      </c>
      <c r="D946" t="s">
        <v>8221</v>
      </c>
      <c r="E946">
        <v>11</v>
      </c>
    </row>
    <row r="947" spans="2:5">
      <c r="B947" t="s">
        <v>8219</v>
      </c>
      <c r="C947">
        <v>353</v>
      </c>
      <c r="D947" t="s">
        <v>8221</v>
      </c>
      <c r="E947">
        <v>1</v>
      </c>
    </row>
    <row r="948" spans="2:5">
      <c r="B948" t="s">
        <v>8219</v>
      </c>
      <c r="C948">
        <v>105</v>
      </c>
      <c r="D948" t="s">
        <v>8221</v>
      </c>
      <c r="E948">
        <v>5</v>
      </c>
    </row>
    <row r="949" spans="2:5">
      <c r="B949" t="s">
        <v>8219</v>
      </c>
      <c r="C949">
        <v>729</v>
      </c>
      <c r="D949" t="s">
        <v>8221</v>
      </c>
      <c r="E949">
        <v>0</v>
      </c>
    </row>
    <row r="950" spans="2:5">
      <c r="B950" t="s">
        <v>8219</v>
      </c>
      <c r="C950">
        <v>454</v>
      </c>
      <c r="D950" t="s">
        <v>8221</v>
      </c>
      <c r="E950">
        <v>1</v>
      </c>
    </row>
    <row r="951" spans="2:5">
      <c r="B951" t="s">
        <v>8219</v>
      </c>
      <c r="C951">
        <v>539</v>
      </c>
      <c r="D951" t="s">
        <v>8221</v>
      </c>
      <c r="E951">
        <v>1</v>
      </c>
    </row>
    <row r="952" spans="2:5">
      <c r="B952" t="s">
        <v>8219</v>
      </c>
      <c r="C952">
        <v>79</v>
      </c>
      <c r="D952" t="s">
        <v>8221</v>
      </c>
      <c r="E952">
        <v>6</v>
      </c>
    </row>
    <row r="953" spans="2:5">
      <c r="B953" t="s">
        <v>8219</v>
      </c>
      <c r="C953">
        <v>94</v>
      </c>
      <c r="D953" t="s">
        <v>8221</v>
      </c>
      <c r="E953">
        <v>8</v>
      </c>
    </row>
    <row r="954" spans="2:5">
      <c r="B954" t="s">
        <v>8219</v>
      </c>
      <c r="C954">
        <v>625</v>
      </c>
      <c r="D954" t="s">
        <v>8221</v>
      </c>
      <c r="E954">
        <v>1</v>
      </c>
    </row>
    <row r="955" spans="2:5">
      <c r="B955" t="s">
        <v>8219</v>
      </c>
      <c r="C955">
        <v>508</v>
      </c>
      <c r="D955" t="s">
        <v>8221</v>
      </c>
      <c r="E955">
        <v>0</v>
      </c>
    </row>
    <row r="956" spans="2:5">
      <c r="B956" t="s">
        <v>8219</v>
      </c>
      <c r="C956">
        <v>531</v>
      </c>
      <c r="D956" t="s">
        <v>8221</v>
      </c>
      <c r="E956">
        <v>2</v>
      </c>
    </row>
    <row r="957" spans="2:5">
      <c r="B957" t="s">
        <v>8219</v>
      </c>
      <c r="C957">
        <v>158</v>
      </c>
      <c r="D957" t="s">
        <v>8221</v>
      </c>
      <c r="E957">
        <v>1</v>
      </c>
    </row>
    <row r="958" spans="2:5">
      <c r="B958" t="s">
        <v>8219</v>
      </c>
      <c r="C958">
        <v>508</v>
      </c>
      <c r="D958" t="s">
        <v>8221</v>
      </c>
      <c r="E958">
        <v>0</v>
      </c>
    </row>
    <row r="959" spans="2:5">
      <c r="B959" t="s">
        <v>8219</v>
      </c>
      <c r="C959">
        <v>644</v>
      </c>
      <c r="D959" t="s">
        <v>8221</v>
      </c>
      <c r="E959">
        <v>1</v>
      </c>
    </row>
    <row r="960" spans="2:5">
      <c r="B960" t="s">
        <v>8219</v>
      </c>
      <c r="C960">
        <v>848</v>
      </c>
      <c r="D960" t="s">
        <v>8221</v>
      </c>
      <c r="E960">
        <v>19</v>
      </c>
    </row>
    <row r="961" spans="2:5">
      <c r="B961" t="s">
        <v>8219</v>
      </c>
      <c r="C961">
        <v>429</v>
      </c>
      <c r="D961" t="s">
        <v>8221</v>
      </c>
      <c r="E961">
        <v>27</v>
      </c>
    </row>
    <row r="962" spans="2:5">
      <c r="B962" t="s">
        <v>8219</v>
      </c>
      <c r="C962">
        <v>204</v>
      </c>
      <c r="D962" t="s">
        <v>8221</v>
      </c>
      <c r="E962">
        <v>7</v>
      </c>
    </row>
    <row r="963" spans="2:5">
      <c r="B963" t="s">
        <v>8219</v>
      </c>
      <c r="C963">
        <v>379</v>
      </c>
      <c r="D963" t="s">
        <v>8221</v>
      </c>
      <c r="E963">
        <v>14</v>
      </c>
    </row>
    <row r="964" spans="2:5">
      <c r="B964" t="s">
        <v>8219</v>
      </c>
      <c r="C964">
        <v>271</v>
      </c>
      <c r="D964" t="s">
        <v>8221</v>
      </c>
      <c r="E964">
        <v>5</v>
      </c>
    </row>
    <row r="965" spans="2:5">
      <c r="B965" t="s">
        <v>8219</v>
      </c>
      <c r="C965">
        <v>120</v>
      </c>
      <c r="D965" t="s">
        <v>8221</v>
      </c>
      <c r="E965">
        <v>30</v>
      </c>
    </row>
    <row r="966" spans="2:5">
      <c r="B966" t="s">
        <v>8219</v>
      </c>
      <c r="C966">
        <v>140</v>
      </c>
      <c r="D966" t="s">
        <v>8221</v>
      </c>
      <c r="E966">
        <v>1</v>
      </c>
    </row>
    <row r="967" spans="2:5">
      <c r="B967" t="s">
        <v>8219</v>
      </c>
      <c r="C967">
        <v>193</v>
      </c>
      <c r="D967" t="s">
        <v>8221</v>
      </c>
      <c r="E967">
        <v>0</v>
      </c>
    </row>
    <row r="968" spans="2:5">
      <c r="B968" t="s">
        <v>8219</v>
      </c>
      <c r="C968">
        <v>180</v>
      </c>
      <c r="D968" t="s">
        <v>8221</v>
      </c>
      <c r="E968">
        <v>60</v>
      </c>
    </row>
    <row r="969" spans="2:5">
      <c r="B969" t="s">
        <v>8219</v>
      </c>
      <c r="C969">
        <v>263</v>
      </c>
      <c r="D969" t="s">
        <v>8221</v>
      </c>
      <c r="E969">
        <v>84</v>
      </c>
    </row>
    <row r="970" spans="2:5">
      <c r="B970" t="s">
        <v>8219</v>
      </c>
      <c r="C970">
        <v>217</v>
      </c>
      <c r="D970" t="s">
        <v>8221</v>
      </c>
      <c r="E970">
        <v>47</v>
      </c>
    </row>
    <row r="971" spans="2:5">
      <c r="B971" t="s">
        <v>8219</v>
      </c>
      <c r="C971">
        <v>443</v>
      </c>
      <c r="D971" t="s">
        <v>8221</v>
      </c>
      <c r="E971">
        <v>66</v>
      </c>
    </row>
    <row r="972" spans="2:5">
      <c r="B972" t="s">
        <v>8219</v>
      </c>
      <c r="C972">
        <v>1373</v>
      </c>
      <c r="D972" t="s">
        <v>8221</v>
      </c>
      <c r="E972">
        <v>171</v>
      </c>
    </row>
    <row r="973" spans="2:5">
      <c r="B973" t="s">
        <v>8219</v>
      </c>
      <c r="C973">
        <v>742</v>
      </c>
      <c r="D973" t="s">
        <v>8221</v>
      </c>
      <c r="E973">
        <v>29</v>
      </c>
    </row>
    <row r="974" spans="2:5">
      <c r="B974" t="s">
        <v>8219</v>
      </c>
      <c r="C974">
        <v>170</v>
      </c>
      <c r="D974" t="s">
        <v>8221</v>
      </c>
      <c r="E974">
        <v>9</v>
      </c>
    </row>
    <row r="975" spans="2:5">
      <c r="B975" t="s">
        <v>8219</v>
      </c>
      <c r="C975">
        <v>242</v>
      </c>
      <c r="D975" t="s">
        <v>8221</v>
      </c>
      <c r="E975">
        <v>27</v>
      </c>
    </row>
    <row r="976" spans="2:5">
      <c r="B976" t="s">
        <v>8219</v>
      </c>
      <c r="C976">
        <v>541</v>
      </c>
      <c r="D976" t="s">
        <v>8221</v>
      </c>
      <c r="E976">
        <v>2</v>
      </c>
    </row>
    <row r="977" spans="2:5">
      <c r="B977" t="s">
        <v>8219</v>
      </c>
      <c r="C977">
        <v>121</v>
      </c>
      <c r="D977" t="s">
        <v>8221</v>
      </c>
      <c r="E977">
        <v>3</v>
      </c>
    </row>
    <row r="978" spans="2:5">
      <c r="B978" t="s">
        <v>8219</v>
      </c>
      <c r="C978">
        <v>621</v>
      </c>
      <c r="D978" t="s">
        <v>8221</v>
      </c>
      <c r="E978">
        <v>4</v>
      </c>
    </row>
    <row r="979" spans="2:5">
      <c r="B979" t="s">
        <v>8219</v>
      </c>
      <c r="C979">
        <v>101</v>
      </c>
      <c r="D979" t="s">
        <v>8221</v>
      </c>
      <c r="E979">
        <v>2</v>
      </c>
    </row>
    <row r="980" spans="2:5">
      <c r="B980" t="s">
        <v>8219</v>
      </c>
      <c r="C980">
        <v>554</v>
      </c>
      <c r="D980" t="s">
        <v>8221</v>
      </c>
      <c r="E980">
        <v>20</v>
      </c>
    </row>
    <row r="981" spans="2:5">
      <c r="B981" t="s">
        <v>8219</v>
      </c>
      <c r="C981">
        <v>666</v>
      </c>
      <c r="D981" t="s">
        <v>8221</v>
      </c>
      <c r="E981">
        <v>3</v>
      </c>
    </row>
    <row r="982" spans="2:5">
      <c r="B982" t="s">
        <v>8219</v>
      </c>
      <c r="C982">
        <v>410</v>
      </c>
      <c r="D982" t="s">
        <v>8221</v>
      </c>
      <c r="E982">
        <v>4</v>
      </c>
    </row>
    <row r="983" spans="2:5">
      <c r="B983" t="s">
        <v>8219</v>
      </c>
      <c r="C983">
        <v>375</v>
      </c>
      <c r="D983" t="s">
        <v>8221</v>
      </c>
      <c r="E983">
        <v>1</v>
      </c>
    </row>
    <row r="984" spans="2:5">
      <c r="B984" t="s">
        <v>8219</v>
      </c>
      <c r="C984">
        <v>1364</v>
      </c>
      <c r="D984" t="s">
        <v>8221</v>
      </c>
      <c r="E984">
        <v>0</v>
      </c>
    </row>
    <row r="985" spans="2:5">
      <c r="B985" t="s">
        <v>8219</v>
      </c>
      <c r="C985">
        <v>35</v>
      </c>
      <c r="D985" t="s">
        <v>8221</v>
      </c>
      <c r="E985">
        <v>0</v>
      </c>
    </row>
    <row r="986" spans="2:5">
      <c r="B986" t="s">
        <v>8219</v>
      </c>
      <c r="C986">
        <v>203</v>
      </c>
      <c r="D986" t="s">
        <v>8221</v>
      </c>
      <c r="E986">
        <v>14</v>
      </c>
    </row>
    <row r="987" spans="2:5">
      <c r="B987" t="s">
        <v>8219</v>
      </c>
      <c r="C987">
        <v>49</v>
      </c>
      <c r="D987" t="s">
        <v>8221</v>
      </c>
      <c r="E987">
        <v>1</v>
      </c>
    </row>
    <row r="988" spans="2:5">
      <c r="B988" t="s">
        <v>8219</v>
      </c>
      <c r="C988">
        <v>5812</v>
      </c>
      <c r="D988" t="s">
        <v>8221</v>
      </c>
      <c r="E988">
        <v>118</v>
      </c>
    </row>
    <row r="989" spans="2:5">
      <c r="B989" t="s">
        <v>8219</v>
      </c>
      <c r="C989">
        <v>1556</v>
      </c>
      <c r="D989" t="s">
        <v>8221</v>
      </c>
      <c r="E989">
        <v>2</v>
      </c>
    </row>
    <row r="990" spans="2:5">
      <c r="B990" t="s">
        <v>8219</v>
      </c>
      <c r="C990">
        <v>65</v>
      </c>
      <c r="D990" t="s">
        <v>8221</v>
      </c>
      <c r="E990">
        <v>1</v>
      </c>
    </row>
    <row r="991" spans="2:5">
      <c r="B991" t="s">
        <v>8219</v>
      </c>
      <c r="C991">
        <v>10</v>
      </c>
      <c r="D991" t="s">
        <v>8221</v>
      </c>
      <c r="E991">
        <v>3</v>
      </c>
    </row>
    <row r="992" spans="2:5">
      <c r="B992" t="s">
        <v>8219</v>
      </c>
      <c r="C992">
        <v>76</v>
      </c>
      <c r="D992" t="s">
        <v>8221</v>
      </c>
      <c r="E992">
        <v>1</v>
      </c>
    </row>
    <row r="993" spans="2:5">
      <c r="B993" t="s">
        <v>8219</v>
      </c>
      <c r="C993">
        <v>263</v>
      </c>
      <c r="D993" t="s">
        <v>8221</v>
      </c>
      <c r="E993">
        <v>3</v>
      </c>
    </row>
    <row r="994" spans="2:5">
      <c r="B994" t="s">
        <v>8219</v>
      </c>
      <c r="C994">
        <v>1530</v>
      </c>
      <c r="D994" t="s">
        <v>8221</v>
      </c>
      <c r="E994">
        <v>38</v>
      </c>
    </row>
    <row r="995" spans="2:5">
      <c r="B995" t="s">
        <v>8219</v>
      </c>
      <c r="C995">
        <v>278</v>
      </c>
      <c r="D995" t="s">
        <v>8221</v>
      </c>
      <c r="E995">
        <v>52</v>
      </c>
    </row>
    <row r="996" spans="2:5">
      <c r="B996" t="s">
        <v>8219</v>
      </c>
      <c r="C996">
        <v>350</v>
      </c>
      <c r="D996" t="s">
        <v>8221</v>
      </c>
      <c r="E996">
        <v>2</v>
      </c>
    </row>
    <row r="997" spans="2:5">
      <c r="B997" t="s">
        <v>8219</v>
      </c>
      <c r="C997">
        <v>470</v>
      </c>
      <c r="D997" t="s">
        <v>8221</v>
      </c>
      <c r="E997">
        <v>0</v>
      </c>
    </row>
    <row r="998" spans="2:5">
      <c r="B998" t="s">
        <v>8219</v>
      </c>
      <c r="C998">
        <v>3</v>
      </c>
      <c r="D998" t="s">
        <v>8221</v>
      </c>
      <c r="E998">
        <v>4</v>
      </c>
    </row>
    <row r="999" spans="2:5">
      <c r="B999" t="s">
        <v>8219</v>
      </c>
      <c r="C999">
        <v>8200</v>
      </c>
      <c r="D999" t="s">
        <v>8221</v>
      </c>
      <c r="E999">
        <v>4</v>
      </c>
    </row>
    <row r="1000" spans="2:5">
      <c r="B1000" t="s">
        <v>8219</v>
      </c>
      <c r="C1000">
        <v>8359</v>
      </c>
      <c r="D1000" t="s">
        <v>8221</v>
      </c>
      <c r="E1000">
        <v>18</v>
      </c>
    </row>
    <row r="1001" spans="2:5">
      <c r="B1001" t="s">
        <v>8219</v>
      </c>
      <c r="C1001">
        <v>188</v>
      </c>
      <c r="D1001" t="s">
        <v>8221</v>
      </c>
      <c r="E1001">
        <v>0</v>
      </c>
    </row>
    <row r="1002" spans="2:5">
      <c r="B1002" t="s">
        <v>8219</v>
      </c>
      <c r="C1002">
        <v>48</v>
      </c>
      <c r="D1002" t="s">
        <v>8221</v>
      </c>
      <c r="E1002">
        <v>22</v>
      </c>
    </row>
    <row r="1003" spans="2:5">
      <c r="B1003" t="s">
        <v>8219</v>
      </c>
      <c r="C1003">
        <v>607</v>
      </c>
      <c r="D1003" t="s">
        <v>8221</v>
      </c>
      <c r="E1003">
        <v>49</v>
      </c>
    </row>
    <row r="1004" spans="2:5">
      <c r="B1004" t="s">
        <v>8219</v>
      </c>
      <c r="C1004">
        <v>50</v>
      </c>
      <c r="D1004" t="s">
        <v>8221</v>
      </c>
      <c r="E1004">
        <v>19</v>
      </c>
    </row>
    <row r="1005" spans="2:5">
      <c r="B1005" t="s">
        <v>8219</v>
      </c>
      <c r="C1005">
        <v>55</v>
      </c>
      <c r="D1005" t="s">
        <v>8221</v>
      </c>
      <c r="E1005">
        <v>4</v>
      </c>
    </row>
    <row r="1006" spans="2:5">
      <c r="B1006" t="s">
        <v>8219</v>
      </c>
      <c r="C1006">
        <v>38</v>
      </c>
      <c r="D1006" t="s">
        <v>8221</v>
      </c>
      <c r="E1006">
        <v>4</v>
      </c>
    </row>
    <row r="1007" spans="2:5">
      <c r="B1007" t="s">
        <v>8219</v>
      </c>
      <c r="C1007">
        <v>25</v>
      </c>
      <c r="D1007" t="s">
        <v>8221</v>
      </c>
      <c r="E1007">
        <v>2</v>
      </c>
    </row>
    <row r="1008" spans="2:5">
      <c r="B1008" t="s">
        <v>8219</v>
      </c>
      <c r="C1008">
        <v>46</v>
      </c>
      <c r="D1008" t="s">
        <v>8221</v>
      </c>
      <c r="E1008">
        <v>0</v>
      </c>
    </row>
    <row r="1009" spans="2:5">
      <c r="B1009" t="s">
        <v>8219</v>
      </c>
      <c r="C1009">
        <v>83</v>
      </c>
      <c r="D1009" t="s">
        <v>8221</v>
      </c>
      <c r="E1009">
        <v>0</v>
      </c>
    </row>
    <row r="1010" spans="2:5">
      <c r="B1010" t="s">
        <v>8219</v>
      </c>
      <c r="C1010">
        <v>35</v>
      </c>
      <c r="D1010" t="s">
        <v>8221</v>
      </c>
      <c r="E1010">
        <v>14</v>
      </c>
    </row>
    <row r="1011" spans="2:5">
      <c r="B1011" t="s">
        <v>8219</v>
      </c>
      <c r="C1011">
        <v>25</v>
      </c>
      <c r="D1011" t="s">
        <v>8221</v>
      </c>
      <c r="E1011">
        <v>8</v>
      </c>
    </row>
    <row r="1012" spans="2:5">
      <c r="B1012" t="s">
        <v>8219</v>
      </c>
      <c r="C1012">
        <v>75</v>
      </c>
      <c r="D1012" t="s">
        <v>8221</v>
      </c>
      <c r="E1012">
        <v>0</v>
      </c>
    </row>
    <row r="1013" spans="2:5">
      <c r="B1013" t="s">
        <v>8219</v>
      </c>
      <c r="C1013">
        <v>62</v>
      </c>
      <c r="D1013" t="s">
        <v>8221</v>
      </c>
      <c r="E1013">
        <v>15</v>
      </c>
    </row>
    <row r="1014" spans="2:5">
      <c r="B1014" t="s">
        <v>8219</v>
      </c>
      <c r="C1014">
        <v>160</v>
      </c>
      <c r="D1014" t="s">
        <v>8221</v>
      </c>
      <c r="E1014">
        <v>33</v>
      </c>
    </row>
    <row r="1015" spans="2:5">
      <c r="B1015" t="s">
        <v>8219</v>
      </c>
      <c r="C1015">
        <v>246</v>
      </c>
      <c r="D1015" t="s">
        <v>8221</v>
      </c>
      <c r="E1015">
        <v>2</v>
      </c>
    </row>
    <row r="1016" spans="2:5">
      <c r="B1016" t="s">
        <v>8219</v>
      </c>
      <c r="C1016">
        <v>55</v>
      </c>
      <c r="D1016" t="s">
        <v>8221</v>
      </c>
      <c r="E1016">
        <v>6</v>
      </c>
    </row>
    <row r="1017" spans="2:5">
      <c r="B1017" t="s">
        <v>8219</v>
      </c>
      <c r="C1017">
        <v>23</v>
      </c>
      <c r="D1017" t="s">
        <v>8221</v>
      </c>
      <c r="E1017">
        <v>2</v>
      </c>
    </row>
    <row r="1018" spans="2:5">
      <c r="B1018" t="s">
        <v>8219</v>
      </c>
      <c r="C1018">
        <v>72</v>
      </c>
      <c r="D1018" t="s">
        <v>8221</v>
      </c>
      <c r="E1018">
        <v>0</v>
      </c>
    </row>
    <row r="1019" spans="2:5">
      <c r="B1019" t="s">
        <v>8219</v>
      </c>
      <c r="C1019">
        <v>22</v>
      </c>
      <c r="D1019" t="s">
        <v>8221</v>
      </c>
      <c r="E1019">
        <v>4</v>
      </c>
    </row>
    <row r="1020" spans="2:5">
      <c r="B1020" t="s">
        <v>8219</v>
      </c>
      <c r="C1020">
        <v>14</v>
      </c>
      <c r="D1020" t="s">
        <v>8221</v>
      </c>
      <c r="E1020">
        <v>1</v>
      </c>
    </row>
    <row r="1021" spans="2:5">
      <c r="B1021" t="s">
        <v>8219</v>
      </c>
      <c r="C1021">
        <v>38</v>
      </c>
      <c r="D1021" t="s">
        <v>8221</v>
      </c>
      <c r="E1021">
        <v>3</v>
      </c>
    </row>
    <row r="1022" spans="2:5">
      <c r="B1022" t="s">
        <v>8219</v>
      </c>
      <c r="C1022">
        <v>32</v>
      </c>
      <c r="D1022" t="s">
        <v>8221</v>
      </c>
      <c r="E1022">
        <v>4</v>
      </c>
    </row>
    <row r="1023" spans="2:5">
      <c r="B1023" t="s">
        <v>8219</v>
      </c>
      <c r="C1023">
        <v>63</v>
      </c>
      <c r="D1023" t="s">
        <v>8221</v>
      </c>
      <c r="E1023">
        <v>0</v>
      </c>
    </row>
    <row r="1024" spans="2:5">
      <c r="B1024" t="s">
        <v>8219</v>
      </c>
      <c r="C1024">
        <v>27</v>
      </c>
      <c r="D1024" t="s">
        <v>8221</v>
      </c>
      <c r="E1024">
        <v>4</v>
      </c>
    </row>
    <row r="1025" spans="2:5">
      <c r="B1025" t="s">
        <v>8219</v>
      </c>
      <c r="C1025">
        <v>44</v>
      </c>
      <c r="D1025" t="s">
        <v>8221</v>
      </c>
      <c r="E1025">
        <v>3</v>
      </c>
    </row>
    <row r="1026" spans="2:5">
      <c r="B1026" t="s">
        <v>8219</v>
      </c>
      <c r="C1026">
        <v>38</v>
      </c>
      <c r="D1026" t="s">
        <v>8221</v>
      </c>
      <c r="E1026">
        <v>34</v>
      </c>
    </row>
    <row r="1027" spans="2:5">
      <c r="B1027" t="s">
        <v>8219</v>
      </c>
      <c r="C1027">
        <v>115</v>
      </c>
      <c r="D1027" t="s">
        <v>8221</v>
      </c>
      <c r="E1027">
        <v>2</v>
      </c>
    </row>
    <row r="1028" spans="2:5">
      <c r="B1028" t="s">
        <v>8219</v>
      </c>
      <c r="C1028">
        <v>37</v>
      </c>
      <c r="D1028" t="s">
        <v>8221</v>
      </c>
      <c r="E1028">
        <v>33</v>
      </c>
    </row>
    <row r="1029" spans="2:5">
      <c r="B1029" t="s">
        <v>8219</v>
      </c>
      <c r="C1029">
        <v>99</v>
      </c>
      <c r="D1029" t="s">
        <v>8221</v>
      </c>
      <c r="E1029">
        <v>0</v>
      </c>
    </row>
    <row r="1030" spans="2:5">
      <c r="B1030" t="s">
        <v>8219</v>
      </c>
      <c r="C1030">
        <v>44</v>
      </c>
      <c r="D1030" t="s">
        <v>8221</v>
      </c>
      <c r="E1030">
        <v>0</v>
      </c>
    </row>
    <row r="1031" spans="2:5">
      <c r="B1031" t="s">
        <v>8219</v>
      </c>
      <c r="C1031">
        <v>58</v>
      </c>
      <c r="D1031" t="s">
        <v>8221</v>
      </c>
      <c r="E1031">
        <v>1</v>
      </c>
    </row>
    <row r="1032" spans="2:5">
      <c r="B1032" t="s">
        <v>8219</v>
      </c>
      <c r="C1032">
        <v>191</v>
      </c>
      <c r="D1032" t="s">
        <v>8221</v>
      </c>
      <c r="E1032">
        <v>13</v>
      </c>
    </row>
    <row r="1033" spans="2:5">
      <c r="B1033" t="s">
        <v>8219</v>
      </c>
      <c r="C1033">
        <v>40</v>
      </c>
      <c r="D1033" t="s">
        <v>8221</v>
      </c>
      <c r="E1033">
        <v>2</v>
      </c>
    </row>
    <row r="1034" spans="2:5">
      <c r="B1034" t="s">
        <v>8219</v>
      </c>
      <c r="C1034">
        <v>38</v>
      </c>
      <c r="D1034" t="s">
        <v>8221</v>
      </c>
      <c r="E1034">
        <v>36</v>
      </c>
    </row>
    <row r="1035" spans="2:5">
      <c r="B1035" t="s">
        <v>8219</v>
      </c>
      <c r="C1035">
        <v>39</v>
      </c>
      <c r="D1035" t="s">
        <v>8221</v>
      </c>
      <c r="E1035">
        <v>1</v>
      </c>
    </row>
    <row r="1036" spans="2:5">
      <c r="B1036" t="s">
        <v>8219</v>
      </c>
      <c r="C1036">
        <v>11</v>
      </c>
      <c r="D1036" t="s">
        <v>8221</v>
      </c>
      <c r="E1036">
        <v>15</v>
      </c>
    </row>
    <row r="1037" spans="2:5">
      <c r="B1037" t="s">
        <v>8219</v>
      </c>
      <c r="C1037">
        <v>107</v>
      </c>
      <c r="D1037" t="s">
        <v>8221</v>
      </c>
      <c r="E1037">
        <v>1</v>
      </c>
    </row>
    <row r="1038" spans="2:5">
      <c r="B1038" t="s">
        <v>8219</v>
      </c>
      <c r="C1038">
        <v>147</v>
      </c>
      <c r="D1038" t="s">
        <v>8221</v>
      </c>
      <c r="E1038">
        <v>0</v>
      </c>
    </row>
    <row r="1039" spans="2:5">
      <c r="B1039" t="s">
        <v>8219</v>
      </c>
      <c r="C1039">
        <v>36</v>
      </c>
      <c r="D1039" t="s">
        <v>8221</v>
      </c>
      <c r="E1039">
        <v>1</v>
      </c>
    </row>
    <row r="1040" spans="2:5">
      <c r="B1040" t="s">
        <v>8219</v>
      </c>
      <c r="C1040">
        <v>92</v>
      </c>
      <c r="D1040" t="s">
        <v>8221</v>
      </c>
      <c r="E1040">
        <v>0</v>
      </c>
    </row>
    <row r="1041" spans="2:5">
      <c r="B1041" t="s">
        <v>8219</v>
      </c>
      <c r="C1041">
        <v>35</v>
      </c>
      <c r="D1041" t="s">
        <v>8221</v>
      </c>
      <c r="E1041">
        <v>0</v>
      </c>
    </row>
    <row r="1042" spans="2:5">
      <c r="B1042" t="s">
        <v>8219</v>
      </c>
      <c r="C1042">
        <v>17</v>
      </c>
      <c r="D1042" t="s">
        <v>8221</v>
      </c>
      <c r="E1042">
        <v>1</v>
      </c>
    </row>
    <row r="1043" spans="2:5">
      <c r="B1043" t="s">
        <v>8219</v>
      </c>
      <c r="C1043">
        <v>22</v>
      </c>
      <c r="D1043" t="s">
        <v>8221</v>
      </c>
      <c r="E1043">
        <v>39</v>
      </c>
    </row>
    <row r="1044" spans="2:5">
      <c r="B1044" t="s">
        <v>8219</v>
      </c>
      <c r="C1044">
        <v>69</v>
      </c>
      <c r="D1044" t="s">
        <v>8221</v>
      </c>
      <c r="E1044">
        <v>0</v>
      </c>
    </row>
    <row r="1045" spans="2:5">
      <c r="B1045" t="s">
        <v>8219</v>
      </c>
      <c r="C1045">
        <v>13</v>
      </c>
      <c r="D1045" t="s">
        <v>8221</v>
      </c>
      <c r="E1045">
        <v>0</v>
      </c>
    </row>
    <row r="1046" spans="2:5">
      <c r="B1046" t="s">
        <v>8219</v>
      </c>
      <c r="C1046">
        <v>58</v>
      </c>
      <c r="D1046" t="s">
        <v>8221</v>
      </c>
      <c r="E1046">
        <v>3</v>
      </c>
    </row>
    <row r="1047" spans="2:5">
      <c r="B1047" t="s">
        <v>8219</v>
      </c>
      <c r="C1047">
        <v>44</v>
      </c>
      <c r="D1047" t="s">
        <v>8221</v>
      </c>
      <c r="E1047">
        <v>1</v>
      </c>
    </row>
    <row r="1048" spans="2:5">
      <c r="B1048" t="s">
        <v>8219</v>
      </c>
      <c r="C1048">
        <v>83</v>
      </c>
      <c r="D1048" t="s">
        <v>8221</v>
      </c>
      <c r="E1048">
        <v>13</v>
      </c>
    </row>
    <row r="1049" spans="2:5">
      <c r="B1049" t="s">
        <v>8219</v>
      </c>
      <c r="C1049">
        <v>117</v>
      </c>
      <c r="D1049" t="s">
        <v>8221</v>
      </c>
      <c r="E1049">
        <v>0</v>
      </c>
    </row>
    <row r="1050" spans="2:5">
      <c r="B1050" t="s">
        <v>8219</v>
      </c>
      <c r="C1050">
        <v>32</v>
      </c>
      <c r="D1050" t="s">
        <v>8221</v>
      </c>
      <c r="E1050">
        <v>6</v>
      </c>
    </row>
    <row r="1051" spans="2:5">
      <c r="B1051" t="s">
        <v>8219</v>
      </c>
      <c r="C1051">
        <v>8</v>
      </c>
      <c r="D1051" t="s">
        <v>8221</v>
      </c>
      <c r="E1051">
        <v>0</v>
      </c>
    </row>
    <row r="1052" spans="2:5">
      <c r="B1052" t="s">
        <v>8219</v>
      </c>
      <c r="C1052">
        <v>340</v>
      </c>
      <c r="D1052" t="s">
        <v>8221</v>
      </c>
      <c r="E1052">
        <v>14</v>
      </c>
    </row>
    <row r="1053" spans="2:5">
      <c r="B1053" t="s">
        <v>8219</v>
      </c>
      <c r="C1053">
        <v>7</v>
      </c>
      <c r="D1053" t="s">
        <v>8221</v>
      </c>
      <c r="E1053">
        <v>5</v>
      </c>
    </row>
    <row r="1054" spans="2:5">
      <c r="B1054" t="s">
        <v>8219</v>
      </c>
      <c r="C1054">
        <v>19</v>
      </c>
      <c r="D1054" t="s">
        <v>8221</v>
      </c>
      <c r="E1054">
        <v>6</v>
      </c>
    </row>
    <row r="1055" spans="2:5">
      <c r="B1055" t="s">
        <v>8219</v>
      </c>
      <c r="C1055">
        <v>47</v>
      </c>
      <c r="D1055" t="s">
        <v>8221</v>
      </c>
      <c r="E1055">
        <v>15</v>
      </c>
    </row>
    <row r="1056" spans="2:5">
      <c r="B1056" t="s">
        <v>8219</v>
      </c>
      <c r="C1056">
        <v>13</v>
      </c>
      <c r="D1056" t="s">
        <v>8221</v>
      </c>
      <c r="E1056">
        <v>0</v>
      </c>
    </row>
    <row r="1057" spans="2:5">
      <c r="B1057" t="s">
        <v>8219</v>
      </c>
      <c r="C1057">
        <v>90</v>
      </c>
      <c r="D1057" t="s">
        <v>8221</v>
      </c>
      <c r="E1057">
        <v>1</v>
      </c>
    </row>
    <row r="1058" spans="2:5">
      <c r="B1058" t="s">
        <v>8219</v>
      </c>
      <c r="C1058">
        <v>63</v>
      </c>
      <c r="D1058" t="s">
        <v>8221</v>
      </c>
      <c r="E1058">
        <v>9</v>
      </c>
    </row>
    <row r="1059" spans="2:5">
      <c r="B1059" t="s">
        <v>8219</v>
      </c>
      <c r="C1059">
        <v>26</v>
      </c>
      <c r="D1059" t="s">
        <v>8221</v>
      </c>
      <c r="E1059">
        <v>3</v>
      </c>
    </row>
    <row r="1060" spans="2:5">
      <c r="B1060" t="s">
        <v>8219</v>
      </c>
      <c r="C1060">
        <v>71</v>
      </c>
      <c r="D1060" t="s">
        <v>8221</v>
      </c>
      <c r="E1060">
        <v>3</v>
      </c>
    </row>
    <row r="1061" spans="2:5">
      <c r="B1061" t="s">
        <v>8219</v>
      </c>
      <c r="C1061">
        <v>38</v>
      </c>
      <c r="D1061" t="s">
        <v>8221</v>
      </c>
      <c r="E1061">
        <v>1</v>
      </c>
    </row>
    <row r="1062" spans="2:5">
      <c r="B1062" t="s">
        <v>8219</v>
      </c>
      <c r="C1062">
        <v>859</v>
      </c>
      <c r="D1062" t="s">
        <v>8221</v>
      </c>
      <c r="E1062">
        <v>3</v>
      </c>
    </row>
    <row r="1063" spans="2:5">
      <c r="B1063" t="s">
        <v>8219</v>
      </c>
      <c r="C1063">
        <v>21</v>
      </c>
      <c r="D1063" t="s">
        <v>8221</v>
      </c>
      <c r="E1063">
        <v>0</v>
      </c>
    </row>
    <row r="1064" spans="2:5">
      <c r="B1064" t="s">
        <v>8219</v>
      </c>
      <c r="C1064">
        <v>78</v>
      </c>
      <c r="D1064" t="s">
        <v>8221</v>
      </c>
      <c r="E1064">
        <v>2</v>
      </c>
    </row>
    <row r="1065" spans="2:5">
      <c r="B1065" t="s">
        <v>8219</v>
      </c>
      <c r="C1065">
        <v>53</v>
      </c>
      <c r="D1065" t="s">
        <v>8221</v>
      </c>
      <c r="E1065">
        <v>10</v>
      </c>
    </row>
    <row r="1066" spans="2:5">
      <c r="B1066" t="s">
        <v>8219</v>
      </c>
      <c r="C1066">
        <v>356</v>
      </c>
      <c r="D1066" t="s">
        <v>8221</v>
      </c>
      <c r="E1066">
        <v>60</v>
      </c>
    </row>
    <row r="1067" spans="2:5">
      <c r="B1067" t="s">
        <v>8219</v>
      </c>
      <c r="C1067">
        <v>279</v>
      </c>
      <c r="D1067" t="s">
        <v>8221</v>
      </c>
      <c r="E1067">
        <v>5</v>
      </c>
    </row>
    <row r="1068" spans="2:5">
      <c r="B1068" t="s">
        <v>8219</v>
      </c>
      <c r="C1068">
        <v>266</v>
      </c>
      <c r="D1068" t="s">
        <v>8221</v>
      </c>
      <c r="E1068">
        <v>9</v>
      </c>
    </row>
    <row r="1069" spans="2:5">
      <c r="B1069" t="s">
        <v>8219</v>
      </c>
      <c r="C1069">
        <v>623</v>
      </c>
      <c r="D1069" t="s">
        <v>8221</v>
      </c>
      <c r="E1069">
        <v>13</v>
      </c>
    </row>
    <row r="1070" spans="2:5">
      <c r="B1070" t="s">
        <v>8219</v>
      </c>
      <c r="C1070">
        <v>392</v>
      </c>
      <c r="D1070" t="s">
        <v>8221</v>
      </c>
      <c r="E1070">
        <v>0</v>
      </c>
    </row>
    <row r="1071" spans="2:5">
      <c r="B1071" t="s">
        <v>8219</v>
      </c>
      <c r="C1071">
        <v>3562</v>
      </c>
      <c r="D1071" t="s">
        <v>8221</v>
      </c>
      <c r="E1071">
        <v>8</v>
      </c>
    </row>
    <row r="1072" spans="2:5">
      <c r="B1072" t="s">
        <v>8219</v>
      </c>
      <c r="C1072">
        <v>514</v>
      </c>
      <c r="D1072" t="s">
        <v>8221</v>
      </c>
      <c r="E1072">
        <v>3</v>
      </c>
    </row>
    <row r="1073" spans="2:5">
      <c r="B1073" t="s">
        <v>8219</v>
      </c>
      <c r="C1073">
        <v>88</v>
      </c>
      <c r="D1073" t="s">
        <v>8221</v>
      </c>
      <c r="E1073">
        <v>3</v>
      </c>
    </row>
    <row r="1074" spans="2:5">
      <c r="B1074" t="s">
        <v>8219</v>
      </c>
      <c r="C1074">
        <v>537</v>
      </c>
      <c r="D1074" t="s">
        <v>8221</v>
      </c>
      <c r="E1074">
        <v>0</v>
      </c>
    </row>
    <row r="1075" spans="2:5">
      <c r="B1075" t="s">
        <v>8219</v>
      </c>
      <c r="C1075">
        <v>25</v>
      </c>
      <c r="D1075" t="s">
        <v>8221</v>
      </c>
      <c r="E1075">
        <v>6</v>
      </c>
    </row>
    <row r="1076" spans="2:5">
      <c r="B1076" t="s">
        <v>8219</v>
      </c>
      <c r="C1076">
        <v>3238</v>
      </c>
      <c r="D1076" t="s">
        <v>8221</v>
      </c>
      <c r="E1076">
        <v>4</v>
      </c>
    </row>
    <row r="1077" spans="2:5">
      <c r="B1077" t="s">
        <v>8219</v>
      </c>
      <c r="C1077">
        <v>897</v>
      </c>
      <c r="D1077" t="s">
        <v>8221</v>
      </c>
      <c r="E1077">
        <v>1</v>
      </c>
    </row>
    <row r="1078" spans="2:5">
      <c r="B1078" t="s">
        <v>8219</v>
      </c>
      <c r="C1078">
        <v>878</v>
      </c>
      <c r="D1078" t="s">
        <v>8221</v>
      </c>
      <c r="E1078">
        <v>29</v>
      </c>
    </row>
    <row r="1079" spans="2:5">
      <c r="B1079" t="s">
        <v>8219</v>
      </c>
      <c r="C1079">
        <v>115</v>
      </c>
      <c r="D1079" t="s">
        <v>8221</v>
      </c>
      <c r="E1079">
        <v>0</v>
      </c>
    </row>
    <row r="1080" spans="2:5">
      <c r="B1080" t="s">
        <v>8219</v>
      </c>
      <c r="C1080">
        <v>234</v>
      </c>
      <c r="D1080" t="s">
        <v>8221</v>
      </c>
      <c r="E1080">
        <v>4</v>
      </c>
    </row>
    <row r="1081" spans="2:5">
      <c r="B1081" t="s">
        <v>8219</v>
      </c>
      <c r="C1081">
        <v>4330</v>
      </c>
      <c r="D1081" t="s">
        <v>8221</v>
      </c>
      <c r="E1081">
        <v>5</v>
      </c>
    </row>
    <row r="1082" spans="2:5">
      <c r="B1082" t="s">
        <v>8219</v>
      </c>
      <c r="C1082">
        <v>651</v>
      </c>
      <c r="D1082" t="s">
        <v>8221</v>
      </c>
      <c r="E1082">
        <v>4</v>
      </c>
    </row>
    <row r="1083" spans="2:5">
      <c r="B1083" t="s">
        <v>8219</v>
      </c>
      <c r="C1083">
        <v>251</v>
      </c>
      <c r="D1083" t="s">
        <v>8221</v>
      </c>
      <c r="E1083">
        <v>5</v>
      </c>
    </row>
    <row r="1084" spans="2:5">
      <c r="B1084" t="s">
        <v>8219</v>
      </c>
      <c r="C1084">
        <v>263</v>
      </c>
      <c r="D1084" t="s">
        <v>8221</v>
      </c>
      <c r="E1084">
        <v>1</v>
      </c>
    </row>
    <row r="1085" spans="2:5">
      <c r="B1085" t="s">
        <v>8219</v>
      </c>
      <c r="C1085">
        <v>28</v>
      </c>
      <c r="D1085" t="s">
        <v>8221</v>
      </c>
      <c r="E1085">
        <v>1</v>
      </c>
    </row>
    <row r="1086" spans="2:5">
      <c r="B1086" t="s">
        <v>8219</v>
      </c>
      <c r="C1086">
        <v>721</v>
      </c>
      <c r="D1086" t="s">
        <v>8221</v>
      </c>
      <c r="E1086">
        <v>0</v>
      </c>
    </row>
    <row r="1087" spans="2:5">
      <c r="B1087" t="s">
        <v>8219</v>
      </c>
      <c r="C1087">
        <v>50</v>
      </c>
      <c r="D1087" t="s">
        <v>8221</v>
      </c>
      <c r="E1087">
        <v>14</v>
      </c>
    </row>
    <row r="1088" spans="2:5">
      <c r="B1088" t="s">
        <v>8219</v>
      </c>
      <c r="C1088">
        <v>73</v>
      </c>
      <c r="D1088" t="s">
        <v>8221</v>
      </c>
      <c r="E1088">
        <v>3</v>
      </c>
    </row>
    <row r="1089" spans="2:5">
      <c r="B1089" t="s">
        <v>8219</v>
      </c>
      <c r="C1089">
        <v>27</v>
      </c>
      <c r="D1089" t="s">
        <v>8221</v>
      </c>
      <c r="E1089">
        <v>10</v>
      </c>
    </row>
    <row r="1090" spans="2:5">
      <c r="B1090" t="s">
        <v>8219</v>
      </c>
      <c r="C1090">
        <v>34</v>
      </c>
      <c r="D1090" t="s">
        <v>8221</v>
      </c>
      <c r="E1090">
        <v>17</v>
      </c>
    </row>
    <row r="1091" spans="2:5">
      <c r="B1091" t="s">
        <v>8219</v>
      </c>
      <c r="C1091">
        <v>7</v>
      </c>
      <c r="D1091" t="s">
        <v>8221</v>
      </c>
      <c r="E1091">
        <v>2</v>
      </c>
    </row>
    <row r="1092" spans="2:5">
      <c r="B1092" t="s">
        <v>8219</v>
      </c>
      <c r="C1092">
        <v>24</v>
      </c>
      <c r="D1092" t="s">
        <v>8221</v>
      </c>
      <c r="E1092">
        <v>0</v>
      </c>
    </row>
    <row r="1093" spans="2:5">
      <c r="B1093" t="s">
        <v>8219</v>
      </c>
      <c r="C1093">
        <v>15</v>
      </c>
      <c r="D1093" t="s">
        <v>8221</v>
      </c>
      <c r="E1093">
        <v>4</v>
      </c>
    </row>
    <row r="1094" spans="2:5">
      <c r="B1094" t="s">
        <v>8219</v>
      </c>
      <c r="C1094">
        <v>72</v>
      </c>
      <c r="D1094" t="s">
        <v>8221</v>
      </c>
      <c r="E1094">
        <v>12</v>
      </c>
    </row>
    <row r="1095" spans="2:5">
      <c r="B1095" t="s">
        <v>8219</v>
      </c>
      <c r="C1095">
        <v>120</v>
      </c>
      <c r="D1095" t="s">
        <v>8221</v>
      </c>
      <c r="E1095">
        <v>3</v>
      </c>
    </row>
    <row r="1096" spans="2:5">
      <c r="B1096" t="s">
        <v>8219</v>
      </c>
      <c r="C1096">
        <v>123</v>
      </c>
      <c r="D1096" t="s">
        <v>8221</v>
      </c>
      <c r="E1096">
        <v>12</v>
      </c>
    </row>
    <row r="1097" spans="2:5">
      <c r="B1097" t="s">
        <v>8219</v>
      </c>
      <c r="C1097">
        <v>1</v>
      </c>
      <c r="D1097" t="s">
        <v>8221</v>
      </c>
      <c r="E1097">
        <v>0</v>
      </c>
    </row>
    <row r="1098" spans="2:5">
      <c r="B1098" t="s">
        <v>8219</v>
      </c>
      <c r="C1098">
        <v>24</v>
      </c>
      <c r="D1098" t="s">
        <v>8221</v>
      </c>
      <c r="E1098">
        <v>7</v>
      </c>
    </row>
    <row r="1099" spans="2:5">
      <c r="B1099" t="s">
        <v>8219</v>
      </c>
      <c r="C1099">
        <v>33</v>
      </c>
      <c r="D1099" t="s">
        <v>8221</v>
      </c>
      <c r="E1099">
        <v>2</v>
      </c>
    </row>
    <row r="1100" spans="2:5">
      <c r="B1100" t="s">
        <v>8219</v>
      </c>
      <c r="C1100">
        <v>14</v>
      </c>
      <c r="D1100" t="s">
        <v>8221</v>
      </c>
      <c r="E1100">
        <v>1</v>
      </c>
    </row>
    <row r="1101" spans="2:5">
      <c r="B1101" t="s">
        <v>8219</v>
      </c>
      <c r="C1101">
        <v>9</v>
      </c>
      <c r="D1101" t="s">
        <v>8221</v>
      </c>
      <c r="E1101">
        <v>4</v>
      </c>
    </row>
    <row r="1102" spans="2:5">
      <c r="B1102" t="s">
        <v>8219</v>
      </c>
      <c r="C1102">
        <v>76</v>
      </c>
      <c r="D1102" t="s">
        <v>8221</v>
      </c>
      <c r="E1102">
        <v>4</v>
      </c>
    </row>
    <row r="1103" spans="2:5">
      <c r="B1103" t="s">
        <v>8219</v>
      </c>
      <c r="C1103">
        <v>19</v>
      </c>
      <c r="D1103" t="s">
        <v>8221</v>
      </c>
      <c r="E1103">
        <v>17</v>
      </c>
    </row>
    <row r="1104" spans="2:5">
      <c r="B1104" t="s">
        <v>8219</v>
      </c>
      <c r="C1104">
        <v>69</v>
      </c>
      <c r="D1104" t="s">
        <v>8221</v>
      </c>
      <c r="E1104">
        <v>7</v>
      </c>
    </row>
    <row r="1105" spans="2:5">
      <c r="B1105" t="s">
        <v>8219</v>
      </c>
      <c r="C1105">
        <v>218</v>
      </c>
      <c r="D1105" t="s">
        <v>8221</v>
      </c>
      <c r="E1105">
        <v>2</v>
      </c>
    </row>
    <row r="1106" spans="2:5">
      <c r="B1106" t="s">
        <v>8219</v>
      </c>
      <c r="C1106">
        <v>30</v>
      </c>
      <c r="D1106" t="s">
        <v>8221</v>
      </c>
      <c r="E1106">
        <v>5</v>
      </c>
    </row>
    <row r="1107" spans="2:5">
      <c r="B1107" t="s">
        <v>8219</v>
      </c>
      <c r="C1107">
        <v>100</v>
      </c>
      <c r="D1107" t="s">
        <v>8221</v>
      </c>
      <c r="E1107">
        <v>1</v>
      </c>
    </row>
    <row r="1108" spans="2:5">
      <c r="B1108" t="s">
        <v>8219</v>
      </c>
      <c r="C1108">
        <v>296</v>
      </c>
      <c r="D1108" t="s">
        <v>8221</v>
      </c>
      <c r="E1108">
        <v>1</v>
      </c>
    </row>
    <row r="1109" spans="2:5">
      <c r="B1109" t="s">
        <v>8219</v>
      </c>
      <c r="C1109">
        <v>1204</v>
      </c>
      <c r="D1109" t="s">
        <v>8221</v>
      </c>
      <c r="E1109">
        <v>14</v>
      </c>
    </row>
    <row r="1110" spans="2:5">
      <c r="B1110" t="s">
        <v>8219</v>
      </c>
      <c r="C1110">
        <v>321</v>
      </c>
      <c r="D1110" t="s">
        <v>8221</v>
      </c>
      <c r="E1110">
        <v>26</v>
      </c>
    </row>
    <row r="1111" spans="2:5">
      <c r="B1111" t="s">
        <v>8219</v>
      </c>
      <c r="C1111">
        <v>301</v>
      </c>
      <c r="D1111" t="s">
        <v>8221</v>
      </c>
      <c r="E1111">
        <v>2</v>
      </c>
    </row>
    <row r="1112" spans="2:5">
      <c r="B1112" t="s">
        <v>8219</v>
      </c>
      <c r="C1112">
        <v>144</v>
      </c>
      <c r="D1112" t="s">
        <v>8221</v>
      </c>
      <c r="E1112">
        <v>1</v>
      </c>
    </row>
    <row r="1113" spans="2:5">
      <c r="B1113" t="s">
        <v>8219</v>
      </c>
      <c r="C1113">
        <v>539</v>
      </c>
      <c r="D1113" t="s">
        <v>8221</v>
      </c>
      <c r="E1113">
        <v>3</v>
      </c>
    </row>
    <row r="1114" spans="2:5">
      <c r="B1114" t="s">
        <v>8219</v>
      </c>
      <c r="C1114">
        <v>498</v>
      </c>
      <c r="D1114" t="s">
        <v>8221</v>
      </c>
      <c r="E1114">
        <v>7</v>
      </c>
    </row>
    <row r="1115" spans="2:5">
      <c r="B1115" t="s">
        <v>8219</v>
      </c>
      <c r="C1115">
        <v>1113</v>
      </c>
      <c r="D1115" t="s">
        <v>8221</v>
      </c>
      <c r="E1115">
        <v>9</v>
      </c>
    </row>
    <row r="1116" spans="2:5">
      <c r="B1116" t="s">
        <v>8219</v>
      </c>
      <c r="C1116">
        <v>988</v>
      </c>
      <c r="D1116" t="s">
        <v>8221</v>
      </c>
      <c r="E1116">
        <v>20</v>
      </c>
    </row>
    <row r="1117" spans="2:5">
      <c r="B1117" t="s">
        <v>8219</v>
      </c>
      <c r="C1117">
        <v>391</v>
      </c>
      <c r="D1117" t="s">
        <v>8221</v>
      </c>
      <c r="E1117">
        <v>6</v>
      </c>
    </row>
    <row r="1118" spans="2:5">
      <c r="B1118" t="s">
        <v>8219</v>
      </c>
      <c r="C1118">
        <v>28</v>
      </c>
      <c r="D1118" t="s">
        <v>8221</v>
      </c>
      <c r="E1118">
        <v>13</v>
      </c>
    </row>
    <row r="1119" spans="2:5">
      <c r="B1119" t="s">
        <v>8219</v>
      </c>
      <c r="C1119">
        <v>147</v>
      </c>
      <c r="D1119" t="s">
        <v>8221</v>
      </c>
      <c r="E1119">
        <v>1</v>
      </c>
    </row>
    <row r="1120" spans="2:5">
      <c r="B1120" t="s">
        <v>8219</v>
      </c>
      <c r="C1120">
        <v>680</v>
      </c>
      <c r="D1120" t="s">
        <v>8221</v>
      </c>
      <c r="E1120">
        <v>202</v>
      </c>
    </row>
    <row r="1121" spans="2:5">
      <c r="B1121" t="s">
        <v>8219</v>
      </c>
      <c r="C1121">
        <v>983</v>
      </c>
      <c r="D1121" t="s">
        <v>8221</v>
      </c>
      <c r="E1121">
        <v>0</v>
      </c>
    </row>
    <row r="1122" spans="2:5">
      <c r="B1122" t="s">
        <v>8219</v>
      </c>
      <c r="C1122">
        <v>79</v>
      </c>
      <c r="D1122" t="s">
        <v>8221</v>
      </c>
      <c r="E1122">
        <v>1</v>
      </c>
    </row>
    <row r="1123" spans="2:5">
      <c r="B1123" t="s">
        <v>8219</v>
      </c>
      <c r="C1123">
        <v>426</v>
      </c>
      <c r="D1123" t="s">
        <v>8221</v>
      </c>
      <c r="E1123">
        <v>0</v>
      </c>
    </row>
    <row r="1124" spans="2:5">
      <c r="B1124" t="s">
        <v>8219</v>
      </c>
      <c r="C1124">
        <v>96</v>
      </c>
      <c r="D1124" t="s">
        <v>8221</v>
      </c>
      <c r="E1124">
        <v>2</v>
      </c>
    </row>
    <row r="1125" spans="2:5">
      <c r="B1125" t="s">
        <v>8219</v>
      </c>
      <c r="C1125">
        <v>163</v>
      </c>
      <c r="D1125" t="s">
        <v>8221</v>
      </c>
      <c r="E1125">
        <v>13</v>
      </c>
    </row>
    <row r="1126" spans="2:5">
      <c r="B1126" t="s">
        <v>8219</v>
      </c>
      <c r="C1126">
        <v>2525</v>
      </c>
      <c r="D1126" t="s">
        <v>8221</v>
      </c>
      <c r="E1126">
        <v>9</v>
      </c>
    </row>
    <row r="1127" spans="2:5">
      <c r="B1127" t="s">
        <v>8219</v>
      </c>
      <c r="C1127">
        <v>2035</v>
      </c>
      <c r="D1127" t="s">
        <v>8221</v>
      </c>
      <c r="E1127">
        <v>2</v>
      </c>
    </row>
    <row r="1128" spans="2:5">
      <c r="B1128" t="s">
        <v>8219</v>
      </c>
      <c r="C1128">
        <v>290</v>
      </c>
      <c r="D1128" t="s">
        <v>8221</v>
      </c>
      <c r="E1128">
        <v>0</v>
      </c>
    </row>
    <row r="1129" spans="2:5">
      <c r="B1129" t="s">
        <v>8219</v>
      </c>
      <c r="C1129">
        <v>1980</v>
      </c>
      <c r="D1129" t="s">
        <v>8221</v>
      </c>
      <c r="E1129">
        <v>35</v>
      </c>
    </row>
    <row r="1130" spans="2:5">
      <c r="B1130" t="s">
        <v>8219</v>
      </c>
      <c r="C1130">
        <v>57</v>
      </c>
      <c r="D1130" t="s">
        <v>8221</v>
      </c>
      <c r="E1130">
        <v>2</v>
      </c>
    </row>
    <row r="1131" spans="2:5">
      <c r="B1131" t="s">
        <v>8219</v>
      </c>
      <c r="C1131">
        <v>380</v>
      </c>
      <c r="D1131" t="s">
        <v>8221</v>
      </c>
      <c r="E1131">
        <v>3</v>
      </c>
    </row>
    <row r="1132" spans="2:5">
      <c r="B1132" t="s">
        <v>8219</v>
      </c>
      <c r="C1132">
        <v>128</v>
      </c>
      <c r="D1132" t="s">
        <v>8221</v>
      </c>
      <c r="E1132">
        <v>0</v>
      </c>
    </row>
    <row r="1133" spans="2:5">
      <c r="B1133" t="s">
        <v>8219</v>
      </c>
      <c r="C1133">
        <v>180</v>
      </c>
      <c r="D1133" t="s">
        <v>8221</v>
      </c>
      <c r="E1133">
        <v>1</v>
      </c>
    </row>
    <row r="1134" spans="2:5">
      <c r="B1134" t="s">
        <v>8219</v>
      </c>
      <c r="C1134">
        <v>571</v>
      </c>
      <c r="D1134" t="s">
        <v>8221</v>
      </c>
      <c r="E1134">
        <v>0</v>
      </c>
    </row>
    <row r="1135" spans="2:5">
      <c r="B1135" t="s">
        <v>8219</v>
      </c>
      <c r="C1135">
        <v>480</v>
      </c>
      <c r="D1135" t="s">
        <v>8221</v>
      </c>
      <c r="E1135">
        <v>0</v>
      </c>
    </row>
    <row r="1136" spans="2:5">
      <c r="B1136" t="s">
        <v>8219</v>
      </c>
      <c r="C1136">
        <v>249</v>
      </c>
      <c r="D1136" t="s">
        <v>8221</v>
      </c>
      <c r="E1136">
        <v>3</v>
      </c>
    </row>
    <row r="1137" spans="2:5">
      <c r="B1137" t="s">
        <v>8219</v>
      </c>
      <c r="C1137">
        <v>84</v>
      </c>
      <c r="D1137" t="s">
        <v>8221</v>
      </c>
      <c r="E1137">
        <v>11</v>
      </c>
    </row>
    <row r="1138" spans="2:5">
      <c r="B1138" t="s">
        <v>8219</v>
      </c>
      <c r="C1138">
        <v>197</v>
      </c>
      <c r="D1138" t="s">
        <v>8221</v>
      </c>
      <c r="E1138">
        <v>6</v>
      </c>
    </row>
    <row r="1139" spans="2:5">
      <c r="B1139" t="s">
        <v>8219</v>
      </c>
      <c r="C1139">
        <v>271</v>
      </c>
      <c r="D1139" t="s">
        <v>8221</v>
      </c>
      <c r="E1139">
        <v>0</v>
      </c>
    </row>
    <row r="1140" spans="2:5">
      <c r="B1140" t="s">
        <v>8219</v>
      </c>
      <c r="C1140">
        <v>50</v>
      </c>
      <c r="D1140" t="s">
        <v>8221</v>
      </c>
      <c r="E1140">
        <v>67</v>
      </c>
    </row>
    <row r="1141" spans="2:5">
      <c r="B1141" t="s">
        <v>8219</v>
      </c>
      <c r="C1141">
        <v>169</v>
      </c>
      <c r="D1141" t="s">
        <v>8221</v>
      </c>
      <c r="E1141">
        <v>23</v>
      </c>
    </row>
    <row r="1142" spans="2:5">
      <c r="B1142" t="s">
        <v>8219</v>
      </c>
      <c r="C1142">
        <v>205</v>
      </c>
      <c r="D1142" t="s">
        <v>8221</v>
      </c>
      <c r="E1142">
        <v>72</v>
      </c>
    </row>
    <row r="1143" spans="2:5">
      <c r="B1143" t="s">
        <v>8219</v>
      </c>
      <c r="C1143">
        <v>206</v>
      </c>
      <c r="D1143" t="s">
        <v>8221</v>
      </c>
      <c r="E1143">
        <v>2</v>
      </c>
    </row>
    <row r="1144" spans="2:5">
      <c r="B1144" t="s">
        <v>8219</v>
      </c>
      <c r="C1144">
        <v>84</v>
      </c>
      <c r="D1144" t="s">
        <v>8221</v>
      </c>
      <c r="E1144">
        <v>15</v>
      </c>
    </row>
    <row r="1145" spans="2:5">
      <c r="B1145" t="s">
        <v>8219</v>
      </c>
      <c r="C1145">
        <v>210</v>
      </c>
      <c r="D1145" t="s">
        <v>8221</v>
      </c>
      <c r="E1145">
        <v>1</v>
      </c>
    </row>
    <row r="1146" spans="2:5">
      <c r="B1146" t="s">
        <v>8219</v>
      </c>
      <c r="C1146">
        <v>181</v>
      </c>
      <c r="D1146" t="s">
        <v>8221</v>
      </c>
      <c r="E1146">
        <v>2</v>
      </c>
    </row>
    <row r="1147" spans="2:5">
      <c r="B1147" t="s">
        <v>8219</v>
      </c>
      <c r="C1147">
        <v>60</v>
      </c>
      <c r="D1147" t="s">
        <v>8221</v>
      </c>
      <c r="E1147">
        <v>7</v>
      </c>
    </row>
    <row r="1148" spans="2:5">
      <c r="B1148" t="s">
        <v>8219</v>
      </c>
      <c r="C1148">
        <v>445</v>
      </c>
      <c r="D1148" t="s">
        <v>8221</v>
      </c>
      <c r="E1148">
        <v>16</v>
      </c>
    </row>
    <row r="1149" spans="2:5">
      <c r="B1149" t="s">
        <v>8219</v>
      </c>
      <c r="C1149">
        <v>17</v>
      </c>
      <c r="D1149" t="s">
        <v>8221</v>
      </c>
      <c r="E1149">
        <v>117</v>
      </c>
    </row>
    <row r="1150" spans="2:5">
      <c r="B1150" t="s">
        <v>8219</v>
      </c>
      <c r="C1150">
        <v>194</v>
      </c>
      <c r="D1150" t="s">
        <v>8221</v>
      </c>
      <c r="E1150">
        <v>2</v>
      </c>
    </row>
    <row r="1151" spans="2:5">
      <c r="B1151" t="s">
        <v>8219</v>
      </c>
      <c r="C1151">
        <v>404</v>
      </c>
      <c r="D1151" t="s">
        <v>8221</v>
      </c>
      <c r="E1151">
        <v>7</v>
      </c>
    </row>
    <row r="1152" spans="2:5">
      <c r="B1152" t="s">
        <v>8219</v>
      </c>
      <c r="C1152">
        <v>194</v>
      </c>
      <c r="D1152" t="s">
        <v>8221</v>
      </c>
      <c r="E1152">
        <v>3</v>
      </c>
    </row>
    <row r="1153" spans="2:5">
      <c r="B1153" t="s">
        <v>8219</v>
      </c>
      <c r="C1153">
        <v>902</v>
      </c>
      <c r="D1153" t="s">
        <v>8221</v>
      </c>
      <c r="E1153">
        <v>20</v>
      </c>
    </row>
    <row r="1154" spans="2:5">
      <c r="B1154" t="s">
        <v>8219</v>
      </c>
      <c r="C1154">
        <v>1670</v>
      </c>
      <c r="D1154" t="s">
        <v>8221</v>
      </c>
      <c r="E1154">
        <v>50</v>
      </c>
    </row>
    <row r="1155" spans="2:5">
      <c r="B1155" t="s">
        <v>8219</v>
      </c>
      <c r="C1155">
        <v>1328</v>
      </c>
      <c r="D1155" t="s">
        <v>8221</v>
      </c>
      <c r="E1155">
        <v>2</v>
      </c>
    </row>
    <row r="1156" spans="2:5">
      <c r="B1156" t="s">
        <v>8219</v>
      </c>
      <c r="C1156">
        <v>944</v>
      </c>
      <c r="D1156" t="s">
        <v>8221</v>
      </c>
      <c r="E1156">
        <v>3</v>
      </c>
    </row>
    <row r="1157" spans="2:5">
      <c r="B1157" t="s">
        <v>8219</v>
      </c>
      <c r="C1157">
        <v>147</v>
      </c>
      <c r="D1157" t="s">
        <v>8221</v>
      </c>
      <c r="E1157">
        <v>27</v>
      </c>
    </row>
    <row r="1158" spans="2:5">
      <c r="B1158" t="s">
        <v>8219</v>
      </c>
      <c r="C1158">
        <v>99</v>
      </c>
      <c r="D1158" t="s">
        <v>8221</v>
      </c>
      <c r="E1158">
        <v>7</v>
      </c>
    </row>
    <row r="1159" spans="2:5">
      <c r="B1159" t="s">
        <v>8219</v>
      </c>
      <c r="C1159">
        <v>79</v>
      </c>
      <c r="D1159" t="s">
        <v>8221</v>
      </c>
      <c r="E1159">
        <v>5</v>
      </c>
    </row>
    <row r="1160" spans="2:5">
      <c r="B1160" t="s">
        <v>8219</v>
      </c>
      <c r="C1160">
        <v>75</v>
      </c>
      <c r="D1160" t="s">
        <v>8221</v>
      </c>
      <c r="E1160">
        <v>0</v>
      </c>
    </row>
    <row r="1161" spans="2:5">
      <c r="B1161" t="s">
        <v>8219</v>
      </c>
      <c r="C1161">
        <v>207</v>
      </c>
      <c r="D1161" t="s">
        <v>8221</v>
      </c>
      <c r="E1161">
        <v>3</v>
      </c>
    </row>
    <row r="1162" spans="2:5">
      <c r="B1162" t="s">
        <v>8219</v>
      </c>
      <c r="C1162">
        <v>102</v>
      </c>
      <c r="D1162" t="s">
        <v>8221</v>
      </c>
      <c r="E1162">
        <v>6</v>
      </c>
    </row>
    <row r="1163" spans="2:5">
      <c r="B1163" t="s">
        <v>8219</v>
      </c>
      <c r="C1163">
        <v>32</v>
      </c>
      <c r="D1163" t="s">
        <v>8221</v>
      </c>
      <c r="E1163">
        <v>9</v>
      </c>
    </row>
    <row r="1164" spans="2:5">
      <c r="B1164" t="s">
        <v>8219</v>
      </c>
      <c r="C1164">
        <v>480</v>
      </c>
      <c r="D1164" t="s">
        <v>8221</v>
      </c>
      <c r="E1164">
        <v>3</v>
      </c>
    </row>
    <row r="1165" spans="2:5">
      <c r="B1165" t="s">
        <v>8219</v>
      </c>
      <c r="C1165">
        <v>11</v>
      </c>
      <c r="D1165" t="s">
        <v>8221</v>
      </c>
      <c r="E1165">
        <v>2</v>
      </c>
    </row>
    <row r="1166" spans="2:5">
      <c r="B1166" t="s">
        <v>8219</v>
      </c>
      <c r="C1166">
        <v>12</v>
      </c>
      <c r="D1166" t="s">
        <v>8221</v>
      </c>
      <c r="E1166">
        <v>3</v>
      </c>
    </row>
    <row r="1167" spans="2:5">
      <c r="B1167" t="s">
        <v>8219</v>
      </c>
      <c r="C1167">
        <v>48</v>
      </c>
      <c r="D1167" t="s">
        <v>8221</v>
      </c>
      <c r="E1167">
        <v>45</v>
      </c>
    </row>
    <row r="1168" spans="2:5">
      <c r="B1168" t="s">
        <v>8219</v>
      </c>
      <c r="C1168">
        <v>59</v>
      </c>
      <c r="D1168" t="s">
        <v>8221</v>
      </c>
      <c r="E1168">
        <v>9</v>
      </c>
    </row>
    <row r="1169" spans="2:5">
      <c r="B1169" t="s">
        <v>8219</v>
      </c>
      <c r="C1169">
        <v>79</v>
      </c>
      <c r="D1169" t="s">
        <v>8221</v>
      </c>
      <c r="E1169">
        <v>9</v>
      </c>
    </row>
    <row r="1170" spans="2:5">
      <c r="B1170" t="s">
        <v>8219</v>
      </c>
      <c r="C1170">
        <v>14</v>
      </c>
      <c r="D1170" t="s">
        <v>8221</v>
      </c>
      <c r="E1170">
        <v>21</v>
      </c>
    </row>
    <row r="1171" spans="2:5">
      <c r="B1171" t="s">
        <v>8219</v>
      </c>
      <c r="C1171">
        <v>106</v>
      </c>
      <c r="D1171" t="s">
        <v>8221</v>
      </c>
      <c r="E1171">
        <v>17</v>
      </c>
    </row>
    <row r="1172" spans="2:5">
      <c r="B1172" t="s">
        <v>8219</v>
      </c>
      <c r="C1172">
        <v>25</v>
      </c>
      <c r="D1172" t="s">
        <v>8221</v>
      </c>
      <c r="E1172">
        <v>1</v>
      </c>
    </row>
    <row r="1173" spans="2:5">
      <c r="B1173" t="s">
        <v>8219</v>
      </c>
      <c r="C1173">
        <v>25</v>
      </c>
      <c r="D1173" t="s">
        <v>8221</v>
      </c>
      <c r="E1173">
        <v>1</v>
      </c>
    </row>
    <row r="1174" spans="2:5">
      <c r="B1174" t="s">
        <v>8219</v>
      </c>
      <c r="C1174">
        <v>29</v>
      </c>
      <c r="D1174" t="s">
        <v>8221</v>
      </c>
      <c r="E1174">
        <v>14</v>
      </c>
    </row>
    <row r="1175" spans="2:5">
      <c r="B1175" t="s">
        <v>8219</v>
      </c>
      <c r="C1175">
        <v>43</v>
      </c>
      <c r="D1175" t="s">
        <v>8221</v>
      </c>
      <c r="E1175">
        <v>42</v>
      </c>
    </row>
    <row r="1176" spans="2:5">
      <c r="B1176" t="s">
        <v>8219</v>
      </c>
      <c r="C1176">
        <v>46</v>
      </c>
      <c r="D1176" t="s">
        <v>8221</v>
      </c>
      <c r="E1176">
        <v>27</v>
      </c>
    </row>
    <row r="1177" spans="2:5">
      <c r="B1177" t="s">
        <v>8219</v>
      </c>
      <c r="C1177">
        <v>27</v>
      </c>
      <c r="D1177" t="s">
        <v>8221</v>
      </c>
      <c r="E1177">
        <v>5</v>
      </c>
    </row>
    <row r="1178" spans="2:5">
      <c r="B1178" t="s">
        <v>8219</v>
      </c>
      <c r="C1178">
        <v>112</v>
      </c>
      <c r="D1178" t="s">
        <v>8221</v>
      </c>
      <c r="E1178">
        <v>13</v>
      </c>
    </row>
    <row r="1179" spans="2:5">
      <c r="B1179" t="s">
        <v>8219</v>
      </c>
      <c r="C1179">
        <v>34</v>
      </c>
      <c r="D1179" t="s">
        <v>8221</v>
      </c>
      <c r="E1179">
        <v>12</v>
      </c>
    </row>
    <row r="1180" spans="2:5">
      <c r="B1180" t="s">
        <v>8219</v>
      </c>
      <c r="C1180">
        <v>145</v>
      </c>
      <c r="D1180" t="s">
        <v>8221</v>
      </c>
      <c r="E1180">
        <v>90</v>
      </c>
    </row>
    <row r="1181" spans="2:5">
      <c r="B1181" t="s">
        <v>8219</v>
      </c>
      <c r="C1181">
        <v>19</v>
      </c>
      <c r="D1181" t="s">
        <v>8221</v>
      </c>
      <c r="E1181">
        <v>2</v>
      </c>
    </row>
    <row r="1182" spans="2:5">
      <c r="B1182" t="s">
        <v>8219</v>
      </c>
      <c r="C1182">
        <v>288</v>
      </c>
      <c r="D1182" t="s">
        <v>8221</v>
      </c>
      <c r="E1182">
        <v>5</v>
      </c>
    </row>
    <row r="1183" spans="2:5">
      <c r="B1183" t="s">
        <v>8219</v>
      </c>
      <c r="C1183">
        <v>14</v>
      </c>
      <c r="D1183" t="s">
        <v>8221</v>
      </c>
      <c r="E1183">
        <v>31</v>
      </c>
    </row>
    <row r="1184" spans="2:5">
      <c r="B1184" t="s">
        <v>8219</v>
      </c>
      <c r="C1184">
        <v>7</v>
      </c>
      <c r="D1184" t="s">
        <v>8221</v>
      </c>
      <c r="E1184">
        <v>4</v>
      </c>
    </row>
    <row r="1185" spans="2:5">
      <c r="B1185" t="s">
        <v>8219</v>
      </c>
      <c r="C1185">
        <v>211</v>
      </c>
      <c r="D1185" t="s">
        <v>8221</v>
      </c>
      <c r="E1185">
        <v>29</v>
      </c>
    </row>
    <row r="1186" spans="2:5">
      <c r="B1186" t="s">
        <v>8219</v>
      </c>
      <c r="C1186">
        <v>85</v>
      </c>
      <c r="D1186" t="s">
        <v>8221</v>
      </c>
      <c r="E1186">
        <v>2</v>
      </c>
    </row>
    <row r="1187" spans="2:5">
      <c r="B1187" t="s">
        <v>8219</v>
      </c>
      <c r="C1187">
        <v>103</v>
      </c>
      <c r="D1187" t="s">
        <v>8221</v>
      </c>
      <c r="E1187">
        <v>114</v>
      </c>
    </row>
    <row r="1188" spans="2:5">
      <c r="B1188" t="s">
        <v>8219</v>
      </c>
      <c r="C1188">
        <v>113</v>
      </c>
      <c r="D1188" t="s">
        <v>8221</v>
      </c>
      <c r="E1188">
        <v>1</v>
      </c>
    </row>
    <row r="1189" spans="2:5">
      <c r="B1189" t="s">
        <v>8219</v>
      </c>
      <c r="C1189">
        <v>167</v>
      </c>
      <c r="D1189" t="s">
        <v>8221</v>
      </c>
      <c r="E1189">
        <v>76</v>
      </c>
    </row>
    <row r="1190" spans="2:5">
      <c r="B1190" t="s">
        <v>8219</v>
      </c>
      <c r="C1190">
        <v>73</v>
      </c>
      <c r="D1190" t="s">
        <v>8221</v>
      </c>
      <c r="E1190">
        <v>9</v>
      </c>
    </row>
    <row r="1191" spans="2:5">
      <c r="B1191" t="s">
        <v>8219</v>
      </c>
      <c r="C1191">
        <v>75</v>
      </c>
      <c r="D1191" t="s">
        <v>8221</v>
      </c>
      <c r="E1191">
        <v>37</v>
      </c>
    </row>
    <row r="1192" spans="2:5">
      <c r="B1192" t="s">
        <v>8219</v>
      </c>
      <c r="C1192">
        <v>614</v>
      </c>
      <c r="D1192" t="s">
        <v>8221</v>
      </c>
      <c r="E1192">
        <v>0</v>
      </c>
    </row>
    <row r="1193" spans="2:5">
      <c r="B1193" t="s">
        <v>8219</v>
      </c>
      <c r="C1193">
        <v>107</v>
      </c>
      <c r="D1193" t="s">
        <v>8221</v>
      </c>
      <c r="E1193">
        <v>1</v>
      </c>
    </row>
    <row r="1194" spans="2:5">
      <c r="B1194" t="s">
        <v>8219</v>
      </c>
      <c r="C1194">
        <v>1224</v>
      </c>
      <c r="D1194" t="s">
        <v>8221</v>
      </c>
      <c r="E1194">
        <v>10</v>
      </c>
    </row>
    <row r="1195" spans="2:5">
      <c r="B1195" t="s">
        <v>8219</v>
      </c>
      <c r="C1195">
        <v>104</v>
      </c>
      <c r="D1195" t="s">
        <v>8221</v>
      </c>
      <c r="E1195">
        <v>1</v>
      </c>
    </row>
    <row r="1196" spans="2:5">
      <c r="B1196" t="s">
        <v>8219</v>
      </c>
      <c r="C1196">
        <v>79</v>
      </c>
      <c r="D1196" t="s">
        <v>8221</v>
      </c>
      <c r="E1196">
        <v>2</v>
      </c>
    </row>
    <row r="1197" spans="2:5">
      <c r="B1197" t="s">
        <v>8219</v>
      </c>
      <c r="C1197">
        <v>157</v>
      </c>
      <c r="D1197" t="s">
        <v>8221</v>
      </c>
      <c r="E1197">
        <v>1</v>
      </c>
    </row>
    <row r="1198" spans="2:5">
      <c r="B1198" t="s">
        <v>8219</v>
      </c>
      <c r="C1198">
        <v>50</v>
      </c>
      <c r="D1198" t="s">
        <v>8221</v>
      </c>
      <c r="E1198">
        <v>10</v>
      </c>
    </row>
    <row r="1199" spans="2:5">
      <c r="B1199" t="s">
        <v>8219</v>
      </c>
      <c r="C1199">
        <v>64</v>
      </c>
      <c r="D1199" t="s">
        <v>8221</v>
      </c>
      <c r="E1199">
        <v>9</v>
      </c>
    </row>
    <row r="1200" spans="2:5">
      <c r="B1200" t="s">
        <v>8219</v>
      </c>
      <c r="C1200">
        <v>200</v>
      </c>
      <c r="D1200" t="s">
        <v>8221</v>
      </c>
      <c r="E1200">
        <v>19</v>
      </c>
    </row>
    <row r="1201" spans="2:5">
      <c r="B1201" t="s">
        <v>8219</v>
      </c>
      <c r="C1201">
        <v>22</v>
      </c>
      <c r="D1201" t="s">
        <v>8221</v>
      </c>
      <c r="E1201">
        <v>0</v>
      </c>
    </row>
    <row r="1202" spans="2:5">
      <c r="B1202" t="s">
        <v>8219</v>
      </c>
      <c r="C1202">
        <v>163</v>
      </c>
      <c r="D1202" t="s">
        <v>8221</v>
      </c>
      <c r="E1202">
        <v>4</v>
      </c>
    </row>
    <row r="1203" spans="2:5">
      <c r="B1203" t="s">
        <v>8219</v>
      </c>
      <c r="C1203">
        <v>77</v>
      </c>
      <c r="D1203" t="s">
        <v>8221</v>
      </c>
      <c r="E1203">
        <v>8</v>
      </c>
    </row>
    <row r="1204" spans="2:5">
      <c r="B1204" t="s">
        <v>8219</v>
      </c>
      <c r="C1204">
        <v>89</v>
      </c>
      <c r="D1204" t="s">
        <v>8221</v>
      </c>
      <c r="E1204">
        <v>24</v>
      </c>
    </row>
    <row r="1205" spans="2:5">
      <c r="B1205" t="s">
        <v>8219</v>
      </c>
      <c r="C1205">
        <v>3355</v>
      </c>
      <c r="D1205" t="s">
        <v>8221</v>
      </c>
      <c r="E1205">
        <v>0</v>
      </c>
    </row>
    <row r="1206" spans="2:5">
      <c r="B1206" t="s">
        <v>8219</v>
      </c>
      <c r="C1206">
        <v>537</v>
      </c>
      <c r="D1206" t="s">
        <v>8221</v>
      </c>
      <c r="E1206">
        <v>39</v>
      </c>
    </row>
    <row r="1207" spans="2:5">
      <c r="B1207" t="s">
        <v>8219</v>
      </c>
      <c r="C1207">
        <v>125</v>
      </c>
      <c r="D1207" t="s">
        <v>8221</v>
      </c>
      <c r="E1207">
        <v>6</v>
      </c>
    </row>
    <row r="1208" spans="2:5">
      <c r="B1208" t="s">
        <v>8219</v>
      </c>
      <c r="C1208">
        <v>163</v>
      </c>
      <c r="D1208" t="s">
        <v>8221</v>
      </c>
      <c r="E1208">
        <v>4</v>
      </c>
    </row>
    <row r="1209" spans="2:5">
      <c r="B1209" t="s">
        <v>8219</v>
      </c>
      <c r="C1209">
        <v>283</v>
      </c>
      <c r="D1209" t="s">
        <v>8221</v>
      </c>
      <c r="E1209">
        <v>3</v>
      </c>
    </row>
    <row r="1210" spans="2:5">
      <c r="B1210" t="s">
        <v>8219</v>
      </c>
      <c r="C1210">
        <v>352</v>
      </c>
      <c r="D1210" t="s">
        <v>8221</v>
      </c>
      <c r="E1210">
        <v>53</v>
      </c>
    </row>
    <row r="1211" spans="2:5">
      <c r="B1211" t="s">
        <v>8219</v>
      </c>
      <c r="C1211">
        <v>94</v>
      </c>
      <c r="D1211" t="s">
        <v>8221</v>
      </c>
      <c r="E1211">
        <v>1</v>
      </c>
    </row>
    <row r="1212" spans="2:5">
      <c r="B1212" t="s">
        <v>8219</v>
      </c>
      <c r="C1212">
        <v>67</v>
      </c>
      <c r="D1212" t="s">
        <v>8221</v>
      </c>
      <c r="E1212">
        <v>2</v>
      </c>
    </row>
    <row r="1213" spans="2:5">
      <c r="B1213" t="s">
        <v>8219</v>
      </c>
      <c r="C1213">
        <v>221</v>
      </c>
      <c r="D1213" t="s">
        <v>8221</v>
      </c>
      <c r="E1213">
        <v>25</v>
      </c>
    </row>
    <row r="1214" spans="2:5">
      <c r="B1214" t="s">
        <v>8219</v>
      </c>
      <c r="C1214">
        <v>2165</v>
      </c>
      <c r="D1214" t="s">
        <v>8221</v>
      </c>
      <c r="E1214">
        <v>6</v>
      </c>
    </row>
    <row r="1215" spans="2:5">
      <c r="B1215" t="s">
        <v>8219</v>
      </c>
      <c r="C1215">
        <v>179</v>
      </c>
      <c r="D1215" t="s">
        <v>8221</v>
      </c>
      <c r="E1215">
        <v>0</v>
      </c>
    </row>
    <row r="1216" spans="2:5">
      <c r="B1216" t="s">
        <v>8219</v>
      </c>
      <c r="C1216">
        <v>123</v>
      </c>
      <c r="D1216" t="s">
        <v>8221</v>
      </c>
      <c r="E1216">
        <v>12</v>
      </c>
    </row>
    <row r="1217" spans="2:5">
      <c r="B1217" t="s">
        <v>8219</v>
      </c>
      <c r="C1217">
        <v>1104</v>
      </c>
      <c r="D1217" t="s">
        <v>8221</v>
      </c>
      <c r="E1217">
        <v>0</v>
      </c>
    </row>
    <row r="1218" spans="2:5">
      <c r="B1218" t="s">
        <v>8219</v>
      </c>
      <c r="C1218">
        <v>403</v>
      </c>
      <c r="D1218" t="s">
        <v>8221</v>
      </c>
      <c r="E1218">
        <v>36</v>
      </c>
    </row>
    <row r="1219" spans="2:5">
      <c r="B1219" t="s">
        <v>8219</v>
      </c>
      <c r="C1219">
        <v>109</v>
      </c>
      <c r="D1219" t="s">
        <v>8221</v>
      </c>
      <c r="E1219">
        <v>0</v>
      </c>
    </row>
    <row r="1220" spans="2:5">
      <c r="B1220" t="s">
        <v>8219</v>
      </c>
      <c r="C1220">
        <v>372</v>
      </c>
      <c r="D1220" t="s">
        <v>8221</v>
      </c>
      <c r="E1220">
        <v>2</v>
      </c>
    </row>
    <row r="1221" spans="2:5">
      <c r="B1221" t="s">
        <v>8219</v>
      </c>
      <c r="C1221">
        <v>311</v>
      </c>
      <c r="D1221" t="s">
        <v>8221</v>
      </c>
      <c r="E1221">
        <v>1</v>
      </c>
    </row>
    <row r="1222" spans="2:5">
      <c r="B1222" t="s">
        <v>8219</v>
      </c>
      <c r="C1222">
        <v>61</v>
      </c>
      <c r="D1222" t="s">
        <v>8221</v>
      </c>
      <c r="E1222">
        <v>59</v>
      </c>
    </row>
    <row r="1223" spans="2:5">
      <c r="B1223" t="s">
        <v>8219</v>
      </c>
      <c r="C1223">
        <v>115</v>
      </c>
      <c r="D1223" t="s">
        <v>8221</v>
      </c>
      <c r="E1223">
        <v>1</v>
      </c>
    </row>
    <row r="1224" spans="2:5">
      <c r="B1224" t="s">
        <v>8219</v>
      </c>
      <c r="C1224">
        <v>111</v>
      </c>
      <c r="D1224" t="s">
        <v>8221</v>
      </c>
      <c r="E1224">
        <v>31</v>
      </c>
    </row>
    <row r="1225" spans="2:5">
      <c r="B1225" t="s">
        <v>8219</v>
      </c>
      <c r="C1225">
        <v>337</v>
      </c>
      <c r="D1225" t="s">
        <v>8221</v>
      </c>
      <c r="E1225">
        <v>18</v>
      </c>
    </row>
    <row r="1226" spans="2:5">
      <c r="B1226" t="s">
        <v>8219</v>
      </c>
      <c r="C1226">
        <v>9</v>
      </c>
      <c r="D1226" t="s">
        <v>8221</v>
      </c>
      <c r="E1226">
        <v>10</v>
      </c>
    </row>
    <row r="1227" spans="2:5">
      <c r="B1227" t="s">
        <v>8219</v>
      </c>
      <c r="C1227">
        <v>120</v>
      </c>
      <c r="D1227" t="s">
        <v>8221</v>
      </c>
      <c r="E1227">
        <v>0</v>
      </c>
    </row>
    <row r="1228" spans="2:5">
      <c r="B1228" t="s">
        <v>8219</v>
      </c>
      <c r="C1228">
        <v>102</v>
      </c>
      <c r="D1228" t="s">
        <v>8221</v>
      </c>
      <c r="E1228">
        <v>14</v>
      </c>
    </row>
    <row r="1229" spans="2:5">
      <c r="B1229" t="s">
        <v>8219</v>
      </c>
      <c r="C1229">
        <v>186</v>
      </c>
      <c r="D1229" t="s">
        <v>8221</v>
      </c>
      <c r="E1229">
        <v>2</v>
      </c>
    </row>
    <row r="1230" spans="2:5">
      <c r="B1230" t="s">
        <v>8219</v>
      </c>
      <c r="C1230">
        <v>15</v>
      </c>
      <c r="D1230" t="s">
        <v>8221</v>
      </c>
      <c r="E1230">
        <v>1</v>
      </c>
    </row>
    <row r="1231" spans="2:5">
      <c r="B1231" t="s">
        <v>8219</v>
      </c>
      <c r="C1231">
        <v>67</v>
      </c>
      <c r="D1231" t="s">
        <v>8221</v>
      </c>
      <c r="E1231">
        <v>3</v>
      </c>
    </row>
    <row r="1232" spans="2:5">
      <c r="B1232" t="s">
        <v>8219</v>
      </c>
      <c r="C1232">
        <v>130</v>
      </c>
      <c r="D1232" t="s">
        <v>8221</v>
      </c>
      <c r="E1232">
        <v>0</v>
      </c>
    </row>
    <row r="1233" spans="2:5">
      <c r="B1233" t="s">
        <v>8219</v>
      </c>
      <c r="C1233">
        <v>16</v>
      </c>
      <c r="D1233" t="s">
        <v>8221</v>
      </c>
      <c r="E1233">
        <v>2</v>
      </c>
    </row>
    <row r="1234" spans="2:5">
      <c r="B1234" t="s">
        <v>8219</v>
      </c>
      <c r="C1234">
        <v>67</v>
      </c>
      <c r="D1234" t="s">
        <v>8221</v>
      </c>
      <c r="E1234">
        <v>0</v>
      </c>
    </row>
    <row r="1235" spans="2:5">
      <c r="B1235" t="s">
        <v>8219</v>
      </c>
      <c r="C1235">
        <v>124</v>
      </c>
      <c r="D1235" t="s">
        <v>8221</v>
      </c>
      <c r="E1235">
        <v>12</v>
      </c>
    </row>
    <row r="1236" spans="2:5">
      <c r="B1236" t="s">
        <v>8219</v>
      </c>
      <c r="C1236">
        <v>80</v>
      </c>
      <c r="D1236" t="s">
        <v>8221</v>
      </c>
      <c r="E1236">
        <v>1</v>
      </c>
    </row>
    <row r="1237" spans="2:5">
      <c r="B1237" t="s">
        <v>8219</v>
      </c>
      <c r="C1237">
        <v>282</v>
      </c>
      <c r="D1237" t="s">
        <v>8221</v>
      </c>
      <c r="E1237">
        <v>8</v>
      </c>
    </row>
    <row r="1238" spans="2:5">
      <c r="B1238" t="s">
        <v>8219</v>
      </c>
      <c r="C1238">
        <v>68</v>
      </c>
      <c r="D1238" t="s">
        <v>8221</v>
      </c>
      <c r="E1238">
        <v>2</v>
      </c>
    </row>
    <row r="1239" spans="2:5">
      <c r="B1239" t="s">
        <v>8219</v>
      </c>
      <c r="C1239">
        <v>86</v>
      </c>
      <c r="D1239" t="s">
        <v>8221</v>
      </c>
      <c r="E1239">
        <v>31</v>
      </c>
    </row>
    <row r="1240" spans="2:5">
      <c r="B1240" t="s">
        <v>8219</v>
      </c>
      <c r="C1240">
        <v>115</v>
      </c>
      <c r="D1240" t="s">
        <v>8221</v>
      </c>
      <c r="E1240">
        <v>5</v>
      </c>
    </row>
    <row r="1241" spans="2:5">
      <c r="B1241" t="s">
        <v>8219</v>
      </c>
      <c r="C1241">
        <v>75</v>
      </c>
      <c r="D1241" t="s">
        <v>8221</v>
      </c>
      <c r="E1241">
        <v>1</v>
      </c>
    </row>
    <row r="1242" spans="2:5">
      <c r="B1242" t="s">
        <v>8219</v>
      </c>
      <c r="C1242">
        <v>43</v>
      </c>
      <c r="D1242" t="s">
        <v>8221</v>
      </c>
      <c r="E1242">
        <v>12</v>
      </c>
    </row>
    <row r="1243" spans="2:5">
      <c r="B1243" t="s">
        <v>8219</v>
      </c>
      <c r="C1243">
        <v>48</v>
      </c>
      <c r="D1243" t="s">
        <v>8221</v>
      </c>
      <c r="E1243">
        <v>4</v>
      </c>
    </row>
    <row r="1244" spans="2:5">
      <c r="B1244" t="s">
        <v>8219</v>
      </c>
      <c r="C1244">
        <v>52</v>
      </c>
      <c r="D1244" t="s">
        <v>8221</v>
      </c>
      <c r="E1244">
        <v>0</v>
      </c>
    </row>
    <row r="1245" spans="2:5">
      <c r="B1245" t="s">
        <v>8219</v>
      </c>
      <c r="C1245">
        <v>43</v>
      </c>
      <c r="D1245" t="s">
        <v>8221</v>
      </c>
      <c r="E1245">
        <v>7</v>
      </c>
    </row>
    <row r="1246" spans="2:5">
      <c r="B1246" t="s">
        <v>8219</v>
      </c>
      <c r="C1246">
        <v>58</v>
      </c>
      <c r="D1246" t="s">
        <v>8221</v>
      </c>
      <c r="E1246">
        <v>2</v>
      </c>
    </row>
    <row r="1247" spans="2:5">
      <c r="B1247" t="s">
        <v>8219</v>
      </c>
      <c r="C1247">
        <v>47</v>
      </c>
      <c r="D1247" t="s">
        <v>8221</v>
      </c>
      <c r="E1247">
        <v>1</v>
      </c>
    </row>
    <row r="1248" spans="2:5">
      <c r="B1248" t="s">
        <v>8219</v>
      </c>
      <c r="C1248">
        <v>36</v>
      </c>
      <c r="D1248" t="s">
        <v>8221</v>
      </c>
      <c r="E1248">
        <v>4</v>
      </c>
    </row>
    <row r="1249" spans="2:5">
      <c r="B1249" t="s">
        <v>8219</v>
      </c>
      <c r="C1249">
        <v>17</v>
      </c>
      <c r="D1249" t="s">
        <v>8221</v>
      </c>
      <c r="E1249">
        <v>6</v>
      </c>
    </row>
    <row r="1250" spans="2:5">
      <c r="B1250" t="s">
        <v>8219</v>
      </c>
      <c r="C1250">
        <v>104</v>
      </c>
      <c r="D1250" t="s">
        <v>8221</v>
      </c>
      <c r="E1250">
        <v>8</v>
      </c>
    </row>
    <row r="1251" spans="2:5">
      <c r="B1251" t="s">
        <v>8219</v>
      </c>
      <c r="C1251">
        <v>47</v>
      </c>
      <c r="D1251" t="s">
        <v>8221</v>
      </c>
      <c r="E1251">
        <v>14</v>
      </c>
    </row>
    <row r="1252" spans="2:5">
      <c r="B1252" t="s">
        <v>8219</v>
      </c>
      <c r="C1252">
        <v>38</v>
      </c>
      <c r="D1252" t="s">
        <v>8221</v>
      </c>
      <c r="E1252">
        <v>0</v>
      </c>
    </row>
    <row r="1253" spans="2:5">
      <c r="B1253" t="s">
        <v>8219</v>
      </c>
      <c r="C1253">
        <v>81</v>
      </c>
      <c r="D1253" t="s">
        <v>8221</v>
      </c>
      <c r="E1253">
        <v>4</v>
      </c>
    </row>
    <row r="1254" spans="2:5">
      <c r="B1254" t="s">
        <v>8219</v>
      </c>
      <c r="C1254">
        <v>55</v>
      </c>
      <c r="D1254" t="s">
        <v>8221</v>
      </c>
      <c r="E1254">
        <v>0</v>
      </c>
    </row>
    <row r="1255" spans="2:5">
      <c r="B1255" t="s">
        <v>8219</v>
      </c>
      <c r="C1255">
        <v>41</v>
      </c>
      <c r="D1255" t="s">
        <v>8221</v>
      </c>
      <c r="E1255">
        <v>0</v>
      </c>
    </row>
    <row r="1256" spans="2:5">
      <c r="B1256" t="s">
        <v>8219</v>
      </c>
      <c r="C1256">
        <v>79</v>
      </c>
      <c r="D1256" t="s">
        <v>8221</v>
      </c>
      <c r="E1256">
        <v>1</v>
      </c>
    </row>
    <row r="1257" spans="2:5">
      <c r="B1257" t="s">
        <v>8219</v>
      </c>
      <c r="C1257">
        <v>16</v>
      </c>
      <c r="D1257" t="s">
        <v>8221</v>
      </c>
      <c r="E1257">
        <v>1</v>
      </c>
    </row>
    <row r="1258" spans="2:5">
      <c r="B1258" t="s">
        <v>8219</v>
      </c>
      <c r="C1258">
        <v>8</v>
      </c>
      <c r="D1258" t="s">
        <v>8221</v>
      </c>
      <c r="E1258">
        <v>1</v>
      </c>
    </row>
    <row r="1259" spans="2:5">
      <c r="B1259" t="s">
        <v>8219</v>
      </c>
      <c r="C1259">
        <v>95</v>
      </c>
      <c r="D1259" t="s">
        <v>8221</v>
      </c>
      <c r="E1259">
        <v>1</v>
      </c>
    </row>
    <row r="1260" spans="2:5">
      <c r="B1260" t="s">
        <v>8219</v>
      </c>
      <c r="C1260">
        <v>25</v>
      </c>
      <c r="D1260" t="s">
        <v>8221</v>
      </c>
      <c r="E1260">
        <v>4</v>
      </c>
    </row>
    <row r="1261" spans="2:5">
      <c r="B1261" t="s">
        <v>8219</v>
      </c>
      <c r="C1261">
        <v>19</v>
      </c>
      <c r="D1261" t="s">
        <v>8221</v>
      </c>
      <c r="E1261">
        <v>0</v>
      </c>
    </row>
    <row r="1262" spans="2:5">
      <c r="B1262" t="s">
        <v>8219</v>
      </c>
      <c r="C1262">
        <v>90</v>
      </c>
      <c r="D1262" t="s">
        <v>8221</v>
      </c>
      <c r="E1262">
        <v>0</v>
      </c>
    </row>
    <row r="1263" spans="2:5">
      <c r="B1263" t="s">
        <v>8219</v>
      </c>
      <c r="C1263">
        <v>41</v>
      </c>
      <c r="D1263" t="s">
        <v>8221</v>
      </c>
      <c r="E1263">
        <v>2</v>
      </c>
    </row>
    <row r="1264" spans="2:5">
      <c r="B1264" t="s">
        <v>8219</v>
      </c>
      <c r="C1264">
        <v>30</v>
      </c>
      <c r="D1264" t="s">
        <v>8221</v>
      </c>
      <c r="E1264">
        <v>24</v>
      </c>
    </row>
    <row r="1265" spans="2:5">
      <c r="B1265" t="s">
        <v>8219</v>
      </c>
      <c r="C1265">
        <v>38</v>
      </c>
      <c r="D1265" t="s">
        <v>8221</v>
      </c>
      <c r="E1265">
        <v>1</v>
      </c>
    </row>
    <row r="1266" spans="2:5">
      <c r="B1266" t="s">
        <v>8219</v>
      </c>
      <c r="C1266">
        <v>65</v>
      </c>
      <c r="D1266" t="s">
        <v>8221</v>
      </c>
      <c r="E1266">
        <v>2</v>
      </c>
    </row>
    <row r="1267" spans="2:5">
      <c r="B1267" t="s">
        <v>8219</v>
      </c>
      <c r="C1267">
        <v>75</v>
      </c>
      <c r="D1267" t="s">
        <v>8221</v>
      </c>
      <c r="E1267">
        <v>1</v>
      </c>
    </row>
    <row r="1268" spans="2:5">
      <c r="B1268" t="s">
        <v>8219</v>
      </c>
      <c r="C1268">
        <v>16</v>
      </c>
      <c r="D1268" t="s">
        <v>8221</v>
      </c>
      <c r="E1268">
        <v>37</v>
      </c>
    </row>
    <row r="1269" spans="2:5">
      <c r="B1269" t="s">
        <v>8219</v>
      </c>
      <c r="C1269">
        <v>10</v>
      </c>
      <c r="D1269" t="s">
        <v>8221</v>
      </c>
      <c r="E1269">
        <v>5</v>
      </c>
    </row>
    <row r="1270" spans="2:5">
      <c r="B1270" t="s">
        <v>8219</v>
      </c>
      <c r="C1270">
        <v>27</v>
      </c>
      <c r="D1270" t="s">
        <v>8221</v>
      </c>
      <c r="E1270">
        <v>4</v>
      </c>
    </row>
    <row r="1271" spans="2:5">
      <c r="B1271" t="s">
        <v>8219</v>
      </c>
      <c r="C1271">
        <v>259</v>
      </c>
      <c r="D1271" t="s">
        <v>8221</v>
      </c>
      <c r="E1271">
        <v>16</v>
      </c>
    </row>
    <row r="1272" spans="2:5">
      <c r="B1272" t="s">
        <v>8219</v>
      </c>
      <c r="C1272">
        <v>39</v>
      </c>
      <c r="D1272" t="s">
        <v>8221</v>
      </c>
      <c r="E1272">
        <v>9</v>
      </c>
    </row>
    <row r="1273" spans="2:5">
      <c r="B1273" t="s">
        <v>8219</v>
      </c>
      <c r="C1273">
        <v>42</v>
      </c>
      <c r="D1273" t="s">
        <v>8221</v>
      </c>
      <c r="E1273">
        <v>0</v>
      </c>
    </row>
    <row r="1274" spans="2:5">
      <c r="B1274" t="s">
        <v>8219</v>
      </c>
      <c r="C1274">
        <v>10</v>
      </c>
      <c r="D1274" t="s">
        <v>8221</v>
      </c>
      <c r="E1274">
        <v>40</v>
      </c>
    </row>
    <row r="1275" spans="2:5">
      <c r="B1275" t="s">
        <v>8219</v>
      </c>
      <c r="C1275">
        <v>56</v>
      </c>
      <c r="D1275" t="s">
        <v>8221</v>
      </c>
      <c r="E1275">
        <v>0</v>
      </c>
    </row>
    <row r="1276" spans="2:5">
      <c r="B1276" t="s">
        <v>8219</v>
      </c>
      <c r="C1276">
        <v>20</v>
      </c>
      <c r="D1276" t="s">
        <v>8221</v>
      </c>
      <c r="E1276">
        <v>2</v>
      </c>
    </row>
    <row r="1277" spans="2:5">
      <c r="B1277" t="s">
        <v>8219</v>
      </c>
      <c r="C1277">
        <v>170</v>
      </c>
      <c r="D1277" t="s">
        <v>8221</v>
      </c>
      <c r="E1277">
        <v>1</v>
      </c>
    </row>
    <row r="1278" spans="2:5">
      <c r="B1278" t="s">
        <v>8219</v>
      </c>
      <c r="C1278">
        <v>29</v>
      </c>
      <c r="D1278" t="s">
        <v>8221</v>
      </c>
      <c r="E1278">
        <v>9</v>
      </c>
    </row>
    <row r="1279" spans="2:5">
      <c r="B1279" t="s">
        <v>8219</v>
      </c>
      <c r="C1279">
        <v>132</v>
      </c>
      <c r="D1279" t="s">
        <v>8221</v>
      </c>
      <c r="E1279">
        <v>34</v>
      </c>
    </row>
    <row r="1280" spans="2:5">
      <c r="B1280" t="s">
        <v>8219</v>
      </c>
      <c r="C1280">
        <v>27</v>
      </c>
      <c r="D1280" t="s">
        <v>8221</v>
      </c>
      <c r="E1280">
        <v>23</v>
      </c>
    </row>
    <row r="1281" spans="2:5">
      <c r="B1281" t="s">
        <v>8219</v>
      </c>
      <c r="C1281">
        <v>26</v>
      </c>
      <c r="D1281" t="s">
        <v>8221</v>
      </c>
      <c r="E1281">
        <v>19</v>
      </c>
    </row>
    <row r="1282" spans="2:5">
      <c r="B1282" t="s">
        <v>8219</v>
      </c>
      <c r="C1282">
        <v>43</v>
      </c>
      <c r="D1282" t="s">
        <v>8221</v>
      </c>
      <c r="E1282">
        <v>50</v>
      </c>
    </row>
    <row r="1283" spans="2:5">
      <c r="B1283" t="s">
        <v>8219</v>
      </c>
      <c r="C1283">
        <v>80</v>
      </c>
      <c r="D1283" t="s">
        <v>8221</v>
      </c>
      <c r="E1283">
        <v>12</v>
      </c>
    </row>
    <row r="1284" spans="2:5">
      <c r="B1284" t="s">
        <v>8219</v>
      </c>
      <c r="C1284">
        <v>33</v>
      </c>
      <c r="D1284" t="s">
        <v>8221</v>
      </c>
      <c r="E1284">
        <v>8</v>
      </c>
    </row>
    <row r="1285" spans="2:5">
      <c r="B1285" t="s">
        <v>8219</v>
      </c>
      <c r="C1285">
        <v>71</v>
      </c>
      <c r="D1285" t="s">
        <v>8221</v>
      </c>
      <c r="E1285">
        <v>9</v>
      </c>
    </row>
    <row r="1286" spans="2:5">
      <c r="B1286" t="s">
        <v>8219</v>
      </c>
      <c r="C1286">
        <v>81</v>
      </c>
      <c r="D1286" t="s">
        <v>8221</v>
      </c>
      <c r="E1286">
        <v>43</v>
      </c>
    </row>
    <row r="1287" spans="2:5">
      <c r="B1287" t="s">
        <v>8219</v>
      </c>
      <c r="C1287">
        <v>76</v>
      </c>
      <c r="D1287" t="s">
        <v>8221</v>
      </c>
      <c r="E1287">
        <v>28</v>
      </c>
    </row>
    <row r="1288" spans="2:5">
      <c r="B1288" t="s">
        <v>8219</v>
      </c>
      <c r="C1288">
        <v>48</v>
      </c>
      <c r="D1288" t="s">
        <v>8221</v>
      </c>
      <c r="E1288">
        <v>4</v>
      </c>
    </row>
    <row r="1289" spans="2:5">
      <c r="B1289" t="s">
        <v>8219</v>
      </c>
      <c r="C1289">
        <v>61</v>
      </c>
      <c r="D1289" t="s">
        <v>8221</v>
      </c>
      <c r="E1289">
        <v>24</v>
      </c>
    </row>
    <row r="1290" spans="2:5">
      <c r="B1290" t="s">
        <v>8219</v>
      </c>
      <c r="C1290">
        <v>60</v>
      </c>
      <c r="D1290" t="s">
        <v>8221</v>
      </c>
      <c r="E1290">
        <v>2</v>
      </c>
    </row>
    <row r="1291" spans="2:5">
      <c r="B1291" t="s">
        <v>8219</v>
      </c>
      <c r="C1291">
        <v>136</v>
      </c>
      <c r="D1291" t="s">
        <v>8221</v>
      </c>
      <c r="E1291">
        <v>2</v>
      </c>
    </row>
    <row r="1292" spans="2:5">
      <c r="B1292" t="s">
        <v>8219</v>
      </c>
      <c r="C1292">
        <v>14</v>
      </c>
      <c r="D1292" t="s">
        <v>8221</v>
      </c>
      <c r="E1292">
        <v>20</v>
      </c>
    </row>
    <row r="1293" spans="2:5">
      <c r="B1293" t="s">
        <v>8219</v>
      </c>
      <c r="C1293">
        <v>78</v>
      </c>
      <c r="D1293" t="s">
        <v>8221</v>
      </c>
      <c r="E1293">
        <v>1</v>
      </c>
    </row>
    <row r="1294" spans="2:5">
      <c r="B1294" t="s">
        <v>8219</v>
      </c>
      <c r="C1294">
        <v>4</v>
      </c>
      <c r="D1294" t="s">
        <v>8221</v>
      </c>
      <c r="E1294">
        <v>1</v>
      </c>
    </row>
    <row r="1295" spans="2:5">
      <c r="B1295" t="s">
        <v>8219</v>
      </c>
      <c r="C1295">
        <v>11</v>
      </c>
      <c r="D1295" t="s">
        <v>8221</v>
      </c>
      <c r="E1295">
        <v>4</v>
      </c>
    </row>
    <row r="1296" spans="2:5">
      <c r="B1296" t="s">
        <v>8219</v>
      </c>
      <c r="C1296">
        <v>185</v>
      </c>
      <c r="D1296" t="s">
        <v>8221</v>
      </c>
      <c r="E1296">
        <v>1</v>
      </c>
    </row>
    <row r="1297" spans="2:5">
      <c r="B1297" t="s">
        <v>8219</v>
      </c>
      <c r="C1297">
        <v>59</v>
      </c>
      <c r="D1297" t="s">
        <v>8221</v>
      </c>
      <c r="E1297">
        <v>1</v>
      </c>
    </row>
    <row r="1298" spans="2:5">
      <c r="B1298" t="s">
        <v>8219</v>
      </c>
      <c r="C1298">
        <v>27</v>
      </c>
      <c r="D1298" t="s">
        <v>8221</v>
      </c>
      <c r="E1298">
        <v>13</v>
      </c>
    </row>
    <row r="1299" spans="2:5">
      <c r="B1299" t="s">
        <v>8219</v>
      </c>
      <c r="C1299">
        <v>63</v>
      </c>
      <c r="D1299" t="s">
        <v>8221</v>
      </c>
      <c r="E1299">
        <v>1</v>
      </c>
    </row>
    <row r="1300" spans="2:5">
      <c r="B1300" t="s">
        <v>8219</v>
      </c>
      <c r="C1300">
        <v>13</v>
      </c>
      <c r="D1300" t="s">
        <v>8221</v>
      </c>
      <c r="E1300">
        <v>1</v>
      </c>
    </row>
    <row r="1301" spans="2:5">
      <c r="B1301" t="s">
        <v>8219</v>
      </c>
      <c r="C1301">
        <v>13</v>
      </c>
      <c r="D1301" t="s">
        <v>8221</v>
      </c>
      <c r="E1301">
        <v>0</v>
      </c>
    </row>
    <row r="1302" spans="2:5">
      <c r="B1302" t="s">
        <v>8219</v>
      </c>
      <c r="C1302">
        <v>57</v>
      </c>
      <c r="D1302" t="s">
        <v>8221</v>
      </c>
      <c r="E1302">
        <v>3</v>
      </c>
    </row>
    <row r="1303" spans="2:5">
      <c r="B1303" t="s">
        <v>8219</v>
      </c>
      <c r="C1303">
        <v>61</v>
      </c>
      <c r="D1303" t="s">
        <v>8221</v>
      </c>
      <c r="E1303">
        <v>14</v>
      </c>
    </row>
    <row r="1304" spans="2:5">
      <c r="B1304" t="s">
        <v>8219</v>
      </c>
      <c r="C1304">
        <v>65</v>
      </c>
      <c r="D1304" t="s">
        <v>8221</v>
      </c>
      <c r="E1304">
        <v>2</v>
      </c>
    </row>
    <row r="1305" spans="2:5">
      <c r="B1305" t="s">
        <v>8219</v>
      </c>
      <c r="C1305">
        <v>134</v>
      </c>
      <c r="D1305" t="s">
        <v>8221</v>
      </c>
      <c r="E1305">
        <v>5</v>
      </c>
    </row>
    <row r="1306" spans="2:5">
      <c r="B1306" t="s">
        <v>8219</v>
      </c>
      <c r="C1306">
        <v>37</v>
      </c>
      <c r="D1306" t="s">
        <v>8221</v>
      </c>
      <c r="E1306">
        <v>14</v>
      </c>
    </row>
    <row r="1307" spans="2:5">
      <c r="B1307" t="s">
        <v>8219</v>
      </c>
      <c r="C1307">
        <v>37</v>
      </c>
      <c r="D1307" t="s">
        <v>8221</v>
      </c>
      <c r="E1307">
        <v>9</v>
      </c>
    </row>
    <row r="1308" spans="2:5">
      <c r="B1308" t="s">
        <v>8219</v>
      </c>
      <c r="C1308">
        <v>150</v>
      </c>
      <c r="D1308" t="s">
        <v>8221</v>
      </c>
      <c r="E1308">
        <v>8</v>
      </c>
    </row>
    <row r="1309" spans="2:5">
      <c r="B1309" t="s">
        <v>8219</v>
      </c>
      <c r="C1309">
        <v>56</v>
      </c>
      <c r="D1309" t="s">
        <v>8221</v>
      </c>
      <c r="E1309">
        <v>7</v>
      </c>
    </row>
    <row r="1310" spans="2:5">
      <c r="B1310" t="s">
        <v>8219</v>
      </c>
      <c r="C1310">
        <v>18</v>
      </c>
      <c r="D1310" t="s">
        <v>8221</v>
      </c>
      <c r="E1310">
        <v>0</v>
      </c>
    </row>
    <row r="1311" spans="2:5">
      <c r="B1311" t="s">
        <v>8219</v>
      </c>
      <c r="C1311">
        <v>60</v>
      </c>
      <c r="D1311" t="s">
        <v>8221</v>
      </c>
      <c r="E1311">
        <v>84</v>
      </c>
    </row>
    <row r="1312" spans="2:5">
      <c r="B1312" t="s">
        <v>8219</v>
      </c>
      <c r="C1312">
        <v>67</v>
      </c>
      <c r="D1312" t="s">
        <v>8221</v>
      </c>
      <c r="E1312">
        <v>11</v>
      </c>
    </row>
    <row r="1313" spans="2:5">
      <c r="B1313" t="s">
        <v>8219</v>
      </c>
      <c r="C1313">
        <v>35</v>
      </c>
      <c r="D1313" t="s">
        <v>8221</v>
      </c>
      <c r="E1313">
        <v>1</v>
      </c>
    </row>
    <row r="1314" spans="2:5">
      <c r="B1314" t="s">
        <v>8219</v>
      </c>
      <c r="C1314">
        <v>34</v>
      </c>
      <c r="D1314" t="s">
        <v>8221</v>
      </c>
      <c r="E1314">
        <v>4</v>
      </c>
    </row>
    <row r="1315" spans="2:5">
      <c r="B1315" t="s">
        <v>8219</v>
      </c>
      <c r="C1315">
        <v>36</v>
      </c>
      <c r="D1315" t="s">
        <v>8221</v>
      </c>
      <c r="E1315">
        <v>10</v>
      </c>
    </row>
    <row r="1316" spans="2:5">
      <c r="B1316" t="s">
        <v>8219</v>
      </c>
      <c r="C1316">
        <v>18</v>
      </c>
      <c r="D1316" t="s">
        <v>8221</v>
      </c>
      <c r="E1316">
        <v>16</v>
      </c>
    </row>
    <row r="1317" spans="2:5">
      <c r="B1317" t="s">
        <v>8219</v>
      </c>
      <c r="C1317">
        <v>25</v>
      </c>
      <c r="D1317" t="s">
        <v>8221</v>
      </c>
      <c r="E1317">
        <v>2</v>
      </c>
    </row>
    <row r="1318" spans="2:5">
      <c r="B1318" t="s">
        <v>8219</v>
      </c>
      <c r="C1318">
        <v>21</v>
      </c>
      <c r="D1318" t="s">
        <v>8221</v>
      </c>
      <c r="E1318">
        <v>5</v>
      </c>
    </row>
    <row r="1319" spans="2:5">
      <c r="B1319" t="s">
        <v>8219</v>
      </c>
      <c r="C1319">
        <v>151</v>
      </c>
      <c r="D1319" t="s">
        <v>8221</v>
      </c>
      <c r="E1319">
        <v>1</v>
      </c>
    </row>
    <row r="1320" spans="2:5">
      <c r="B1320" t="s">
        <v>8219</v>
      </c>
      <c r="C1320">
        <v>489</v>
      </c>
      <c r="D1320" t="s">
        <v>8221</v>
      </c>
      <c r="E1320">
        <v>31</v>
      </c>
    </row>
    <row r="1321" spans="2:5">
      <c r="B1321" t="s">
        <v>8219</v>
      </c>
      <c r="C1321">
        <v>50</v>
      </c>
      <c r="D1321" t="s">
        <v>8221</v>
      </c>
      <c r="E1321">
        <v>0</v>
      </c>
    </row>
    <row r="1322" spans="2:5">
      <c r="B1322" t="s">
        <v>8219</v>
      </c>
      <c r="C1322">
        <v>321</v>
      </c>
      <c r="D1322" t="s">
        <v>8221</v>
      </c>
      <c r="E1322">
        <v>2</v>
      </c>
    </row>
    <row r="1323" spans="2:5">
      <c r="B1323" t="s">
        <v>8219</v>
      </c>
      <c r="C1323">
        <v>1762</v>
      </c>
      <c r="D1323" t="s">
        <v>8221</v>
      </c>
      <c r="E1323">
        <v>7</v>
      </c>
    </row>
    <row r="1324" spans="2:5">
      <c r="B1324" t="s">
        <v>8219</v>
      </c>
      <c r="C1324">
        <v>385</v>
      </c>
      <c r="D1324" t="s">
        <v>8221</v>
      </c>
      <c r="E1324">
        <v>16</v>
      </c>
    </row>
    <row r="1325" spans="2:5">
      <c r="B1325" t="s">
        <v>8219</v>
      </c>
      <c r="C1325">
        <v>398</v>
      </c>
      <c r="D1325" t="s">
        <v>8221</v>
      </c>
      <c r="E1325">
        <v>4</v>
      </c>
    </row>
    <row r="1326" spans="2:5">
      <c r="B1326" t="s">
        <v>8219</v>
      </c>
      <c r="C1326">
        <v>304</v>
      </c>
      <c r="D1326" t="s">
        <v>8221</v>
      </c>
      <c r="E1326">
        <v>4</v>
      </c>
    </row>
    <row r="1327" spans="2:5">
      <c r="B1327" t="s">
        <v>8219</v>
      </c>
      <c r="C1327">
        <v>676</v>
      </c>
      <c r="D1327" t="s">
        <v>8221</v>
      </c>
      <c r="E1327">
        <v>4</v>
      </c>
    </row>
    <row r="1328" spans="2:5">
      <c r="B1328" t="s">
        <v>8219</v>
      </c>
      <c r="C1328">
        <v>577</v>
      </c>
      <c r="D1328" t="s">
        <v>8221</v>
      </c>
      <c r="E1328">
        <v>3</v>
      </c>
    </row>
    <row r="1329" spans="2:5">
      <c r="B1329" t="s">
        <v>8219</v>
      </c>
      <c r="C1329">
        <v>3663</v>
      </c>
      <c r="D1329" t="s">
        <v>8221</v>
      </c>
      <c r="E1329">
        <v>36</v>
      </c>
    </row>
    <row r="1330" spans="2:5">
      <c r="B1330" t="s">
        <v>8219</v>
      </c>
      <c r="C1330">
        <v>294</v>
      </c>
      <c r="D1330" t="s">
        <v>8221</v>
      </c>
      <c r="E1330">
        <v>1</v>
      </c>
    </row>
    <row r="1331" spans="2:5">
      <c r="B1331" t="s">
        <v>8219</v>
      </c>
      <c r="C1331">
        <v>28</v>
      </c>
      <c r="D1331" t="s">
        <v>8221</v>
      </c>
      <c r="E1331">
        <v>7</v>
      </c>
    </row>
    <row r="1332" spans="2:5">
      <c r="B1332" t="s">
        <v>8219</v>
      </c>
      <c r="C1332">
        <v>100</v>
      </c>
      <c r="D1332" t="s">
        <v>8221</v>
      </c>
      <c r="E1332">
        <v>27</v>
      </c>
    </row>
    <row r="1333" spans="2:5">
      <c r="B1333" t="s">
        <v>8219</v>
      </c>
      <c r="C1333">
        <v>72</v>
      </c>
      <c r="D1333" t="s">
        <v>8221</v>
      </c>
      <c r="E1333">
        <v>1</v>
      </c>
    </row>
    <row r="1334" spans="2:5">
      <c r="B1334" t="s">
        <v>8219</v>
      </c>
      <c r="C1334">
        <v>238</v>
      </c>
      <c r="D1334" t="s">
        <v>8221</v>
      </c>
      <c r="E1334">
        <v>0</v>
      </c>
    </row>
    <row r="1335" spans="2:5">
      <c r="B1335" t="s">
        <v>8219</v>
      </c>
      <c r="C1335">
        <v>159</v>
      </c>
      <c r="D1335" t="s">
        <v>8221</v>
      </c>
      <c r="E1335">
        <v>1</v>
      </c>
    </row>
    <row r="1336" spans="2:5">
      <c r="B1336" t="s">
        <v>8219</v>
      </c>
      <c r="C1336">
        <v>77</v>
      </c>
      <c r="D1336" t="s">
        <v>8221</v>
      </c>
      <c r="E1336">
        <v>3</v>
      </c>
    </row>
    <row r="1337" spans="2:5">
      <c r="B1337" t="s">
        <v>8219</v>
      </c>
      <c r="C1337">
        <v>53</v>
      </c>
      <c r="D1337" t="s">
        <v>8221</v>
      </c>
      <c r="E1337">
        <v>3</v>
      </c>
    </row>
    <row r="1338" spans="2:5">
      <c r="B1338" t="s">
        <v>8219</v>
      </c>
      <c r="C1338">
        <v>1251</v>
      </c>
      <c r="D1338" t="s">
        <v>8221</v>
      </c>
      <c r="E1338">
        <v>3</v>
      </c>
    </row>
    <row r="1339" spans="2:5">
      <c r="B1339" t="s">
        <v>8219</v>
      </c>
      <c r="C1339">
        <v>465</v>
      </c>
      <c r="D1339" t="s">
        <v>8221</v>
      </c>
      <c r="E1339">
        <v>0</v>
      </c>
    </row>
    <row r="1340" spans="2:5">
      <c r="B1340" t="s">
        <v>8219</v>
      </c>
      <c r="C1340">
        <v>74</v>
      </c>
      <c r="D1340" t="s">
        <v>8221</v>
      </c>
      <c r="E1340">
        <v>6</v>
      </c>
    </row>
    <row r="1341" spans="2:5">
      <c r="B1341" t="s">
        <v>8219</v>
      </c>
      <c r="C1341">
        <v>62</v>
      </c>
      <c r="D1341" t="s">
        <v>8221</v>
      </c>
      <c r="E1341">
        <v>17</v>
      </c>
    </row>
    <row r="1342" spans="2:5">
      <c r="B1342" t="s">
        <v>8219</v>
      </c>
      <c r="C1342">
        <v>3468</v>
      </c>
      <c r="D1342" t="s">
        <v>8221</v>
      </c>
      <c r="E1342">
        <v>40</v>
      </c>
    </row>
    <row r="1343" spans="2:5">
      <c r="B1343" t="s">
        <v>8219</v>
      </c>
      <c r="C1343">
        <v>52</v>
      </c>
      <c r="D1343" t="s">
        <v>8221</v>
      </c>
      <c r="E1343">
        <v>3</v>
      </c>
    </row>
    <row r="1344" spans="2:5">
      <c r="B1344" t="s">
        <v>8219</v>
      </c>
      <c r="C1344">
        <v>50</v>
      </c>
      <c r="D1344" t="s">
        <v>8221</v>
      </c>
      <c r="E1344">
        <v>1</v>
      </c>
    </row>
    <row r="1345" spans="2:5">
      <c r="B1345" t="s">
        <v>8219</v>
      </c>
      <c r="C1345">
        <v>45</v>
      </c>
      <c r="D1345" t="s">
        <v>8221</v>
      </c>
      <c r="E1345">
        <v>2</v>
      </c>
    </row>
    <row r="1346" spans="2:5">
      <c r="B1346" t="s">
        <v>8219</v>
      </c>
      <c r="C1346">
        <v>21</v>
      </c>
      <c r="D1346" t="s">
        <v>8221</v>
      </c>
      <c r="E1346">
        <v>7</v>
      </c>
    </row>
    <row r="1347" spans="2:5">
      <c r="B1347" t="s">
        <v>8219</v>
      </c>
      <c r="C1347">
        <v>100</v>
      </c>
      <c r="D1347" t="s">
        <v>8221</v>
      </c>
      <c r="E1347">
        <v>14</v>
      </c>
    </row>
    <row r="1348" spans="2:5">
      <c r="B1348" t="s">
        <v>8219</v>
      </c>
      <c r="C1348">
        <v>81</v>
      </c>
      <c r="D1348" t="s">
        <v>8221</v>
      </c>
      <c r="E1348">
        <v>0</v>
      </c>
    </row>
    <row r="1349" spans="2:5">
      <c r="B1349" t="s">
        <v>8219</v>
      </c>
      <c r="C1349">
        <v>286</v>
      </c>
      <c r="D1349" t="s">
        <v>8221</v>
      </c>
      <c r="E1349">
        <v>0</v>
      </c>
    </row>
    <row r="1350" spans="2:5">
      <c r="B1350" t="s">
        <v>8219</v>
      </c>
      <c r="C1350">
        <v>42</v>
      </c>
      <c r="D1350" t="s">
        <v>8221</v>
      </c>
      <c r="E1350">
        <v>1</v>
      </c>
    </row>
    <row r="1351" spans="2:5">
      <c r="B1351" t="s">
        <v>8219</v>
      </c>
      <c r="C1351">
        <v>199</v>
      </c>
      <c r="D1351" t="s">
        <v>8221</v>
      </c>
      <c r="E1351">
        <v>12</v>
      </c>
    </row>
    <row r="1352" spans="2:5">
      <c r="B1352" t="s">
        <v>8219</v>
      </c>
      <c r="C1352">
        <v>25</v>
      </c>
      <c r="D1352" t="s">
        <v>8221</v>
      </c>
      <c r="E1352">
        <v>12</v>
      </c>
    </row>
    <row r="1353" spans="2:5">
      <c r="B1353" t="s">
        <v>8219</v>
      </c>
      <c r="C1353">
        <v>84</v>
      </c>
      <c r="D1353" t="s">
        <v>8221</v>
      </c>
      <c r="E1353">
        <v>23</v>
      </c>
    </row>
    <row r="1354" spans="2:5">
      <c r="B1354" t="s">
        <v>8219</v>
      </c>
      <c r="C1354">
        <v>50</v>
      </c>
      <c r="D1354" t="s">
        <v>8221</v>
      </c>
      <c r="E1354">
        <v>0</v>
      </c>
    </row>
    <row r="1355" spans="2:5">
      <c r="B1355" t="s">
        <v>8219</v>
      </c>
      <c r="C1355">
        <v>26</v>
      </c>
      <c r="D1355" t="s">
        <v>8221</v>
      </c>
      <c r="E1355">
        <v>10</v>
      </c>
    </row>
    <row r="1356" spans="2:5">
      <c r="B1356" t="s">
        <v>8219</v>
      </c>
      <c r="C1356">
        <v>14</v>
      </c>
      <c r="D1356" t="s">
        <v>8221</v>
      </c>
      <c r="E1356">
        <v>5</v>
      </c>
    </row>
    <row r="1357" spans="2:5">
      <c r="B1357" t="s">
        <v>8219</v>
      </c>
      <c r="C1357">
        <v>49</v>
      </c>
      <c r="D1357" t="s">
        <v>8221</v>
      </c>
      <c r="E1357">
        <v>1</v>
      </c>
    </row>
    <row r="1358" spans="2:5">
      <c r="B1358" t="s">
        <v>8219</v>
      </c>
      <c r="C1358">
        <v>69</v>
      </c>
      <c r="D1358" t="s">
        <v>8221</v>
      </c>
      <c r="E1358">
        <v>2</v>
      </c>
    </row>
    <row r="1359" spans="2:5">
      <c r="B1359" t="s">
        <v>8219</v>
      </c>
      <c r="C1359">
        <v>60</v>
      </c>
      <c r="D1359" t="s">
        <v>8221</v>
      </c>
      <c r="E1359">
        <v>2</v>
      </c>
    </row>
    <row r="1360" spans="2:5">
      <c r="B1360" t="s">
        <v>8219</v>
      </c>
      <c r="C1360">
        <v>80</v>
      </c>
      <c r="D1360" t="s">
        <v>8221</v>
      </c>
      <c r="E1360">
        <v>0</v>
      </c>
    </row>
    <row r="1361" spans="2:5">
      <c r="B1361" t="s">
        <v>8219</v>
      </c>
      <c r="C1361">
        <v>56</v>
      </c>
      <c r="D1361" t="s">
        <v>8221</v>
      </c>
      <c r="E1361">
        <v>13</v>
      </c>
    </row>
    <row r="1362" spans="2:5">
      <c r="B1362" t="s">
        <v>8219</v>
      </c>
      <c r="C1362">
        <v>104</v>
      </c>
      <c r="D1362" t="s">
        <v>8221</v>
      </c>
      <c r="E1362">
        <v>0</v>
      </c>
    </row>
    <row r="1363" spans="2:5">
      <c r="B1363" t="s">
        <v>8219</v>
      </c>
      <c r="C1363">
        <v>46</v>
      </c>
      <c r="D1363" t="s">
        <v>8221</v>
      </c>
      <c r="E1363">
        <v>1</v>
      </c>
    </row>
    <row r="1364" spans="2:5">
      <c r="B1364" t="s">
        <v>8219</v>
      </c>
      <c r="C1364">
        <v>206</v>
      </c>
      <c r="D1364" t="s">
        <v>8221</v>
      </c>
      <c r="E1364">
        <v>5</v>
      </c>
    </row>
    <row r="1365" spans="2:5">
      <c r="B1365" t="s">
        <v>8219</v>
      </c>
      <c r="C1365">
        <v>18</v>
      </c>
      <c r="D1365" t="s">
        <v>8221</v>
      </c>
      <c r="E1365">
        <v>2</v>
      </c>
    </row>
    <row r="1366" spans="2:5">
      <c r="B1366" t="s">
        <v>8219</v>
      </c>
      <c r="C1366">
        <v>28</v>
      </c>
      <c r="D1366" t="s">
        <v>8221</v>
      </c>
      <c r="E1366">
        <v>0</v>
      </c>
    </row>
    <row r="1367" spans="2:5">
      <c r="B1367" t="s">
        <v>8219</v>
      </c>
      <c r="C1367">
        <v>11</v>
      </c>
      <c r="D1367" t="s">
        <v>8221</v>
      </c>
      <c r="E1367">
        <v>32</v>
      </c>
    </row>
    <row r="1368" spans="2:5">
      <c r="B1368" t="s">
        <v>8219</v>
      </c>
      <c r="C1368">
        <v>263</v>
      </c>
      <c r="D1368" t="s">
        <v>8221</v>
      </c>
      <c r="E1368">
        <v>1</v>
      </c>
    </row>
    <row r="1369" spans="2:5">
      <c r="B1369" t="s">
        <v>8219</v>
      </c>
      <c r="C1369">
        <v>394</v>
      </c>
      <c r="D1369" t="s">
        <v>8221</v>
      </c>
      <c r="E1369">
        <v>1</v>
      </c>
    </row>
    <row r="1370" spans="2:5">
      <c r="B1370" t="s">
        <v>8219</v>
      </c>
      <c r="C1370">
        <v>1049</v>
      </c>
      <c r="D1370" t="s">
        <v>8221</v>
      </c>
      <c r="E1370">
        <v>1</v>
      </c>
    </row>
    <row r="1371" spans="2:5">
      <c r="B1371" t="s">
        <v>8219</v>
      </c>
      <c r="C1371">
        <v>308</v>
      </c>
      <c r="D1371" t="s">
        <v>8221</v>
      </c>
      <c r="E1371">
        <v>0</v>
      </c>
    </row>
    <row r="1372" spans="2:5">
      <c r="B1372" t="s">
        <v>8219</v>
      </c>
      <c r="C1372">
        <v>1088</v>
      </c>
      <c r="D1372" t="s">
        <v>8221</v>
      </c>
      <c r="E1372">
        <v>0</v>
      </c>
    </row>
    <row r="1373" spans="2:5">
      <c r="B1373" t="s">
        <v>8219</v>
      </c>
      <c r="C1373">
        <v>73</v>
      </c>
      <c r="D1373" t="s">
        <v>8221</v>
      </c>
      <c r="E1373">
        <v>8</v>
      </c>
    </row>
    <row r="1374" spans="2:5">
      <c r="B1374" t="s">
        <v>8219</v>
      </c>
      <c r="C1374">
        <v>143</v>
      </c>
      <c r="D1374" t="s">
        <v>8221</v>
      </c>
      <c r="E1374">
        <v>0</v>
      </c>
    </row>
    <row r="1375" spans="2:5">
      <c r="B1375" t="s">
        <v>8219</v>
      </c>
      <c r="C1375">
        <v>1420</v>
      </c>
      <c r="D1375" t="s">
        <v>8221</v>
      </c>
      <c r="E1375">
        <v>1</v>
      </c>
    </row>
    <row r="1376" spans="2:5">
      <c r="B1376" t="s">
        <v>8219</v>
      </c>
      <c r="C1376">
        <v>305</v>
      </c>
      <c r="D1376" t="s">
        <v>8221</v>
      </c>
      <c r="E1376">
        <v>16</v>
      </c>
    </row>
    <row r="1377" spans="2:5">
      <c r="B1377" t="s">
        <v>8219</v>
      </c>
      <c r="C1377">
        <v>551</v>
      </c>
      <c r="D1377" t="s">
        <v>8221</v>
      </c>
      <c r="E1377">
        <v>12</v>
      </c>
    </row>
    <row r="1378" spans="2:5">
      <c r="B1378" t="s">
        <v>8219</v>
      </c>
      <c r="C1378">
        <v>187</v>
      </c>
      <c r="D1378" t="s">
        <v>8221</v>
      </c>
      <c r="E1378">
        <v>4</v>
      </c>
    </row>
    <row r="1379" spans="2:5">
      <c r="B1379" t="s">
        <v>8219</v>
      </c>
      <c r="C1379">
        <v>325</v>
      </c>
      <c r="D1379" t="s">
        <v>8221</v>
      </c>
      <c r="E1379">
        <v>2</v>
      </c>
    </row>
    <row r="1380" spans="2:5">
      <c r="B1380" t="s">
        <v>8219</v>
      </c>
      <c r="C1380">
        <v>148</v>
      </c>
      <c r="D1380" t="s">
        <v>8221</v>
      </c>
      <c r="E1380">
        <v>3</v>
      </c>
    </row>
    <row r="1381" spans="2:5">
      <c r="B1381" t="s">
        <v>8219</v>
      </c>
      <c r="C1381">
        <v>69</v>
      </c>
      <c r="D1381" t="s">
        <v>8221</v>
      </c>
      <c r="E1381">
        <v>0</v>
      </c>
    </row>
    <row r="1382" spans="2:5">
      <c r="B1382" t="s">
        <v>8219</v>
      </c>
      <c r="C1382">
        <v>173</v>
      </c>
      <c r="D1382" t="s">
        <v>8221</v>
      </c>
      <c r="E1382">
        <v>3</v>
      </c>
    </row>
    <row r="1383" spans="2:5">
      <c r="B1383" t="s">
        <v>8219</v>
      </c>
      <c r="C1383">
        <v>269</v>
      </c>
      <c r="D1383" t="s">
        <v>8221</v>
      </c>
      <c r="E1383">
        <v>4</v>
      </c>
    </row>
    <row r="1384" spans="2:5">
      <c r="B1384" t="s">
        <v>8219</v>
      </c>
      <c r="C1384">
        <v>185</v>
      </c>
      <c r="D1384" t="s">
        <v>8221</v>
      </c>
      <c r="E1384">
        <v>2</v>
      </c>
    </row>
    <row r="1385" spans="2:5">
      <c r="B1385" t="s">
        <v>8219</v>
      </c>
      <c r="C1385">
        <v>176</v>
      </c>
      <c r="D1385" t="s">
        <v>8221</v>
      </c>
      <c r="E1385">
        <v>10</v>
      </c>
    </row>
    <row r="1386" spans="2:5">
      <c r="B1386" t="s">
        <v>8219</v>
      </c>
      <c r="C1386">
        <v>1019</v>
      </c>
      <c r="D1386" t="s">
        <v>8221</v>
      </c>
      <c r="E1386">
        <v>11</v>
      </c>
    </row>
    <row r="1387" spans="2:5">
      <c r="B1387" t="s">
        <v>8219</v>
      </c>
      <c r="C1387">
        <v>113</v>
      </c>
      <c r="D1387" t="s">
        <v>8221</v>
      </c>
      <c r="E1387">
        <v>6</v>
      </c>
    </row>
    <row r="1388" spans="2:5">
      <c r="B1388" t="s">
        <v>8219</v>
      </c>
      <c r="C1388">
        <v>404</v>
      </c>
      <c r="D1388" t="s">
        <v>8221</v>
      </c>
      <c r="E1388">
        <v>2</v>
      </c>
    </row>
    <row r="1389" spans="2:5">
      <c r="B1389" t="s">
        <v>8219</v>
      </c>
      <c r="C1389">
        <v>707</v>
      </c>
      <c r="D1389" t="s">
        <v>8221</v>
      </c>
      <c r="E1389">
        <v>6</v>
      </c>
    </row>
    <row r="1390" spans="2:5">
      <c r="B1390" t="s">
        <v>8219</v>
      </c>
      <c r="C1390">
        <v>392</v>
      </c>
      <c r="D1390" t="s">
        <v>8221</v>
      </c>
      <c r="E1390">
        <v>8</v>
      </c>
    </row>
    <row r="1391" spans="2:5">
      <c r="B1391" t="s">
        <v>8219</v>
      </c>
      <c r="C1391">
        <v>23</v>
      </c>
      <c r="D1391" t="s">
        <v>8221</v>
      </c>
      <c r="E1391">
        <v>37</v>
      </c>
    </row>
    <row r="1392" spans="2:5">
      <c r="B1392" t="s">
        <v>8219</v>
      </c>
      <c r="C1392">
        <v>682</v>
      </c>
      <c r="D1392" t="s">
        <v>8221</v>
      </c>
      <c r="E1392">
        <v>11</v>
      </c>
    </row>
    <row r="1393" spans="2:5">
      <c r="B1393" t="s">
        <v>8219</v>
      </c>
      <c r="C1393">
        <v>37</v>
      </c>
      <c r="D1393" t="s">
        <v>8221</v>
      </c>
      <c r="E1393">
        <v>0</v>
      </c>
    </row>
    <row r="1394" spans="2:5">
      <c r="B1394" t="s">
        <v>8219</v>
      </c>
      <c r="C1394">
        <v>146</v>
      </c>
      <c r="D1394" t="s">
        <v>8221</v>
      </c>
      <c r="E1394">
        <v>10</v>
      </c>
    </row>
    <row r="1395" spans="2:5">
      <c r="B1395" t="s">
        <v>8219</v>
      </c>
      <c r="C1395">
        <v>119</v>
      </c>
      <c r="D1395" t="s">
        <v>8221</v>
      </c>
      <c r="E1395">
        <v>6</v>
      </c>
    </row>
    <row r="1396" spans="2:5">
      <c r="B1396" t="s">
        <v>8219</v>
      </c>
      <c r="C1396">
        <v>163</v>
      </c>
      <c r="D1396" t="s">
        <v>8221</v>
      </c>
      <c r="E1396">
        <v>8</v>
      </c>
    </row>
    <row r="1397" spans="2:5">
      <c r="B1397" t="s">
        <v>8219</v>
      </c>
      <c r="C1397">
        <v>339</v>
      </c>
      <c r="D1397" t="s">
        <v>8221</v>
      </c>
      <c r="E1397">
        <v>6</v>
      </c>
    </row>
    <row r="1398" spans="2:5">
      <c r="B1398" t="s">
        <v>8219</v>
      </c>
      <c r="C1398">
        <v>58</v>
      </c>
      <c r="D1398" t="s">
        <v>8221</v>
      </c>
      <c r="E1398">
        <v>7</v>
      </c>
    </row>
    <row r="1399" spans="2:5">
      <c r="B1399" t="s">
        <v>8219</v>
      </c>
      <c r="C1399">
        <v>456</v>
      </c>
      <c r="D1399" t="s">
        <v>8221</v>
      </c>
      <c r="E1399">
        <v>7</v>
      </c>
    </row>
    <row r="1400" spans="2:5">
      <c r="B1400" t="s">
        <v>8219</v>
      </c>
      <c r="C1400">
        <v>15</v>
      </c>
      <c r="D1400" t="s">
        <v>8221</v>
      </c>
      <c r="E1400">
        <v>5</v>
      </c>
    </row>
    <row r="1401" spans="2:5">
      <c r="B1401" t="s">
        <v>8219</v>
      </c>
      <c r="C1401">
        <v>191</v>
      </c>
      <c r="D1401" t="s">
        <v>8221</v>
      </c>
      <c r="E1401">
        <v>46</v>
      </c>
    </row>
    <row r="1402" spans="2:5">
      <c r="B1402" t="s">
        <v>8219</v>
      </c>
      <c r="C1402">
        <v>17</v>
      </c>
      <c r="D1402" t="s">
        <v>8221</v>
      </c>
      <c r="E1402">
        <v>10</v>
      </c>
    </row>
    <row r="1403" spans="2:5">
      <c r="B1403" t="s">
        <v>8219</v>
      </c>
      <c r="C1403">
        <v>28</v>
      </c>
      <c r="D1403" t="s">
        <v>8221</v>
      </c>
      <c r="E1403">
        <v>19</v>
      </c>
    </row>
    <row r="1404" spans="2:5">
      <c r="B1404" t="s">
        <v>8219</v>
      </c>
      <c r="C1404">
        <v>18</v>
      </c>
      <c r="D1404" t="s">
        <v>8221</v>
      </c>
      <c r="E1404">
        <v>13</v>
      </c>
    </row>
    <row r="1405" spans="2:5">
      <c r="B1405" t="s">
        <v>8219</v>
      </c>
      <c r="C1405">
        <v>61</v>
      </c>
      <c r="D1405" t="s">
        <v>8221</v>
      </c>
      <c r="E1405">
        <v>13</v>
      </c>
    </row>
    <row r="1406" spans="2:5">
      <c r="B1406" t="s">
        <v>8219</v>
      </c>
      <c r="C1406">
        <v>108</v>
      </c>
      <c r="D1406" t="s">
        <v>8221</v>
      </c>
      <c r="E1406">
        <v>4</v>
      </c>
    </row>
    <row r="1407" spans="2:5">
      <c r="B1407" t="s">
        <v>8219</v>
      </c>
      <c r="C1407">
        <v>142</v>
      </c>
      <c r="D1407" t="s">
        <v>8221</v>
      </c>
      <c r="E1407">
        <v>0</v>
      </c>
    </row>
    <row r="1408" spans="2:5">
      <c r="B1408" t="s">
        <v>8219</v>
      </c>
      <c r="C1408">
        <v>74</v>
      </c>
      <c r="D1408" t="s">
        <v>8221</v>
      </c>
      <c r="E1408">
        <v>3</v>
      </c>
    </row>
    <row r="1409" spans="2:5">
      <c r="B1409" t="s">
        <v>8219</v>
      </c>
      <c r="C1409">
        <v>38</v>
      </c>
      <c r="D1409" t="s">
        <v>8221</v>
      </c>
      <c r="E1409">
        <v>1</v>
      </c>
    </row>
    <row r="1410" spans="2:5">
      <c r="B1410" t="s">
        <v>8219</v>
      </c>
      <c r="C1410">
        <v>20</v>
      </c>
      <c r="D1410" t="s">
        <v>8221</v>
      </c>
      <c r="E1410">
        <v>9</v>
      </c>
    </row>
    <row r="1411" spans="2:5">
      <c r="B1411" t="s">
        <v>8219</v>
      </c>
      <c r="C1411">
        <v>24</v>
      </c>
      <c r="D1411" t="s">
        <v>8221</v>
      </c>
      <c r="E1411">
        <v>1</v>
      </c>
    </row>
    <row r="1412" spans="2:5">
      <c r="B1412" t="s">
        <v>8219</v>
      </c>
      <c r="C1412">
        <v>66</v>
      </c>
      <c r="D1412" t="s">
        <v>8221</v>
      </c>
      <c r="E1412">
        <v>1</v>
      </c>
    </row>
    <row r="1413" spans="2:5">
      <c r="B1413" t="s">
        <v>8219</v>
      </c>
      <c r="C1413">
        <v>28</v>
      </c>
      <c r="D1413" t="s">
        <v>8221</v>
      </c>
      <c r="E1413">
        <v>4</v>
      </c>
    </row>
    <row r="1414" spans="2:5">
      <c r="B1414" t="s">
        <v>8219</v>
      </c>
      <c r="C1414">
        <v>24</v>
      </c>
      <c r="D1414" t="s">
        <v>8221</v>
      </c>
      <c r="E1414">
        <v>17</v>
      </c>
    </row>
    <row r="1415" spans="2:5">
      <c r="B1415" t="s">
        <v>8219</v>
      </c>
      <c r="C1415">
        <v>73</v>
      </c>
      <c r="D1415" t="s">
        <v>8221</v>
      </c>
      <c r="E1415">
        <v>0</v>
      </c>
    </row>
    <row r="1416" spans="2:5">
      <c r="B1416" t="s">
        <v>8219</v>
      </c>
      <c r="C1416">
        <v>3</v>
      </c>
      <c r="D1416" t="s">
        <v>8221</v>
      </c>
      <c r="E1416">
        <v>12</v>
      </c>
    </row>
    <row r="1417" spans="2:5">
      <c r="B1417" t="s">
        <v>8219</v>
      </c>
      <c r="C1417">
        <v>20</v>
      </c>
      <c r="D1417" t="s">
        <v>8221</v>
      </c>
      <c r="E1417">
        <v>14</v>
      </c>
    </row>
    <row r="1418" spans="2:5">
      <c r="B1418" t="s">
        <v>8219</v>
      </c>
      <c r="C1418">
        <v>21</v>
      </c>
      <c r="D1418" t="s">
        <v>8221</v>
      </c>
      <c r="E1418">
        <v>1</v>
      </c>
    </row>
    <row r="1419" spans="2:5">
      <c r="B1419" t="s">
        <v>8219</v>
      </c>
      <c r="C1419">
        <v>94</v>
      </c>
      <c r="D1419" t="s">
        <v>8221</v>
      </c>
      <c r="E1419">
        <v>14</v>
      </c>
    </row>
    <row r="1420" spans="2:5">
      <c r="B1420" t="s">
        <v>8219</v>
      </c>
      <c r="C1420">
        <v>139</v>
      </c>
      <c r="D1420" t="s">
        <v>8221</v>
      </c>
      <c r="E1420">
        <v>4</v>
      </c>
    </row>
    <row r="1421" spans="2:5">
      <c r="B1421" t="s">
        <v>8219</v>
      </c>
      <c r="C1421">
        <v>130</v>
      </c>
      <c r="D1421" t="s">
        <v>8221</v>
      </c>
      <c r="E1421">
        <v>2</v>
      </c>
    </row>
    <row r="1422" spans="2:5">
      <c r="B1422" t="s">
        <v>8219</v>
      </c>
      <c r="C1422">
        <v>31</v>
      </c>
      <c r="D1422" t="s">
        <v>8221</v>
      </c>
      <c r="E1422">
        <v>1</v>
      </c>
    </row>
    <row r="1423" spans="2:5">
      <c r="B1423" t="s">
        <v>8219</v>
      </c>
      <c r="C1423">
        <v>13</v>
      </c>
      <c r="D1423" t="s">
        <v>8221</v>
      </c>
      <c r="E1423">
        <v>2</v>
      </c>
    </row>
    <row r="1424" spans="2:5">
      <c r="B1424" t="s">
        <v>8219</v>
      </c>
      <c r="C1424">
        <v>90</v>
      </c>
      <c r="D1424" t="s">
        <v>8221</v>
      </c>
      <c r="E1424">
        <v>1</v>
      </c>
    </row>
    <row r="1425" spans="2:5">
      <c r="B1425" t="s">
        <v>8219</v>
      </c>
      <c r="C1425">
        <v>141</v>
      </c>
      <c r="D1425" t="s">
        <v>8221</v>
      </c>
      <c r="E1425">
        <v>1</v>
      </c>
    </row>
    <row r="1426" spans="2:5">
      <c r="B1426" t="s">
        <v>8219</v>
      </c>
      <c r="C1426">
        <v>23</v>
      </c>
      <c r="D1426" t="s">
        <v>8221</v>
      </c>
      <c r="E1426">
        <v>4</v>
      </c>
    </row>
    <row r="1427" spans="2:5">
      <c r="B1427" t="s">
        <v>8219</v>
      </c>
      <c r="C1427">
        <v>18</v>
      </c>
      <c r="D1427" t="s">
        <v>8221</v>
      </c>
      <c r="E1427">
        <v>3</v>
      </c>
    </row>
    <row r="1428" spans="2:5">
      <c r="B1428" t="s">
        <v>8219</v>
      </c>
      <c r="C1428">
        <v>76</v>
      </c>
      <c r="D1428" t="s">
        <v>8221</v>
      </c>
      <c r="E1428">
        <v>38</v>
      </c>
    </row>
    <row r="1429" spans="2:5">
      <c r="B1429" t="s">
        <v>8219</v>
      </c>
      <c r="C1429">
        <v>93</v>
      </c>
      <c r="D1429" t="s">
        <v>8221</v>
      </c>
      <c r="E1429">
        <v>4</v>
      </c>
    </row>
    <row r="1430" spans="2:5">
      <c r="B1430" t="s">
        <v>8219</v>
      </c>
      <c r="C1430">
        <v>69</v>
      </c>
      <c r="D1430" t="s">
        <v>8221</v>
      </c>
      <c r="E1430">
        <v>0</v>
      </c>
    </row>
    <row r="1431" spans="2:5">
      <c r="B1431" t="s">
        <v>8219</v>
      </c>
      <c r="C1431">
        <v>21</v>
      </c>
      <c r="D1431" t="s">
        <v>8221</v>
      </c>
      <c r="E1431">
        <v>2</v>
      </c>
    </row>
    <row r="1432" spans="2:5">
      <c r="B1432" t="s">
        <v>8219</v>
      </c>
      <c r="C1432">
        <v>57</v>
      </c>
      <c r="D1432" t="s">
        <v>8221</v>
      </c>
      <c r="E1432">
        <v>0</v>
      </c>
    </row>
    <row r="1433" spans="2:5">
      <c r="B1433" t="s">
        <v>8219</v>
      </c>
      <c r="C1433">
        <v>108</v>
      </c>
      <c r="D1433" t="s">
        <v>8221</v>
      </c>
      <c r="E1433">
        <v>1</v>
      </c>
    </row>
    <row r="1434" spans="2:5">
      <c r="B1434" t="s">
        <v>8219</v>
      </c>
      <c r="C1434">
        <v>83</v>
      </c>
      <c r="D1434" t="s">
        <v>8221</v>
      </c>
      <c r="E1434">
        <v>7</v>
      </c>
    </row>
    <row r="1435" spans="2:5">
      <c r="B1435" t="s">
        <v>8219</v>
      </c>
      <c r="C1435">
        <v>96</v>
      </c>
      <c r="D1435" t="s">
        <v>8221</v>
      </c>
      <c r="E1435">
        <v>2</v>
      </c>
    </row>
    <row r="1436" spans="2:5">
      <c r="B1436" t="s">
        <v>8219</v>
      </c>
      <c r="C1436">
        <v>64</v>
      </c>
      <c r="D1436" t="s">
        <v>8221</v>
      </c>
      <c r="E1436">
        <v>4</v>
      </c>
    </row>
    <row r="1437" spans="2:5">
      <c r="B1437" t="s">
        <v>8219</v>
      </c>
      <c r="C1437">
        <v>14</v>
      </c>
      <c r="D1437" t="s">
        <v>8221</v>
      </c>
      <c r="E1437">
        <v>4</v>
      </c>
    </row>
    <row r="1438" spans="2:5">
      <c r="B1438" t="s">
        <v>8219</v>
      </c>
      <c r="C1438">
        <v>169</v>
      </c>
      <c r="D1438" t="s">
        <v>8221</v>
      </c>
      <c r="E1438">
        <v>3</v>
      </c>
    </row>
    <row r="1439" spans="2:5">
      <c r="B1439" t="s">
        <v>8219</v>
      </c>
      <c r="C1439">
        <v>33</v>
      </c>
      <c r="D1439" t="s">
        <v>8221</v>
      </c>
      <c r="E1439">
        <v>2</v>
      </c>
    </row>
    <row r="1440" spans="2:5">
      <c r="B1440" t="s">
        <v>8219</v>
      </c>
      <c r="C1440">
        <v>102</v>
      </c>
      <c r="D1440" t="s">
        <v>8221</v>
      </c>
      <c r="E1440">
        <v>197</v>
      </c>
    </row>
    <row r="1441" spans="2:5">
      <c r="B1441" t="s">
        <v>8219</v>
      </c>
      <c r="C1441">
        <v>104</v>
      </c>
      <c r="D1441" t="s">
        <v>8221</v>
      </c>
      <c r="E1441">
        <v>0</v>
      </c>
    </row>
    <row r="1442" spans="2:5">
      <c r="B1442" t="s">
        <v>8219</v>
      </c>
      <c r="C1442">
        <v>20</v>
      </c>
      <c r="D1442" t="s">
        <v>8221</v>
      </c>
      <c r="E1442">
        <v>1</v>
      </c>
    </row>
    <row r="1443" spans="2:5">
      <c r="B1443" t="s">
        <v>8219</v>
      </c>
      <c r="C1443">
        <v>35</v>
      </c>
      <c r="D1443" t="s">
        <v>8221</v>
      </c>
      <c r="E1443">
        <v>4</v>
      </c>
    </row>
    <row r="1444" spans="2:5">
      <c r="B1444" t="s">
        <v>8219</v>
      </c>
      <c r="C1444">
        <v>94</v>
      </c>
      <c r="D1444" t="s">
        <v>8221</v>
      </c>
      <c r="E1444">
        <v>0</v>
      </c>
    </row>
    <row r="1445" spans="2:5">
      <c r="B1445" t="s">
        <v>8219</v>
      </c>
      <c r="C1445">
        <v>14</v>
      </c>
      <c r="D1445" t="s">
        <v>8221</v>
      </c>
      <c r="E1445">
        <v>7</v>
      </c>
    </row>
    <row r="1446" spans="2:5">
      <c r="B1446" t="s">
        <v>8219</v>
      </c>
      <c r="C1446">
        <v>15</v>
      </c>
      <c r="D1446" t="s">
        <v>8221</v>
      </c>
      <c r="E1446">
        <v>11</v>
      </c>
    </row>
    <row r="1447" spans="2:5">
      <c r="B1447" t="s">
        <v>8219</v>
      </c>
      <c r="C1447">
        <v>51</v>
      </c>
      <c r="D1447" t="s">
        <v>8221</v>
      </c>
      <c r="E1447">
        <v>0</v>
      </c>
    </row>
    <row r="1448" spans="2:5">
      <c r="B1448" t="s">
        <v>8219</v>
      </c>
      <c r="C1448">
        <v>19</v>
      </c>
      <c r="D1448" t="s">
        <v>8221</v>
      </c>
      <c r="E1448">
        <v>6</v>
      </c>
    </row>
    <row r="1449" spans="2:5">
      <c r="B1449" t="s">
        <v>8219</v>
      </c>
      <c r="C1449">
        <v>23</v>
      </c>
      <c r="D1449" t="s">
        <v>8221</v>
      </c>
      <c r="E1449">
        <v>0</v>
      </c>
    </row>
    <row r="1450" spans="2:5">
      <c r="B1450" t="s">
        <v>8219</v>
      </c>
      <c r="C1450">
        <v>97</v>
      </c>
      <c r="D1450" t="s">
        <v>8221</v>
      </c>
      <c r="E1450">
        <v>7</v>
      </c>
    </row>
    <row r="1451" spans="2:5">
      <c r="B1451" t="s">
        <v>8219</v>
      </c>
      <c r="C1451">
        <v>76</v>
      </c>
      <c r="D1451" t="s">
        <v>8221</v>
      </c>
      <c r="E1451">
        <v>94</v>
      </c>
    </row>
    <row r="1452" spans="2:5">
      <c r="B1452" t="s">
        <v>8219</v>
      </c>
      <c r="C1452">
        <v>11</v>
      </c>
      <c r="D1452" t="s">
        <v>8221</v>
      </c>
      <c r="E1452">
        <v>2</v>
      </c>
    </row>
    <row r="1453" spans="2:5">
      <c r="B1453" t="s">
        <v>8219</v>
      </c>
      <c r="C1453">
        <v>52</v>
      </c>
      <c r="D1453" t="s">
        <v>8221</v>
      </c>
      <c r="E1453">
        <v>25</v>
      </c>
    </row>
    <row r="1454" spans="2:5">
      <c r="B1454" t="s">
        <v>8219</v>
      </c>
      <c r="C1454">
        <v>95</v>
      </c>
      <c r="D1454" t="s">
        <v>8221</v>
      </c>
      <c r="E1454">
        <v>17</v>
      </c>
    </row>
    <row r="1455" spans="2:5">
      <c r="B1455" t="s">
        <v>8219</v>
      </c>
      <c r="C1455">
        <v>35</v>
      </c>
      <c r="D1455" t="s">
        <v>8221</v>
      </c>
      <c r="E1455">
        <v>2</v>
      </c>
    </row>
    <row r="1456" spans="2:5">
      <c r="B1456" t="s">
        <v>8219</v>
      </c>
      <c r="C1456">
        <v>21</v>
      </c>
      <c r="D1456" t="s">
        <v>8221</v>
      </c>
      <c r="E1456">
        <v>4</v>
      </c>
    </row>
    <row r="1457" spans="2:5">
      <c r="B1457" t="s">
        <v>8219</v>
      </c>
      <c r="C1457">
        <v>93</v>
      </c>
      <c r="D1457" t="s">
        <v>8221</v>
      </c>
      <c r="E1457">
        <v>5</v>
      </c>
    </row>
    <row r="1458" spans="2:5">
      <c r="B1458" t="s">
        <v>8219</v>
      </c>
      <c r="C1458">
        <v>11</v>
      </c>
      <c r="D1458" t="s">
        <v>8221</v>
      </c>
      <c r="E1458">
        <v>2</v>
      </c>
    </row>
    <row r="1459" spans="2:5">
      <c r="B1459" t="s">
        <v>8219</v>
      </c>
      <c r="C1459">
        <v>21</v>
      </c>
      <c r="D1459" t="s">
        <v>8221</v>
      </c>
      <c r="E1459">
        <v>2</v>
      </c>
    </row>
    <row r="1460" spans="2:5">
      <c r="B1460" t="s">
        <v>8219</v>
      </c>
      <c r="C1460">
        <v>54</v>
      </c>
      <c r="D1460" t="s">
        <v>8221</v>
      </c>
      <c r="E1460">
        <v>3</v>
      </c>
    </row>
    <row r="1461" spans="2:5">
      <c r="B1461" t="s">
        <v>8219</v>
      </c>
      <c r="C1461">
        <v>31</v>
      </c>
      <c r="D1461" t="s">
        <v>8221</v>
      </c>
      <c r="E1461">
        <v>0</v>
      </c>
    </row>
    <row r="1462" spans="2:5">
      <c r="B1462" t="s">
        <v>8219</v>
      </c>
      <c r="C1462">
        <v>132</v>
      </c>
      <c r="D1462" t="s">
        <v>8221</v>
      </c>
      <c r="E1462">
        <v>4</v>
      </c>
    </row>
    <row r="1463" spans="2:5">
      <c r="B1463" t="s">
        <v>8219</v>
      </c>
      <c r="C1463">
        <v>3</v>
      </c>
      <c r="D1463" t="s">
        <v>8221</v>
      </c>
      <c r="E1463">
        <v>1</v>
      </c>
    </row>
    <row r="1464" spans="2:5">
      <c r="B1464" t="s">
        <v>8219</v>
      </c>
      <c r="C1464">
        <v>6</v>
      </c>
      <c r="D1464" t="s">
        <v>8221</v>
      </c>
      <c r="E1464">
        <v>12</v>
      </c>
    </row>
    <row r="1465" spans="2:5">
      <c r="B1465" t="s">
        <v>8219</v>
      </c>
      <c r="C1465">
        <v>10</v>
      </c>
      <c r="D1465" t="s">
        <v>8221</v>
      </c>
      <c r="E1465">
        <v>4</v>
      </c>
    </row>
    <row r="1466" spans="2:5">
      <c r="B1466" t="s">
        <v>8219</v>
      </c>
      <c r="C1466">
        <v>147</v>
      </c>
      <c r="D1466" t="s">
        <v>8221</v>
      </c>
      <c r="E1466">
        <v>91</v>
      </c>
    </row>
    <row r="1467" spans="2:5">
      <c r="B1467" t="s">
        <v>8219</v>
      </c>
      <c r="C1467">
        <v>199</v>
      </c>
      <c r="D1467" t="s">
        <v>8221</v>
      </c>
      <c r="E1467">
        <v>1</v>
      </c>
    </row>
    <row r="1468" spans="2:5">
      <c r="B1468" t="s">
        <v>8219</v>
      </c>
      <c r="C1468">
        <v>50</v>
      </c>
      <c r="D1468" t="s">
        <v>8221</v>
      </c>
      <c r="E1468">
        <v>1</v>
      </c>
    </row>
    <row r="1469" spans="2:5">
      <c r="B1469" t="s">
        <v>8219</v>
      </c>
      <c r="C1469">
        <v>21</v>
      </c>
      <c r="D1469" t="s">
        <v>8221</v>
      </c>
      <c r="E1469">
        <v>0</v>
      </c>
    </row>
    <row r="1470" spans="2:5">
      <c r="B1470" t="s">
        <v>8219</v>
      </c>
      <c r="C1470">
        <v>24</v>
      </c>
      <c r="D1470" t="s">
        <v>8221</v>
      </c>
      <c r="E1470">
        <v>13</v>
      </c>
    </row>
    <row r="1471" spans="2:5">
      <c r="B1471" t="s">
        <v>8219</v>
      </c>
      <c r="C1471">
        <v>32</v>
      </c>
      <c r="D1471" t="s">
        <v>8221</v>
      </c>
      <c r="E1471">
        <v>2</v>
      </c>
    </row>
    <row r="1472" spans="2:5">
      <c r="B1472" t="s">
        <v>8219</v>
      </c>
      <c r="C1472">
        <v>62</v>
      </c>
      <c r="D1472" t="s">
        <v>8221</v>
      </c>
      <c r="E1472">
        <v>0</v>
      </c>
    </row>
    <row r="1473" spans="2:5">
      <c r="B1473" t="s">
        <v>8219</v>
      </c>
      <c r="C1473">
        <v>9</v>
      </c>
      <c r="D1473" t="s">
        <v>8221</v>
      </c>
      <c r="E1473">
        <v>21</v>
      </c>
    </row>
    <row r="1474" spans="2:5">
      <c r="B1474" t="s">
        <v>8219</v>
      </c>
      <c r="C1474">
        <v>38</v>
      </c>
      <c r="D1474" t="s">
        <v>8221</v>
      </c>
      <c r="E1474">
        <v>9</v>
      </c>
    </row>
    <row r="1475" spans="2:5">
      <c r="B1475" t="s">
        <v>8219</v>
      </c>
      <c r="C1475">
        <v>54</v>
      </c>
      <c r="D1475" t="s">
        <v>8221</v>
      </c>
      <c r="E1475">
        <v>6</v>
      </c>
    </row>
    <row r="1476" spans="2:5">
      <c r="B1476" t="s">
        <v>8219</v>
      </c>
      <c r="C1476">
        <v>37</v>
      </c>
      <c r="D1476" t="s">
        <v>8221</v>
      </c>
      <c r="E1476">
        <v>4</v>
      </c>
    </row>
    <row r="1477" spans="2:5">
      <c r="B1477" t="s">
        <v>8219</v>
      </c>
      <c r="C1477">
        <v>39</v>
      </c>
      <c r="D1477" t="s">
        <v>8221</v>
      </c>
      <c r="E1477">
        <v>7</v>
      </c>
    </row>
    <row r="1478" spans="2:5">
      <c r="B1478" t="s">
        <v>8219</v>
      </c>
      <c r="C1478">
        <v>34</v>
      </c>
      <c r="D1478" t="s">
        <v>8221</v>
      </c>
      <c r="E1478">
        <v>5</v>
      </c>
    </row>
    <row r="1479" spans="2:5">
      <c r="B1479" t="s">
        <v>8219</v>
      </c>
      <c r="C1479">
        <v>55</v>
      </c>
      <c r="D1479" t="s">
        <v>8221</v>
      </c>
      <c r="E1479">
        <v>0</v>
      </c>
    </row>
    <row r="1480" spans="2:5">
      <c r="B1480" t="s">
        <v>8219</v>
      </c>
      <c r="C1480">
        <v>32</v>
      </c>
      <c r="D1480" t="s">
        <v>8221</v>
      </c>
      <c r="E1480">
        <v>3</v>
      </c>
    </row>
    <row r="1481" spans="2:5">
      <c r="B1481" t="s">
        <v>8219</v>
      </c>
      <c r="C1481">
        <v>25</v>
      </c>
      <c r="D1481" t="s">
        <v>8221</v>
      </c>
      <c r="E1481">
        <v>9</v>
      </c>
    </row>
    <row r="1482" spans="2:5">
      <c r="B1482" t="s">
        <v>8219</v>
      </c>
      <c r="C1482">
        <v>33</v>
      </c>
      <c r="D1482" t="s">
        <v>8221</v>
      </c>
      <c r="E1482">
        <v>6</v>
      </c>
    </row>
    <row r="1483" spans="2:5">
      <c r="B1483" t="s">
        <v>8219</v>
      </c>
      <c r="C1483">
        <v>108</v>
      </c>
      <c r="D1483" t="s">
        <v>8221</v>
      </c>
      <c r="E1483">
        <v>4</v>
      </c>
    </row>
    <row r="1484" spans="2:5">
      <c r="B1484" t="s">
        <v>8219</v>
      </c>
      <c r="C1484">
        <v>20</v>
      </c>
      <c r="D1484" t="s">
        <v>8221</v>
      </c>
      <c r="E1484">
        <v>1</v>
      </c>
    </row>
    <row r="1485" spans="2:5">
      <c r="B1485" t="s">
        <v>8219</v>
      </c>
      <c r="C1485">
        <v>98</v>
      </c>
      <c r="D1485" t="s">
        <v>8221</v>
      </c>
      <c r="E1485">
        <v>17</v>
      </c>
    </row>
    <row r="1486" spans="2:5">
      <c r="B1486" t="s">
        <v>8219</v>
      </c>
      <c r="C1486">
        <v>196</v>
      </c>
      <c r="D1486" t="s">
        <v>8221</v>
      </c>
      <c r="E1486">
        <v>1</v>
      </c>
    </row>
    <row r="1487" spans="2:5">
      <c r="B1487" t="s">
        <v>8219</v>
      </c>
      <c r="C1487">
        <v>39</v>
      </c>
      <c r="D1487" t="s">
        <v>8221</v>
      </c>
      <c r="E1487">
        <v>13</v>
      </c>
    </row>
    <row r="1488" spans="2:5">
      <c r="B1488" t="s">
        <v>8219</v>
      </c>
      <c r="C1488">
        <v>128</v>
      </c>
      <c r="D1488" t="s">
        <v>8221</v>
      </c>
      <c r="E1488">
        <v>6</v>
      </c>
    </row>
    <row r="1489" spans="2:5">
      <c r="B1489" t="s">
        <v>8219</v>
      </c>
      <c r="C1489">
        <v>71</v>
      </c>
      <c r="D1489" t="s">
        <v>8221</v>
      </c>
      <c r="E1489">
        <v>0</v>
      </c>
    </row>
    <row r="1490" spans="2:5">
      <c r="B1490" t="s">
        <v>8219</v>
      </c>
      <c r="C1490">
        <v>47</v>
      </c>
      <c r="D1490" t="s">
        <v>8221</v>
      </c>
      <c r="E1490">
        <v>2</v>
      </c>
    </row>
    <row r="1491" spans="2:5">
      <c r="B1491" t="s">
        <v>8219</v>
      </c>
      <c r="C1491">
        <v>17</v>
      </c>
      <c r="D1491" t="s">
        <v>8221</v>
      </c>
      <c r="E1491">
        <v>2</v>
      </c>
    </row>
    <row r="1492" spans="2:5">
      <c r="B1492" t="s">
        <v>8219</v>
      </c>
      <c r="C1492">
        <v>91</v>
      </c>
      <c r="D1492" t="s">
        <v>8221</v>
      </c>
      <c r="E1492">
        <v>21</v>
      </c>
    </row>
    <row r="1493" spans="2:5">
      <c r="B1493" t="s">
        <v>8219</v>
      </c>
      <c r="C1493">
        <v>43</v>
      </c>
      <c r="D1493" t="s">
        <v>8221</v>
      </c>
      <c r="E1493">
        <v>13</v>
      </c>
    </row>
    <row r="1494" spans="2:5">
      <c r="B1494" t="s">
        <v>8219</v>
      </c>
      <c r="C1494">
        <v>17</v>
      </c>
      <c r="D1494" t="s">
        <v>8221</v>
      </c>
      <c r="E1494">
        <v>0</v>
      </c>
    </row>
    <row r="1495" spans="2:5">
      <c r="B1495" t="s">
        <v>8219</v>
      </c>
      <c r="C1495">
        <v>33</v>
      </c>
      <c r="D1495" t="s">
        <v>8221</v>
      </c>
      <c r="E1495">
        <v>6</v>
      </c>
    </row>
    <row r="1496" spans="2:5">
      <c r="B1496" t="s">
        <v>8219</v>
      </c>
      <c r="C1496">
        <v>87</v>
      </c>
      <c r="D1496" t="s">
        <v>8221</v>
      </c>
      <c r="E1496">
        <v>0</v>
      </c>
    </row>
    <row r="1497" spans="2:5">
      <c r="B1497" t="s">
        <v>8219</v>
      </c>
      <c r="C1497">
        <v>113</v>
      </c>
      <c r="D1497" t="s">
        <v>8221</v>
      </c>
      <c r="E1497">
        <v>1</v>
      </c>
    </row>
    <row r="1498" spans="2:5">
      <c r="B1498" t="s">
        <v>8219</v>
      </c>
      <c r="C1498">
        <v>14</v>
      </c>
      <c r="D1498" t="s">
        <v>8221</v>
      </c>
      <c r="E1498">
        <v>0</v>
      </c>
    </row>
    <row r="1499" spans="2:5">
      <c r="B1499" t="s">
        <v>8219</v>
      </c>
      <c r="C1499">
        <v>30</v>
      </c>
      <c r="D1499" t="s">
        <v>8221</v>
      </c>
      <c r="E1499">
        <v>12</v>
      </c>
    </row>
    <row r="1500" spans="2:5">
      <c r="B1500" t="s">
        <v>8219</v>
      </c>
      <c r="C1500">
        <v>16</v>
      </c>
      <c r="D1500" t="s">
        <v>8221</v>
      </c>
      <c r="E1500">
        <v>2</v>
      </c>
    </row>
    <row r="1501" spans="2:5">
      <c r="B1501" t="s">
        <v>8219</v>
      </c>
      <c r="C1501">
        <v>46</v>
      </c>
      <c r="D1501" t="s">
        <v>8221</v>
      </c>
      <c r="E1501">
        <v>6</v>
      </c>
    </row>
    <row r="1502" spans="2:5">
      <c r="B1502" t="s">
        <v>8219</v>
      </c>
      <c r="C1502">
        <v>24</v>
      </c>
      <c r="D1502" t="s">
        <v>8221</v>
      </c>
      <c r="E1502">
        <v>1</v>
      </c>
    </row>
    <row r="1503" spans="2:5">
      <c r="B1503" t="s">
        <v>8219</v>
      </c>
      <c r="C1503">
        <v>97</v>
      </c>
      <c r="D1503" t="s">
        <v>8221</v>
      </c>
      <c r="E1503">
        <v>1</v>
      </c>
    </row>
    <row r="1504" spans="2:5">
      <c r="B1504" t="s">
        <v>8219</v>
      </c>
      <c r="C1504">
        <v>59</v>
      </c>
      <c r="D1504" t="s">
        <v>8221</v>
      </c>
      <c r="E1504">
        <v>5</v>
      </c>
    </row>
    <row r="1505" spans="2:5">
      <c r="B1505" t="s">
        <v>8219</v>
      </c>
      <c r="C1505">
        <v>1095</v>
      </c>
      <c r="D1505" t="s">
        <v>8221</v>
      </c>
      <c r="E1505">
        <v>0</v>
      </c>
    </row>
    <row r="1506" spans="2:5">
      <c r="B1506" t="s">
        <v>8219</v>
      </c>
      <c r="C1506">
        <v>218</v>
      </c>
      <c r="D1506" t="s">
        <v>8221</v>
      </c>
      <c r="E1506">
        <v>3</v>
      </c>
    </row>
    <row r="1507" spans="2:5">
      <c r="B1507" t="s">
        <v>8219</v>
      </c>
      <c r="C1507">
        <v>111</v>
      </c>
      <c r="D1507" t="s">
        <v>8221</v>
      </c>
      <c r="E1507">
        <v>8</v>
      </c>
    </row>
    <row r="1508" spans="2:5">
      <c r="B1508" t="s">
        <v>8219</v>
      </c>
      <c r="C1508">
        <v>56</v>
      </c>
      <c r="D1508" t="s">
        <v>8221</v>
      </c>
      <c r="E1508">
        <v>3</v>
      </c>
    </row>
    <row r="1509" spans="2:5">
      <c r="B1509" t="s">
        <v>8219</v>
      </c>
      <c r="C1509">
        <v>265</v>
      </c>
      <c r="D1509" t="s">
        <v>8221</v>
      </c>
      <c r="E1509">
        <v>8</v>
      </c>
    </row>
    <row r="1510" spans="2:5">
      <c r="B1510" t="s">
        <v>8219</v>
      </c>
      <c r="C1510">
        <v>28</v>
      </c>
      <c r="D1510" t="s">
        <v>8221</v>
      </c>
      <c r="E1510">
        <v>1</v>
      </c>
    </row>
    <row r="1511" spans="2:5">
      <c r="B1511" t="s">
        <v>8219</v>
      </c>
      <c r="C1511">
        <v>364</v>
      </c>
      <c r="D1511" t="s">
        <v>8221</v>
      </c>
      <c r="E1511">
        <v>4</v>
      </c>
    </row>
    <row r="1512" spans="2:5">
      <c r="B1512" t="s">
        <v>8219</v>
      </c>
      <c r="C1512">
        <v>27</v>
      </c>
      <c r="D1512" t="s">
        <v>8221</v>
      </c>
      <c r="E1512">
        <v>8</v>
      </c>
    </row>
    <row r="1513" spans="2:5">
      <c r="B1513" t="s">
        <v>8219</v>
      </c>
      <c r="C1513">
        <v>93</v>
      </c>
      <c r="D1513" t="s">
        <v>8221</v>
      </c>
      <c r="E1513">
        <v>1</v>
      </c>
    </row>
    <row r="1514" spans="2:5">
      <c r="B1514" t="s">
        <v>8219</v>
      </c>
      <c r="C1514">
        <v>64</v>
      </c>
      <c r="D1514" t="s">
        <v>8221</v>
      </c>
      <c r="E1514">
        <v>5</v>
      </c>
    </row>
    <row r="1515" spans="2:5">
      <c r="B1515" t="s">
        <v>8219</v>
      </c>
      <c r="C1515">
        <v>22</v>
      </c>
      <c r="D1515" t="s">
        <v>8221</v>
      </c>
      <c r="E1515">
        <v>0</v>
      </c>
    </row>
    <row r="1516" spans="2:5">
      <c r="B1516" t="s">
        <v>8219</v>
      </c>
      <c r="C1516">
        <v>59</v>
      </c>
      <c r="D1516" t="s">
        <v>8221</v>
      </c>
      <c r="E1516">
        <v>0</v>
      </c>
    </row>
    <row r="1517" spans="2:5">
      <c r="B1517" t="s">
        <v>8219</v>
      </c>
      <c r="C1517">
        <v>249</v>
      </c>
      <c r="D1517" t="s">
        <v>8221</v>
      </c>
      <c r="E1517">
        <v>1</v>
      </c>
    </row>
    <row r="1518" spans="2:5">
      <c r="B1518" t="s">
        <v>8219</v>
      </c>
      <c r="C1518">
        <v>392</v>
      </c>
      <c r="D1518" t="s">
        <v>8221</v>
      </c>
      <c r="E1518">
        <v>0</v>
      </c>
    </row>
    <row r="1519" spans="2:5">
      <c r="B1519" t="s">
        <v>8219</v>
      </c>
      <c r="C1519">
        <v>115</v>
      </c>
      <c r="D1519" t="s">
        <v>8221</v>
      </c>
      <c r="E1519">
        <v>0</v>
      </c>
    </row>
    <row r="1520" spans="2:5">
      <c r="B1520" t="s">
        <v>8219</v>
      </c>
      <c r="C1520">
        <v>433</v>
      </c>
      <c r="D1520" t="s">
        <v>8221</v>
      </c>
      <c r="E1520">
        <v>6</v>
      </c>
    </row>
    <row r="1521" spans="2:5">
      <c r="B1521" t="s">
        <v>8219</v>
      </c>
      <c r="C1521">
        <v>20</v>
      </c>
      <c r="D1521" t="s">
        <v>8221</v>
      </c>
      <c r="E1521">
        <v>6</v>
      </c>
    </row>
    <row r="1522" spans="2:5">
      <c r="B1522" t="s">
        <v>8219</v>
      </c>
      <c r="C1522">
        <v>8</v>
      </c>
      <c r="D1522" t="s">
        <v>8221</v>
      </c>
      <c r="E1522">
        <v>14</v>
      </c>
    </row>
    <row r="1523" spans="2:5">
      <c r="B1523" t="s">
        <v>8219</v>
      </c>
      <c r="C1523">
        <v>175</v>
      </c>
      <c r="D1523" t="s">
        <v>8221</v>
      </c>
      <c r="E1523">
        <v>6</v>
      </c>
    </row>
    <row r="1524" spans="2:5">
      <c r="B1524" t="s">
        <v>8219</v>
      </c>
      <c r="C1524">
        <v>104</v>
      </c>
      <c r="D1524" t="s">
        <v>8221</v>
      </c>
      <c r="E1524">
        <v>33</v>
      </c>
    </row>
    <row r="1525" spans="2:5">
      <c r="B1525" t="s">
        <v>8219</v>
      </c>
      <c r="C1525">
        <v>17</v>
      </c>
      <c r="D1525" t="s">
        <v>8221</v>
      </c>
      <c r="E1525">
        <v>4</v>
      </c>
    </row>
    <row r="1526" spans="2:5">
      <c r="B1526" t="s">
        <v>8219</v>
      </c>
      <c r="C1526">
        <v>277</v>
      </c>
      <c r="D1526" t="s">
        <v>8221</v>
      </c>
      <c r="E1526">
        <v>1</v>
      </c>
    </row>
    <row r="1527" spans="2:5">
      <c r="B1527" t="s">
        <v>8219</v>
      </c>
      <c r="C1527">
        <v>118</v>
      </c>
      <c r="D1527" t="s">
        <v>8221</v>
      </c>
      <c r="E1527">
        <v>0</v>
      </c>
    </row>
    <row r="1528" spans="2:5">
      <c r="B1528" t="s">
        <v>8219</v>
      </c>
      <c r="C1528">
        <v>97</v>
      </c>
      <c r="D1528" t="s">
        <v>8221</v>
      </c>
      <c r="E1528">
        <v>6</v>
      </c>
    </row>
    <row r="1529" spans="2:5">
      <c r="B1529" t="s">
        <v>8219</v>
      </c>
      <c r="C1529">
        <v>20</v>
      </c>
      <c r="D1529" t="s">
        <v>8221</v>
      </c>
      <c r="E1529">
        <v>6</v>
      </c>
    </row>
    <row r="1530" spans="2:5">
      <c r="B1530" t="s">
        <v>8219</v>
      </c>
      <c r="C1530">
        <v>26</v>
      </c>
      <c r="D1530" t="s">
        <v>8221</v>
      </c>
      <c r="E1530">
        <v>1</v>
      </c>
    </row>
    <row r="1531" spans="2:5">
      <c r="B1531" t="s">
        <v>8219</v>
      </c>
      <c r="C1531">
        <v>128</v>
      </c>
      <c r="D1531" t="s">
        <v>8221</v>
      </c>
      <c r="E1531">
        <v>3</v>
      </c>
    </row>
    <row r="1532" spans="2:5">
      <c r="B1532" t="s">
        <v>8219</v>
      </c>
      <c r="C1532">
        <v>15</v>
      </c>
    </row>
    <row r="1533" spans="2:5">
      <c r="B1533" t="s">
        <v>8219</v>
      </c>
      <c r="C1533">
        <v>25</v>
      </c>
    </row>
    <row r="1534" spans="2:5">
      <c r="B1534" t="s">
        <v>8219</v>
      </c>
      <c r="C1534">
        <v>55</v>
      </c>
    </row>
    <row r="1535" spans="2:5">
      <c r="B1535" t="s">
        <v>8219</v>
      </c>
      <c r="C1535">
        <v>107</v>
      </c>
    </row>
    <row r="1536" spans="2:5">
      <c r="B1536" t="s">
        <v>8219</v>
      </c>
      <c r="C1536">
        <v>557</v>
      </c>
    </row>
    <row r="1537" spans="2:3">
      <c r="B1537" t="s">
        <v>8219</v>
      </c>
      <c r="C1537">
        <v>40</v>
      </c>
    </row>
    <row r="1538" spans="2:3">
      <c r="B1538" t="s">
        <v>8219</v>
      </c>
      <c r="C1538">
        <v>36</v>
      </c>
    </row>
    <row r="1539" spans="2:3">
      <c r="B1539" t="s">
        <v>8219</v>
      </c>
      <c r="C1539">
        <v>159</v>
      </c>
    </row>
    <row r="1540" spans="2:3">
      <c r="B1540" t="s">
        <v>8219</v>
      </c>
      <c r="C1540">
        <v>41</v>
      </c>
    </row>
    <row r="1541" spans="2:3">
      <c r="B1541" t="s">
        <v>8219</v>
      </c>
      <c r="C1541">
        <v>226</v>
      </c>
    </row>
    <row r="1542" spans="2:3">
      <c r="B1542" t="s">
        <v>8219</v>
      </c>
      <c r="C1542">
        <v>30</v>
      </c>
    </row>
    <row r="1543" spans="2:3">
      <c r="B1543" t="s">
        <v>8219</v>
      </c>
      <c r="C1543">
        <v>103</v>
      </c>
    </row>
    <row r="1544" spans="2:3">
      <c r="B1544" t="s">
        <v>8219</v>
      </c>
      <c r="C1544">
        <v>62</v>
      </c>
    </row>
    <row r="1545" spans="2:3">
      <c r="B1545" t="s">
        <v>8219</v>
      </c>
      <c r="C1545">
        <v>6</v>
      </c>
    </row>
    <row r="1546" spans="2:3">
      <c r="B1546" t="s">
        <v>8219</v>
      </c>
      <c r="C1546">
        <v>182</v>
      </c>
    </row>
    <row r="1547" spans="2:3">
      <c r="B1547" t="s">
        <v>8219</v>
      </c>
      <c r="C1547">
        <v>145</v>
      </c>
    </row>
    <row r="1548" spans="2:3">
      <c r="B1548" t="s">
        <v>8219</v>
      </c>
      <c r="C1548">
        <v>25</v>
      </c>
    </row>
    <row r="1549" spans="2:3">
      <c r="B1549" t="s">
        <v>8219</v>
      </c>
      <c r="C1549">
        <v>320</v>
      </c>
    </row>
    <row r="1550" spans="2:3">
      <c r="B1550" t="s">
        <v>8219</v>
      </c>
      <c r="C1550">
        <v>99</v>
      </c>
    </row>
    <row r="1551" spans="2:3">
      <c r="B1551" t="s">
        <v>8219</v>
      </c>
      <c r="C1551">
        <v>348</v>
      </c>
    </row>
    <row r="1552" spans="2:3">
      <c r="B1552" t="s">
        <v>8219</v>
      </c>
      <c r="C1552">
        <v>41</v>
      </c>
    </row>
    <row r="1553" spans="2:3">
      <c r="B1553" t="s">
        <v>8219</v>
      </c>
      <c r="C1553">
        <v>29</v>
      </c>
    </row>
    <row r="1554" spans="2:3">
      <c r="B1554" t="s">
        <v>8219</v>
      </c>
      <c r="C1554">
        <v>25</v>
      </c>
    </row>
    <row r="1555" spans="2:3">
      <c r="B1555" t="s">
        <v>8219</v>
      </c>
      <c r="C1555">
        <v>23</v>
      </c>
    </row>
    <row r="1556" spans="2:3">
      <c r="B1556" t="s">
        <v>8219</v>
      </c>
      <c r="C1556">
        <v>1260</v>
      </c>
    </row>
    <row r="1557" spans="2:3">
      <c r="B1557" t="s">
        <v>8219</v>
      </c>
      <c r="C1557">
        <v>307</v>
      </c>
    </row>
    <row r="1558" spans="2:3">
      <c r="B1558" t="s">
        <v>8219</v>
      </c>
      <c r="C1558">
        <v>329</v>
      </c>
    </row>
    <row r="1559" spans="2:3">
      <c r="B1559" t="s">
        <v>8219</v>
      </c>
      <c r="C1559">
        <v>32</v>
      </c>
    </row>
    <row r="1560" spans="2:3">
      <c r="B1560" t="s">
        <v>8219</v>
      </c>
      <c r="C1560">
        <v>27</v>
      </c>
    </row>
    <row r="1561" spans="2:3">
      <c r="B1561" t="s">
        <v>8219</v>
      </c>
      <c r="C1561">
        <v>236</v>
      </c>
    </row>
    <row r="1562" spans="2:3">
      <c r="B1562" t="s">
        <v>8219</v>
      </c>
      <c r="C1562">
        <v>42</v>
      </c>
    </row>
    <row r="1563" spans="2:3">
      <c r="B1563" t="s">
        <v>8219</v>
      </c>
      <c r="C1563">
        <v>95</v>
      </c>
    </row>
    <row r="1564" spans="2:3">
      <c r="B1564" t="s">
        <v>8219</v>
      </c>
      <c r="C1564">
        <v>37</v>
      </c>
    </row>
    <row r="1565" spans="2:3">
      <c r="B1565" t="s">
        <v>8219</v>
      </c>
      <c r="C1565">
        <v>128</v>
      </c>
    </row>
    <row r="1566" spans="2:3">
      <c r="B1566" t="s">
        <v>8219</v>
      </c>
      <c r="C1566">
        <v>156</v>
      </c>
    </row>
    <row r="1567" spans="2:3">
      <c r="B1567" t="s">
        <v>8219</v>
      </c>
      <c r="C1567">
        <v>64</v>
      </c>
    </row>
    <row r="1568" spans="2:3">
      <c r="B1568" t="s">
        <v>8219</v>
      </c>
      <c r="C1568">
        <v>58</v>
      </c>
    </row>
    <row r="1569" spans="2:3">
      <c r="B1569" t="s">
        <v>8219</v>
      </c>
      <c r="C1569">
        <v>20</v>
      </c>
    </row>
    <row r="1570" spans="2:3">
      <c r="B1570" t="s">
        <v>8219</v>
      </c>
      <c r="C1570">
        <v>47</v>
      </c>
    </row>
    <row r="1571" spans="2:3">
      <c r="B1571" t="s">
        <v>8219</v>
      </c>
      <c r="C1571">
        <v>54</v>
      </c>
    </row>
    <row r="1572" spans="2:3">
      <c r="B1572" t="s">
        <v>8219</v>
      </c>
      <c r="C1572">
        <v>9</v>
      </c>
    </row>
    <row r="1573" spans="2:3">
      <c r="B1573" t="s">
        <v>8219</v>
      </c>
      <c r="C1573">
        <v>213</v>
      </c>
    </row>
    <row r="1574" spans="2:3">
      <c r="B1574" t="s">
        <v>8219</v>
      </c>
      <c r="C1574">
        <v>57</v>
      </c>
    </row>
    <row r="1575" spans="2:3">
      <c r="B1575" t="s">
        <v>8219</v>
      </c>
      <c r="C1575">
        <v>25</v>
      </c>
    </row>
    <row r="1576" spans="2:3">
      <c r="B1576" t="s">
        <v>8219</v>
      </c>
      <c r="C1576">
        <v>104</v>
      </c>
    </row>
    <row r="1577" spans="2:3">
      <c r="B1577" t="s">
        <v>8219</v>
      </c>
      <c r="C1577">
        <v>34</v>
      </c>
    </row>
    <row r="1578" spans="2:3">
      <c r="B1578" t="s">
        <v>8219</v>
      </c>
      <c r="C1578">
        <v>67</v>
      </c>
    </row>
    <row r="1579" spans="2:3">
      <c r="B1579" t="s">
        <v>8219</v>
      </c>
      <c r="C1579">
        <v>241</v>
      </c>
    </row>
    <row r="1580" spans="2:3">
      <c r="B1580" t="s">
        <v>8219</v>
      </c>
      <c r="C1580">
        <v>123</v>
      </c>
    </row>
    <row r="1581" spans="2:3">
      <c r="B1581" t="s">
        <v>8219</v>
      </c>
      <c r="C1581">
        <v>302</v>
      </c>
    </row>
    <row r="1582" spans="2:3">
      <c r="B1582" t="s">
        <v>8219</v>
      </c>
      <c r="C1582">
        <v>89</v>
      </c>
    </row>
    <row r="1583" spans="2:3">
      <c r="B1583" t="s">
        <v>8219</v>
      </c>
      <c r="C1583">
        <v>41</v>
      </c>
    </row>
    <row r="1584" spans="2:3">
      <c r="B1584" t="s">
        <v>8219</v>
      </c>
      <c r="C1584">
        <v>69</v>
      </c>
    </row>
    <row r="1585" spans="2:3">
      <c r="B1585" t="s">
        <v>8219</v>
      </c>
      <c r="C1585">
        <v>52</v>
      </c>
    </row>
    <row r="1586" spans="2:3">
      <c r="B1586" t="s">
        <v>8219</v>
      </c>
      <c r="C1586">
        <v>57</v>
      </c>
    </row>
    <row r="1587" spans="2:3">
      <c r="B1587" t="s">
        <v>8219</v>
      </c>
      <c r="C1587">
        <v>74</v>
      </c>
    </row>
    <row r="1588" spans="2:3">
      <c r="B1588" t="s">
        <v>8219</v>
      </c>
      <c r="C1588">
        <v>63</v>
      </c>
    </row>
    <row r="1589" spans="2:3">
      <c r="B1589" t="s">
        <v>8219</v>
      </c>
      <c r="C1589">
        <v>72</v>
      </c>
    </row>
    <row r="1590" spans="2:3">
      <c r="B1590" t="s">
        <v>8219</v>
      </c>
      <c r="C1590">
        <v>71</v>
      </c>
    </row>
    <row r="1591" spans="2:3">
      <c r="B1591" t="s">
        <v>8219</v>
      </c>
      <c r="C1591">
        <v>21</v>
      </c>
    </row>
    <row r="1592" spans="2:3">
      <c r="B1592" t="s">
        <v>8219</v>
      </c>
      <c r="C1592">
        <v>930</v>
      </c>
    </row>
    <row r="1593" spans="2:3">
      <c r="B1593" t="s">
        <v>8219</v>
      </c>
      <c r="C1593">
        <v>55</v>
      </c>
    </row>
    <row r="1594" spans="2:3">
      <c r="B1594" t="s">
        <v>8219</v>
      </c>
      <c r="C1594">
        <v>61</v>
      </c>
    </row>
    <row r="1595" spans="2:3">
      <c r="B1595" t="s">
        <v>8219</v>
      </c>
      <c r="C1595">
        <v>82</v>
      </c>
    </row>
    <row r="1596" spans="2:3">
      <c r="B1596" t="s">
        <v>8219</v>
      </c>
      <c r="C1596">
        <v>71</v>
      </c>
    </row>
    <row r="1597" spans="2:3">
      <c r="B1597" t="s">
        <v>8219</v>
      </c>
      <c r="C1597">
        <v>117</v>
      </c>
    </row>
    <row r="1598" spans="2:3">
      <c r="B1598" t="s">
        <v>8219</v>
      </c>
      <c r="C1598">
        <v>29</v>
      </c>
    </row>
    <row r="1599" spans="2:3">
      <c r="B1599" t="s">
        <v>8219</v>
      </c>
      <c r="C1599">
        <v>74</v>
      </c>
    </row>
    <row r="1600" spans="2:3">
      <c r="B1600" t="s">
        <v>8219</v>
      </c>
      <c r="C1600">
        <v>23</v>
      </c>
    </row>
    <row r="1601" spans="2:3">
      <c r="B1601" t="s">
        <v>8219</v>
      </c>
      <c r="C1601">
        <v>60</v>
      </c>
    </row>
    <row r="1602" spans="2:3">
      <c r="B1602" t="s">
        <v>8219</v>
      </c>
      <c r="C1602">
        <v>55</v>
      </c>
    </row>
    <row r="1603" spans="2:3">
      <c r="B1603" t="s">
        <v>8219</v>
      </c>
      <c r="C1603">
        <v>51</v>
      </c>
    </row>
    <row r="1604" spans="2:3">
      <c r="B1604" t="s">
        <v>8219</v>
      </c>
      <c r="C1604">
        <v>78</v>
      </c>
    </row>
    <row r="1605" spans="2:3">
      <c r="B1605" t="s">
        <v>8219</v>
      </c>
      <c r="C1605">
        <v>62</v>
      </c>
    </row>
    <row r="1606" spans="2:3">
      <c r="B1606" t="s">
        <v>8219</v>
      </c>
      <c r="C1606">
        <v>45</v>
      </c>
    </row>
    <row r="1607" spans="2:3">
      <c r="B1607" t="s">
        <v>8219</v>
      </c>
      <c r="C1607">
        <v>15</v>
      </c>
    </row>
    <row r="1608" spans="2:3">
      <c r="B1608" t="s">
        <v>8219</v>
      </c>
      <c r="C1608">
        <v>151</v>
      </c>
    </row>
    <row r="1609" spans="2:3">
      <c r="B1609" t="s">
        <v>8219</v>
      </c>
      <c r="C1609">
        <v>68</v>
      </c>
    </row>
    <row r="1610" spans="2:3">
      <c r="B1610" t="s">
        <v>8219</v>
      </c>
      <c r="C1610">
        <v>46</v>
      </c>
    </row>
    <row r="1611" spans="2:3">
      <c r="B1611" t="s">
        <v>8219</v>
      </c>
      <c r="C1611">
        <v>24</v>
      </c>
    </row>
    <row r="1612" spans="2:3">
      <c r="B1612" t="s">
        <v>8219</v>
      </c>
      <c r="C1612">
        <v>70</v>
      </c>
    </row>
    <row r="1613" spans="2:3">
      <c r="B1613" t="s">
        <v>8219</v>
      </c>
      <c r="C1613">
        <v>244</v>
      </c>
    </row>
    <row r="1614" spans="2:3">
      <c r="B1614" t="s">
        <v>8219</v>
      </c>
      <c r="C1614">
        <v>82</v>
      </c>
    </row>
    <row r="1615" spans="2:3">
      <c r="B1615" t="s">
        <v>8219</v>
      </c>
      <c r="C1615">
        <v>226</v>
      </c>
    </row>
    <row r="1616" spans="2:3">
      <c r="B1616" t="s">
        <v>8219</v>
      </c>
      <c r="C1616">
        <v>60</v>
      </c>
    </row>
    <row r="1617" spans="2:3">
      <c r="B1617" t="s">
        <v>8219</v>
      </c>
      <c r="C1617">
        <v>322</v>
      </c>
    </row>
    <row r="1618" spans="2:3">
      <c r="B1618" t="s">
        <v>8219</v>
      </c>
      <c r="C1618">
        <v>94</v>
      </c>
    </row>
    <row r="1619" spans="2:3">
      <c r="B1619" t="s">
        <v>8219</v>
      </c>
      <c r="C1619">
        <v>47</v>
      </c>
    </row>
    <row r="1620" spans="2:3">
      <c r="B1620" t="s">
        <v>8219</v>
      </c>
      <c r="C1620">
        <v>115</v>
      </c>
    </row>
    <row r="1621" spans="2:3">
      <c r="B1621" t="s">
        <v>8219</v>
      </c>
      <c r="C1621">
        <v>134</v>
      </c>
    </row>
    <row r="1622" spans="2:3">
      <c r="B1622" t="s">
        <v>8219</v>
      </c>
      <c r="C1622">
        <v>35</v>
      </c>
    </row>
    <row r="1623" spans="2:3">
      <c r="B1623" t="s">
        <v>8219</v>
      </c>
      <c r="C1623">
        <v>104</v>
      </c>
    </row>
    <row r="1624" spans="2:3">
      <c r="B1624" t="s">
        <v>8219</v>
      </c>
      <c r="C1624">
        <v>184</v>
      </c>
    </row>
    <row r="1625" spans="2:3">
      <c r="B1625" t="s">
        <v>8219</v>
      </c>
      <c r="C1625">
        <v>119</v>
      </c>
    </row>
    <row r="1626" spans="2:3">
      <c r="B1626" t="s">
        <v>8219</v>
      </c>
      <c r="C1626">
        <v>59</v>
      </c>
    </row>
    <row r="1627" spans="2:3">
      <c r="B1627" t="s">
        <v>8219</v>
      </c>
      <c r="C1627">
        <v>113</v>
      </c>
    </row>
    <row r="1628" spans="2:3">
      <c r="B1628" t="s">
        <v>8219</v>
      </c>
      <c r="C1628">
        <v>84</v>
      </c>
    </row>
    <row r="1629" spans="2:3">
      <c r="B1629" t="s">
        <v>8219</v>
      </c>
      <c r="C1629">
        <v>74</v>
      </c>
    </row>
    <row r="1630" spans="2:3">
      <c r="B1630" t="s">
        <v>8219</v>
      </c>
      <c r="C1630">
        <v>216</v>
      </c>
    </row>
    <row r="1631" spans="2:3">
      <c r="B1631" t="s">
        <v>8219</v>
      </c>
      <c r="C1631">
        <v>39</v>
      </c>
    </row>
    <row r="1632" spans="2:3">
      <c r="B1632" t="s">
        <v>8219</v>
      </c>
      <c r="C1632">
        <v>21</v>
      </c>
    </row>
    <row r="1633" spans="2:3">
      <c r="B1633" t="s">
        <v>8219</v>
      </c>
      <c r="C1633">
        <v>30</v>
      </c>
    </row>
    <row r="1634" spans="2:3">
      <c r="B1634" t="s">
        <v>8219</v>
      </c>
      <c r="C1634">
        <v>37</v>
      </c>
    </row>
    <row r="1635" spans="2:3">
      <c r="B1635" t="s">
        <v>8219</v>
      </c>
      <c r="C1635">
        <v>202</v>
      </c>
    </row>
    <row r="1636" spans="2:3">
      <c r="B1636" t="s">
        <v>8219</v>
      </c>
      <c r="C1636">
        <v>37</v>
      </c>
    </row>
    <row r="1637" spans="2:3">
      <c r="B1637" t="s">
        <v>8219</v>
      </c>
      <c r="C1637">
        <v>28</v>
      </c>
    </row>
    <row r="1638" spans="2:3">
      <c r="B1638" t="s">
        <v>8219</v>
      </c>
      <c r="C1638">
        <v>26</v>
      </c>
    </row>
    <row r="1639" spans="2:3">
      <c r="B1639" t="s">
        <v>8219</v>
      </c>
      <c r="C1639">
        <v>61</v>
      </c>
    </row>
    <row r="1640" spans="2:3">
      <c r="B1640" t="s">
        <v>8219</v>
      </c>
      <c r="C1640">
        <v>115</v>
      </c>
    </row>
    <row r="1641" spans="2:3">
      <c r="B1641" t="s">
        <v>8219</v>
      </c>
      <c r="C1641">
        <v>181</v>
      </c>
    </row>
    <row r="1642" spans="2:3">
      <c r="B1642" t="s">
        <v>8219</v>
      </c>
      <c r="C1642">
        <v>110</v>
      </c>
    </row>
    <row r="1643" spans="2:3">
      <c r="B1643" t="s">
        <v>8219</v>
      </c>
      <c r="C1643">
        <v>269</v>
      </c>
    </row>
    <row r="1644" spans="2:3">
      <c r="B1644" t="s">
        <v>8219</v>
      </c>
      <c r="C1644">
        <v>79</v>
      </c>
    </row>
    <row r="1645" spans="2:3">
      <c r="B1645" t="s">
        <v>8219</v>
      </c>
      <c r="C1645">
        <v>104</v>
      </c>
    </row>
    <row r="1646" spans="2:3">
      <c r="B1646" t="s">
        <v>8219</v>
      </c>
      <c r="C1646">
        <v>34</v>
      </c>
    </row>
    <row r="1647" spans="2:3">
      <c r="B1647" t="s">
        <v>8219</v>
      </c>
      <c r="C1647">
        <v>167</v>
      </c>
    </row>
    <row r="1648" spans="2:3">
      <c r="B1648" t="s">
        <v>8219</v>
      </c>
      <c r="C1648">
        <v>183</v>
      </c>
    </row>
    <row r="1649" spans="2:3">
      <c r="B1649" t="s">
        <v>8219</v>
      </c>
      <c r="C1649">
        <v>71</v>
      </c>
    </row>
    <row r="1650" spans="2:3">
      <c r="B1650" t="s">
        <v>8219</v>
      </c>
      <c r="C1650">
        <v>69</v>
      </c>
    </row>
    <row r="1651" spans="2:3">
      <c r="B1651" t="s">
        <v>8219</v>
      </c>
      <c r="C1651">
        <v>270</v>
      </c>
    </row>
    <row r="1652" spans="2:3">
      <c r="B1652" t="s">
        <v>8219</v>
      </c>
      <c r="C1652">
        <v>193</v>
      </c>
    </row>
    <row r="1653" spans="2:3">
      <c r="B1653" t="s">
        <v>8219</v>
      </c>
      <c r="C1653">
        <v>57</v>
      </c>
    </row>
    <row r="1654" spans="2:3">
      <c r="B1654" t="s">
        <v>8219</v>
      </c>
      <c r="C1654">
        <v>200</v>
      </c>
    </row>
    <row r="1655" spans="2:3">
      <c r="B1655" t="s">
        <v>8219</v>
      </c>
      <c r="C1655">
        <v>88</v>
      </c>
    </row>
    <row r="1656" spans="2:3">
      <c r="B1656" t="s">
        <v>8219</v>
      </c>
      <c r="C1656">
        <v>213</v>
      </c>
    </row>
    <row r="1657" spans="2:3">
      <c r="B1657" t="s">
        <v>8219</v>
      </c>
      <c r="C1657">
        <v>20</v>
      </c>
    </row>
    <row r="1658" spans="2:3">
      <c r="B1658" t="s">
        <v>8219</v>
      </c>
      <c r="C1658">
        <v>50</v>
      </c>
    </row>
    <row r="1659" spans="2:3">
      <c r="B1659" t="s">
        <v>8219</v>
      </c>
      <c r="C1659">
        <v>115</v>
      </c>
    </row>
    <row r="1660" spans="2:3">
      <c r="B1660" t="s">
        <v>8219</v>
      </c>
      <c r="C1660">
        <v>186</v>
      </c>
    </row>
    <row r="1661" spans="2:3">
      <c r="B1661" t="s">
        <v>8219</v>
      </c>
      <c r="C1661">
        <v>18</v>
      </c>
    </row>
    <row r="1662" spans="2:3">
      <c r="B1662" t="s">
        <v>8219</v>
      </c>
      <c r="C1662">
        <v>176</v>
      </c>
    </row>
    <row r="1663" spans="2:3">
      <c r="B1663" t="s">
        <v>8219</v>
      </c>
      <c r="C1663">
        <v>41</v>
      </c>
    </row>
    <row r="1664" spans="2:3">
      <c r="B1664" t="s">
        <v>8219</v>
      </c>
      <c r="C1664">
        <v>75</v>
      </c>
    </row>
    <row r="1665" spans="2:3">
      <c r="B1665" t="s">
        <v>8219</v>
      </c>
      <c r="C1665">
        <v>97</v>
      </c>
    </row>
    <row r="1666" spans="2:3">
      <c r="B1666" t="s">
        <v>8219</v>
      </c>
      <c r="C1666">
        <v>73</v>
      </c>
    </row>
    <row r="1667" spans="2:3">
      <c r="B1667" t="s">
        <v>8219</v>
      </c>
      <c r="C1667">
        <v>49</v>
      </c>
    </row>
    <row r="1668" spans="2:3">
      <c r="B1668" t="s">
        <v>8219</v>
      </c>
      <c r="C1668">
        <v>134</v>
      </c>
    </row>
    <row r="1669" spans="2:3">
      <c r="B1669" t="s">
        <v>8219</v>
      </c>
      <c r="C1669">
        <v>68</v>
      </c>
    </row>
    <row r="1670" spans="2:3">
      <c r="B1670" t="s">
        <v>8219</v>
      </c>
      <c r="C1670">
        <v>49</v>
      </c>
    </row>
    <row r="1671" spans="2:3">
      <c r="B1671" t="s">
        <v>8219</v>
      </c>
      <c r="C1671">
        <v>63</v>
      </c>
    </row>
    <row r="1672" spans="2:3">
      <c r="B1672" t="s">
        <v>8219</v>
      </c>
      <c r="C1672">
        <v>163</v>
      </c>
    </row>
    <row r="1673" spans="2:3">
      <c r="B1673" t="s">
        <v>8219</v>
      </c>
      <c r="C1673">
        <v>288</v>
      </c>
    </row>
    <row r="1674" spans="2:3">
      <c r="B1674" t="s">
        <v>8219</v>
      </c>
      <c r="C1674">
        <v>42</v>
      </c>
    </row>
    <row r="1675" spans="2:3">
      <c r="B1675" t="s">
        <v>8219</v>
      </c>
      <c r="C1675">
        <v>70</v>
      </c>
    </row>
    <row r="1676" spans="2:3">
      <c r="B1676" t="s">
        <v>8219</v>
      </c>
      <c r="C1676">
        <v>30</v>
      </c>
    </row>
    <row r="1677" spans="2:3">
      <c r="B1677" t="s">
        <v>8219</v>
      </c>
      <c r="C1677">
        <v>51</v>
      </c>
    </row>
    <row r="1678" spans="2:3">
      <c r="B1678" t="s">
        <v>8219</v>
      </c>
      <c r="C1678">
        <v>145</v>
      </c>
    </row>
    <row r="1679" spans="2:3">
      <c r="B1679" t="s">
        <v>8219</v>
      </c>
      <c r="C1679">
        <v>21</v>
      </c>
    </row>
    <row r="1680" spans="2:3">
      <c r="B1680" t="s">
        <v>8219</v>
      </c>
      <c r="C1680">
        <v>286</v>
      </c>
    </row>
    <row r="1681" spans="2:3">
      <c r="B1681" t="s">
        <v>8219</v>
      </c>
      <c r="C1681">
        <v>12</v>
      </c>
    </row>
    <row r="1682" spans="2:3">
      <c r="B1682" t="s">
        <v>8219</v>
      </c>
      <c r="C1682">
        <v>100</v>
      </c>
    </row>
    <row r="1683" spans="2:3">
      <c r="B1683" t="s">
        <v>8219</v>
      </c>
      <c r="C1683">
        <v>100</v>
      </c>
    </row>
    <row r="1684" spans="2:3">
      <c r="B1684" t="s">
        <v>8219</v>
      </c>
      <c r="C1684">
        <v>34</v>
      </c>
    </row>
    <row r="1685" spans="2:3">
      <c r="B1685" t="s">
        <v>8219</v>
      </c>
      <c r="C1685">
        <v>63</v>
      </c>
    </row>
    <row r="1686" spans="2:3">
      <c r="B1686" t="s">
        <v>8219</v>
      </c>
      <c r="C1686">
        <v>30</v>
      </c>
    </row>
    <row r="1687" spans="2:3">
      <c r="B1687" t="s">
        <v>8219</v>
      </c>
      <c r="C1687">
        <v>47</v>
      </c>
    </row>
    <row r="1688" spans="2:3">
      <c r="B1688" t="s">
        <v>8219</v>
      </c>
      <c r="C1688">
        <v>237</v>
      </c>
    </row>
    <row r="1689" spans="2:3">
      <c r="B1689" t="s">
        <v>8219</v>
      </c>
      <c r="C1689">
        <v>47</v>
      </c>
    </row>
    <row r="1690" spans="2:3">
      <c r="B1690" t="s">
        <v>8219</v>
      </c>
      <c r="C1690">
        <v>15</v>
      </c>
    </row>
    <row r="1691" spans="2:3">
      <c r="B1691" t="s">
        <v>8219</v>
      </c>
      <c r="C1691">
        <v>81</v>
      </c>
    </row>
    <row r="1692" spans="2:3">
      <c r="B1692" t="s">
        <v>8219</v>
      </c>
      <c r="C1692">
        <v>122</v>
      </c>
    </row>
    <row r="1693" spans="2:3">
      <c r="B1693" t="s">
        <v>8219</v>
      </c>
      <c r="C1693">
        <v>34</v>
      </c>
    </row>
    <row r="1694" spans="2:3">
      <c r="B1694" t="s">
        <v>8219</v>
      </c>
      <c r="C1694">
        <v>207</v>
      </c>
    </row>
    <row r="1695" spans="2:3">
      <c r="B1695" t="s">
        <v>8219</v>
      </c>
      <c r="C1695">
        <v>25</v>
      </c>
    </row>
    <row r="1696" spans="2:3">
      <c r="B1696" t="s">
        <v>8219</v>
      </c>
      <c r="C1696">
        <v>72</v>
      </c>
    </row>
    <row r="1697" spans="2:3">
      <c r="B1697" t="s">
        <v>8219</v>
      </c>
      <c r="C1697">
        <v>14</v>
      </c>
    </row>
    <row r="1698" spans="2:3">
      <c r="B1698" t="s">
        <v>8219</v>
      </c>
      <c r="C1698">
        <v>15</v>
      </c>
    </row>
    <row r="1699" spans="2:3">
      <c r="B1699" t="s">
        <v>8219</v>
      </c>
      <c r="C1699">
        <v>91</v>
      </c>
    </row>
    <row r="1700" spans="2:3">
      <c r="B1700" t="s">
        <v>8219</v>
      </c>
      <c r="C1700">
        <v>24</v>
      </c>
    </row>
    <row r="1701" spans="2:3">
      <c r="B1701" t="s">
        <v>8219</v>
      </c>
      <c r="C1701">
        <v>27</v>
      </c>
    </row>
    <row r="1702" spans="2:3">
      <c r="B1702" t="s">
        <v>8219</v>
      </c>
      <c r="C1702">
        <v>47</v>
      </c>
    </row>
    <row r="1703" spans="2:3">
      <c r="B1703" t="s">
        <v>8219</v>
      </c>
      <c r="C1703">
        <v>44</v>
      </c>
    </row>
    <row r="1704" spans="2:3">
      <c r="B1704" t="s">
        <v>8219</v>
      </c>
      <c r="C1704">
        <v>72</v>
      </c>
    </row>
    <row r="1705" spans="2:3">
      <c r="B1705" t="s">
        <v>8219</v>
      </c>
      <c r="C1705">
        <v>63</v>
      </c>
    </row>
    <row r="1706" spans="2:3">
      <c r="B1706" t="s">
        <v>8219</v>
      </c>
      <c r="C1706">
        <v>88</v>
      </c>
    </row>
    <row r="1707" spans="2:3">
      <c r="B1707" t="s">
        <v>8219</v>
      </c>
      <c r="C1707">
        <v>70</v>
      </c>
    </row>
    <row r="1708" spans="2:3">
      <c r="B1708" t="s">
        <v>8219</v>
      </c>
      <c r="C1708">
        <v>50</v>
      </c>
    </row>
    <row r="1709" spans="2:3">
      <c r="B1709" t="s">
        <v>8219</v>
      </c>
      <c r="C1709">
        <v>35</v>
      </c>
    </row>
    <row r="1710" spans="2:3">
      <c r="B1710" t="s">
        <v>8219</v>
      </c>
      <c r="C1710">
        <v>175</v>
      </c>
    </row>
    <row r="1711" spans="2:3">
      <c r="B1711" t="s">
        <v>8219</v>
      </c>
      <c r="C1711">
        <v>20</v>
      </c>
    </row>
    <row r="1712" spans="2:3">
      <c r="B1712" t="s">
        <v>8219</v>
      </c>
      <c r="C1712">
        <v>54</v>
      </c>
    </row>
    <row r="1713" spans="2:3">
      <c r="B1713" t="s">
        <v>8219</v>
      </c>
      <c r="C1713">
        <v>20</v>
      </c>
    </row>
    <row r="1714" spans="2:3">
      <c r="B1714" t="s">
        <v>8219</v>
      </c>
      <c r="C1714">
        <v>57</v>
      </c>
    </row>
    <row r="1715" spans="2:3">
      <c r="B1715" t="s">
        <v>8219</v>
      </c>
      <c r="C1715">
        <v>31</v>
      </c>
    </row>
    <row r="1716" spans="2:3">
      <c r="B1716" t="s">
        <v>8219</v>
      </c>
      <c r="C1716">
        <v>31</v>
      </c>
    </row>
    <row r="1717" spans="2:3">
      <c r="B1717" t="s">
        <v>8219</v>
      </c>
      <c r="C1717">
        <v>45</v>
      </c>
    </row>
    <row r="1718" spans="2:3">
      <c r="B1718" t="s">
        <v>8219</v>
      </c>
      <c r="C1718">
        <v>41</v>
      </c>
    </row>
    <row r="1719" spans="2:3">
      <c r="B1719" t="s">
        <v>8219</v>
      </c>
      <c r="C1719">
        <v>29</v>
      </c>
    </row>
    <row r="1720" spans="2:3">
      <c r="B1720" t="s">
        <v>8219</v>
      </c>
      <c r="C1720">
        <v>58</v>
      </c>
    </row>
    <row r="1721" spans="2:3">
      <c r="B1721" t="s">
        <v>8219</v>
      </c>
      <c r="C1721">
        <v>89</v>
      </c>
    </row>
    <row r="1722" spans="2:3">
      <c r="B1722" t="s">
        <v>8219</v>
      </c>
      <c r="C1722">
        <v>125</v>
      </c>
    </row>
    <row r="1723" spans="2:3">
      <c r="B1723" t="s">
        <v>8219</v>
      </c>
      <c r="C1723">
        <v>18</v>
      </c>
    </row>
    <row r="1724" spans="2:3">
      <c r="B1724" t="s">
        <v>8219</v>
      </c>
      <c r="C1724">
        <v>32</v>
      </c>
    </row>
    <row r="1725" spans="2:3">
      <c r="B1725" t="s">
        <v>8219</v>
      </c>
      <c r="C1725">
        <v>16</v>
      </c>
    </row>
    <row r="1726" spans="2:3">
      <c r="B1726" t="s">
        <v>8219</v>
      </c>
      <c r="C1726">
        <v>38</v>
      </c>
    </row>
    <row r="1727" spans="2:3">
      <c r="B1727" t="s">
        <v>8219</v>
      </c>
      <c r="C1727">
        <v>15</v>
      </c>
    </row>
    <row r="1728" spans="2:3">
      <c r="B1728" t="s">
        <v>8219</v>
      </c>
      <c r="C1728">
        <v>23</v>
      </c>
    </row>
    <row r="1729" spans="2:3">
      <c r="B1729" t="s">
        <v>8219</v>
      </c>
      <c r="C1729">
        <v>49</v>
      </c>
    </row>
    <row r="1730" spans="2:3">
      <c r="B1730" t="s">
        <v>8219</v>
      </c>
      <c r="C1730">
        <v>10</v>
      </c>
    </row>
    <row r="1731" spans="2:3">
      <c r="B1731" t="s">
        <v>8219</v>
      </c>
      <c r="C1731">
        <v>15</v>
      </c>
    </row>
    <row r="1732" spans="2:3">
      <c r="B1732" t="s">
        <v>8219</v>
      </c>
      <c r="C1732">
        <v>57</v>
      </c>
    </row>
    <row r="1733" spans="2:3">
      <c r="B1733" t="s">
        <v>8219</v>
      </c>
      <c r="C1733">
        <v>33</v>
      </c>
    </row>
    <row r="1734" spans="2:3">
      <c r="B1734" t="s">
        <v>8219</v>
      </c>
      <c r="C1734">
        <v>9</v>
      </c>
    </row>
    <row r="1735" spans="2:3">
      <c r="B1735" t="s">
        <v>8219</v>
      </c>
      <c r="C1735">
        <v>26</v>
      </c>
    </row>
    <row r="1736" spans="2:3">
      <c r="B1736" t="s">
        <v>8219</v>
      </c>
      <c r="C1736">
        <v>69</v>
      </c>
    </row>
    <row r="1737" spans="2:3">
      <c r="B1737" t="s">
        <v>8219</v>
      </c>
      <c r="C1737">
        <v>65</v>
      </c>
    </row>
    <row r="1738" spans="2:3">
      <c r="B1738" t="s">
        <v>8219</v>
      </c>
      <c r="C1738">
        <v>83</v>
      </c>
    </row>
    <row r="1739" spans="2:3">
      <c r="B1739" t="s">
        <v>8219</v>
      </c>
      <c r="C1739">
        <v>111</v>
      </c>
    </row>
    <row r="1740" spans="2:3">
      <c r="B1740" t="s">
        <v>8219</v>
      </c>
      <c r="C1740">
        <v>46</v>
      </c>
    </row>
    <row r="1741" spans="2:3">
      <c r="B1741" t="s">
        <v>8219</v>
      </c>
      <c r="C1741">
        <v>63</v>
      </c>
    </row>
    <row r="1742" spans="2:3">
      <c r="B1742" t="s">
        <v>8219</v>
      </c>
      <c r="C1742">
        <v>9</v>
      </c>
    </row>
    <row r="1743" spans="2:3">
      <c r="B1743" t="s">
        <v>8219</v>
      </c>
      <c r="C1743">
        <v>34</v>
      </c>
    </row>
    <row r="1744" spans="2:3">
      <c r="B1744" t="s">
        <v>8219</v>
      </c>
      <c r="C1744">
        <v>112</v>
      </c>
    </row>
    <row r="1745" spans="2:3">
      <c r="B1745" t="s">
        <v>8219</v>
      </c>
      <c r="C1745">
        <v>47</v>
      </c>
    </row>
    <row r="1746" spans="2:3">
      <c r="B1746" t="s">
        <v>8219</v>
      </c>
      <c r="C1746">
        <v>38</v>
      </c>
    </row>
    <row r="1747" spans="2:3">
      <c r="B1747" t="s">
        <v>8219</v>
      </c>
      <c r="C1747">
        <v>28</v>
      </c>
    </row>
    <row r="1748" spans="2:3">
      <c r="B1748" t="s">
        <v>8219</v>
      </c>
      <c r="C1748">
        <v>78</v>
      </c>
    </row>
    <row r="1749" spans="2:3">
      <c r="B1749" t="s">
        <v>8219</v>
      </c>
      <c r="C1749">
        <v>23</v>
      </c>
    </row>
    <row r="1750" spans="2:3">
      <c r="B1750" t="s">
        <v>8219</v>
      </c>
      <c r="C1750">
        <v>40</v>
      </c>
    </row>
    <row r="1751" spans="2:3">
      <c r="B1751" t="s">
        <v>8219</v>
      </c>
      <c r="C1751">
        <v>13</v>
      </c>
    </row>
    <row r="1752" spans="2:3">
      <c r="B1752" t="s">
        <v>8219</v>
      </c>
      <c r="C1752">
        <v>18</v>
      </c>
    </row>
    <row r="1753" spans="2:3">
      <c r="B1753" t="s">
        <v>8219</v>
      </c>
      <c r="C1753">
        <v>22</v>
      </c>
    </row>
    <row r="1754" spans="2:3">
      <c r="B1754" t="s">
        <v>8219</v>
      </c>
      <c r="C1754">
        <v>79</v>
      </c>
    </row>
    <row r="1755" spans="2:3">
      <c r="B1755" t="s">
        <v>8219</v>
      </c>
      <c r="C1755">
        <v>14</v>
      </c>
    </row>
    <row r="1756" spans="2:3">
      <c r="B1756" t="s">
        <v>8219</v>
      </c>
      <c r="C1756">
        <v>51</v>
      </c>
    </row>
    <row r="1757" spans="2:3">
      <c r="B1757" t="s">
        <v>8219</v>
      </c>
      <c r="C1757">
        <v>54</v>
      </c>
    </row>
    <row r="1758" spans="2:3">
      <c r="B1758" t="s">
        <v>8219</v>
      </c>
      <c r="C1758">
        <v>70</v>
      </c>
    </row>
    <row r="1759" spans="2:3">
      <c r="B1759" t="s">
        <v>8219</v>
      </c>
      <c r="C1759">
        <v>44</v>
      </c>
    </row>
    <row r="1760" spans="2:3">
      <c r="B1760" t="s">
        <v>8219</v>
      </c>
      <c r="C1760">
        <v>55</v>
      </c>
    </row>
    <row r="1761" spans="2:3">
      <c r="B1761" t="s">
        <v>8219</v>
      </c>
      <c r="C1761">
        <v>15</v>
      </c>
    </row>
    <row r="1762" spans="2:3">
      <c r="B1762" t="s">
        <v>8219</v>
      </c>
      <c r="C1762">
        <v>27</v>
      </c>
    </row>
    <row r="1763" spans="2:3">
      <c r="B1763" t="s">
        <v>8219</v>
      </c>
      <c r="C1763">
        <v>21</v>
      </c>
    </row>
    <row r="1764" spans="2:3">
      <c r="B1764" t="s">
        <v>8219</v>
      </c>
      <c r="C1764">
        <v>162</v>
      </c>
    </row>
    <row r="1765" spans="2:3">
      <c r="B1765" t="s">
        <v>8219</v>
      </c>
      <c r="C1765">
        <v>23</v>
      </c>
    </row>
    <row r="1766" spans="2:3">
      <c r="B1766" t="s">
        <v>8219</v>
      </c>
      <c r="C1766">
        <v>72</v>
      </c>
    </row>
    <row r="1767" spans="2:3">
      <c r="B1767" t="s">
        <v>8219</v>
      </c>
      <c r="C1767">
        <v>68</v>
      </c>
    </row>
    <row r="1768" spans="2:3">
      <c r="B1768" t="s">
        <v>8219</v>
      </c>
      <c r="C1768">
        <v>20</v>
      </c>
    </row>
    <row r="1769" spans="2:3">
      <c r="B1769" t="s">
        <v>8219</v>
      </c>
      <c r="C1769">
        <v>26</v>
      </c>
    </row>
    <row r="1770" spans="2:3">
      <c r="B1770" t="s">
        <v>8219</v>
      </c>
      <c r="C1770">
        <v>72</v>
      </c>
    </row>
    <row r="1771" spans="2:3">
      <c r="B1771" t="s">
        <v>8219</v>
      </c>
      <c r="C1771">
        <v>3</v>
      </c>
    </row>
    <row r="1772" spans="2:3">
      <c r="B1772" t="s">
        <v>8219</v>
      </c>
      <c r="C1772">
        <v>18</v>
      </c>
    </row>
    <row r="1773" spans="2:3">
      <c r="B1773" t="s">
        <v>8219</v>
      </c>
      <c r="C1773">
        <v>30</v>
      </c>
    </row>
    <row r="1774" spans="2:3">
      <c r="B1774" t="s">
        <v>8219</v>
      </c>
      <c r="C1774">
        <v>23</v>
      </c>
    </row>
    <row r="1775" spans="2:3">
      <c r="B1775" t="s">
        <v>8219</v>
      </c>
      <c r="C1775">
        <v>54</v>
      </c>
    </row>
    <row r="1776" spans="2:3">
      <c r="B1776" t="s">
        <v>8219</v>
      </c>
      <c r="C1776">
        <v>26</v>
      </c>
    </row>
    <row r="1777" spans="2:3">
      <c r="B1777" t="s">
        <v>8219</v>
      </c>
      <c r="C1777">
        <v>9</v>
      </c>
    </row>
    <row r="1778" spans="2:3">
      <c r="B1778" t="s">
        <v>8219</v>
      </c>
      <c r="C1778">
        <v>27</v>
      </c>
    </row>
    <row r="1779" spans="2:3">
      <c r="B1779" t="s">
        <v>8219</v>
      </c>
      <c r="C1779">
        <v>30</v>
      </c>
    </row>
    <row r="1780" spans="2:3">
      <c r="B1780" t="s">
        <v>8219</v>
      </c>
      <c r="C1780">
        <v>52</v>
      </c>
    </row>
    <row r="1781" spans="2:3">
      <c r="B1781" t="s">
        <v>8219</v>
      </c>
      <c r="C1781">
        <v>17</v>
      </c>
    </row>
    <row r="1782" spans="2:3">
      <c r="B1782" t="s">
        <v>8219</v>
      </c>
      <c r="C1782">
        <v>19</v>
      </c>
    </row>
    <row r="1783" spans="2:3">
      <c r="B1783" t="s">
        <v>8219</v>
      </c>
      <c r="C1783">
        <v>77</v>
      </c>
    </row>
    <row r="1784" spans="2:3">
      <c r="B1784" t="s">
        <v>8219</v>
      </c>
      <c r="C1784">
        <v>21</v>
      </c>
    </row>
    <row r="1785" spans="2:3">
      <c r="B1785" t="s">
        <v>8219</v>
      </c>
      <c r="C1785">
        <v>38</v>
      </c>
    </row>
    <row r="1786" spans="2:3">
      <c r="B1786" t="s">
        <v>8219</v>
      </c>
      <c r="C1786">
        <v>28</v>
      </c>
    </row>
    <row r="1787" spans="2:3">
      <c r="B1787" t="s">
        <v>8219</v>
      </c>
      <c r="C1787">
        <v>48</v>
      </c>
    </row>
    <row r="1788" spans="2:3">
      <c r="B1788" t="s">
        <v>8219</v>
      </c>
      <c r="C1788">
        <v>46</v>
      </c>
    </row>
    <row r="1789" spans="2:3">
      <c r="B1789" t="s">
        <v>8219</v>
      </c>
      <c r="C1789">
        <v>30</v>
      </c>
    </row>
    <row r="1790" spans="2:3">
      <c r="B1790" t="s">
        <v>8219</v>
      </c>
      <c r="C1790">
        <v>64</v>
      </c>
    </row>
    <row r="1791" spans="2:3">
      <c r="B1791" t="s">
        <v>8219</v>
      </c>
      <c r="C1791">
        <v>15</v>
      </c>
    </row>
    <row r="1792" spans="2:3">
      <c r="B1792" t="s">
        <v>8219</v>
      </c>
      <c r="C1792">
        <v>41</v>
      </c>
    </row>
    <row r="1793" spans="2:3">
      <c r="B1793" t="s">
        <v>8219</v>
      </c>
      <c r="C1793">
        <v>35</v>
      </c>
    </row>
    <row r="1794" spans="2:3">
      <c r="B1794" t="s">
        <v>8219</v>
      </c>
      <c r="C1794">
        <v>45</v>
      </c>
    </row>
    <row r="1795" spans="2:3">
      <c r="B1795" t="s">
        <v>8219</v>
      </c>
      <c r="C1795">
        <v>62</v>
      </c>
    </row>
    <row r="1796" spans="2:3">
      <c r="B1796" t="s">
        <v>8219</v>
      </c>
      <c r="C1796">
        <v>22</v>
      </c>
    </row>
    <row r="1797" spans="2:3">
      <c r="B1797" t="s">
        <v>8219</v>
      </c>
      <c r="C1797">
        <v>18</v>
      </c>
    </row>
    <row r="1798" spans="2:3">
      <c r="B1798" t="s">
        <v>8219</v>
      </c>
      <c r="C1798">
        <v>12</v>
      </c>
    </row>
    <row r="1799" spans="2:3">
      <c r="B1799" t="s">
        <v>8219</v>
      </c>
      <c r="C1799">
        <v>44</v>
      </c>
    </row>
    <row r="1800" spans="2:3">
      <c r="B1800" t="s">
        <v>8219</v>
      </c>
      <c r="C1800">
        <v>27</v>
      </c>
    </row>
    <row r="1801" spans="2:3">
      <c r="B1801" t="s">
        <v>8219</v>
      </c>
      <c r="C1801">
        <v>38</v>
      </c>
    </row>
    <row r="1802" spans="2:3">
      <c r="B1802" t="s">
        <v>8219</v>
      </c>
      <c r="C1802">
        <v>28</v>
      </c>
    </row>
    <row r="1803" spans="2:3">
      <c r="B1803" t="s">
        <v>8219</v>
      </c>
      <c r="C1803">
        <v>24</v>
      </c>
    </row>
    <row r="1804" spans="2:3">
      <c r="B1804" t="s">
        <v>8219</v>
      </c>
      <c r="C1804">
        <v>65</v>
      </c>
    </row>
    <row r="1805" spans="2:3">
      <c r="B1805" t="s">
        <v>8219</v>
      </c>
      <c r="C1805">
        <v>46</v>
      </c>
    </row>
    <row r="1806" spans="2:3">
      <c r="B1806" t="s">
        <v>8219</v>
      </c>
      <c r="C1806">
        <v>85</v>
      </c>
    </row>
    <row r="1807" spans="2:3">
      <c r="B1807" t="s">
        <v>8219</v>
      </c>
      <c r="C1807">
        <v>66</v>
      </c>
    </row>
    <row r="1808" spans="2:3">
      <c r="B1808" t="s">
        <v>8219</v>
      </c>
      <c r="C1808">
        <v>165</v>
      </c>
    </row>
    <row r="1809" spans="2:3">
      <c r="B1809" t="s">
        <v>8219</v>
      </c>
      <c r="C1809">
        <v>17</v>
      </c>
    </row>
    <row r="1810" spans="2:3">
      <c r="B1810" t="s">
        <v>8219</v>
      </c>
      <c r="C1810">
        <v>3</v>
      </c>
    </row>
    <row r="1811" spans="2:3">
      <c r="B1811" t="s">
        <v>8219</v>
      </c>
      <c r="C1811">
        <v>17</v>
      </c>
    </row>
    <row r="1812" spans="2:3">
      <c r="B1812" t="s">
        <v>8219</v>
      </c>
      <c r="C1812">
        <v>91</v>
      </c>
    </row>
    <row r="1813" spans="2:3">
      <c r="B1813" t="s">
        <v>8219</v>
      </c>
      <c r="C1813">
        <v>67</v>
      </c>
    </row>
    <row r="1814" spans="2:3">
      <c r="B1814" t="s">
        <v>8219</v>
      </c>
      <c r="C1814">
        <v>18</v>
      </c>
    </row>
    <row r="1815" spans="2:3">
      <c r="B1815" t="s">
        <v>8219</v>
      </c>
      <c r="C1815">
        <v>21</v>
      </c>
    </row>
    <row r="1816" spans="2:3">
      <c r="B1816" t="s">
        <v>8219</v>
      </c>
      <c r="C1816">
        <v>40</v>
      </c>
    </row>
    <row r="1817" spans="2:3">
      <c r="B1817" t="s">
        <v>8219</v>
      </c>
      <c r="C1817">
        <v>78</v>
      </c>
    </row>
    <row r="1818" spans="2:3">
      <c r="B1818" t="s">
        <v>8219</v>
      </c>
      <c r="C1818">
        <v>26</v>
      </c>
    </row>
    <row r="1819" spans="2:3">
      <c r="B1819" t="s">
        <v>8219</v>
      </c>
      <c r="C1819">
        <v>14</v>
      </c>
    </row>
    <row r="1820" spans="2:3">
      <c r="B1820" t="s">
        <v>8219</v>
      </c>
      <c r="C1820">
        <v>44</v>
      </c>
    </row>
    <row r="1821" spans="2:3">
      <c r="B1821" t="s">
        <v>8219</v>
      </c>
      <c r="C1821">
        <v>9</v>
      </c>
    </row>
    <row r="1822" spans="2:3">
      <c r="B1822" t="s">
        <v>8219</v>
      </c>
      <c r="C1822">
        <v>30</v>
      </c>
    </row>
    <row r="1823" spans="2:3">
      <c r="B1823" t="s">
        <v>8219</v>
      </c>
      <c r="C1823">
        <v>45</v>
      </c>
    </row>
    <row r="1824" spans="2:3">
      <c r="B1824" t="s">
        <v>8219</v>
      </c>
      <c r="C1824">
        <v>56</v>
      </c>
    </row>
    <row r="1825" spans="2:3">
      <c r="B1825" t="s">
        <v>8219</v>
      </c>
      <c r="C1825">
        <v>46</v>
      </c>
    </row>
    <row r="1826" spans="2:3">
      <c r="B1826" t="s">
        <v>8219</v>
      </c>
      <c r="C1826">
        <v>34</v>
      </c>
    </row>
    <row r="1827" spans="2:3">
      <c r="B1827" t="s">
        <v>8219</v>
      </c>
      <c r="C1827">
        <v>98</v>
      </c>
    </row>
    <row r="1828" spans="2:3">
      <c r="B1828" t="s">
        <v>8219</v>
      </c>
      <c r="C1828">
        <v>46</v>
      </c>
    </row>
    <row r="1829" spans="2:3">
      <c r="B1829" t="s">
        <v>8219</v>
      </c>
      <c r="C1829">
        <v>10</v>
      </c>
    </row>
    <row r="1830" spans="2:3">
      <c r="B1830" t="s">
        <v>8219</v>
      </c>
      <c r="C1830">
        <v>76</v>
      </c>
    </row>
    <row r="1831" spans="2:3">
      <c r="B1831" t="s">
        <v>8219</v>
      </c>
      <c r="C1831">
        <v>104</v>
      </c>
    </row>
    <row r="1832" spans="2:3">
      <c r="B1832" t="s">
        <v>8219</v>
      </c>
      <c r="C1832">
        <v>87</v>
      </c>
    </row>
    <row r="1833" spans="2:3">
      <c r="B1833" t="s">
        <v>8219</v>
      </c>
      <c r="C1833">
        <v>29</v>
      </c>
    </row>
    <row r="1834" spans="2:3">
      <c r="B1834" t="s">
        <v>8219</v>
      </c>
      <c r="C1834">
        <v>51</v>
      </c>
    </row>
    <row r="1835" spans="2:3">
      <c r="B1835" t="s">
        <v>8219</v>
      </c>
      <c r="C1835">
        <v>12</v>
      </c>
    </row>
    <row r="1836" spans="2:3">
      <c r="B1836" t="s">
        <v>8219</v>
      </c>
      <c r="C1836">
        <v>72</v>
      </c>
    </row>
    <row r="1837" spans="2:3">
      <c r="B1837" t="s">
        <v>8219</v>
      </c>
      <c r="C1837">
        <v>21</v>
      </c>
    </row>
    <row r="1838" spans="2:3">
      <c r="B1838" t="s">
        <v>8219</v>
      </c>
      <c r="C1838">
        <v>42</v>
      </c>
    </row>
    <row r="1839" spans="2:3">
      <c r="B1839" t="s">
        <v>8219</v>
      </c>
      <c r="C1839">
        <v>71</v>
      </c>
    </row>
    <row r="1840" spans="2:3">
      <c r="B1840" t="s">
        <v>8219</v>
      </c>
      <c r="C1840">
        <v>168</v>
      </c>
    </row>
    <row r="1841" spans="2:3">
      <c r="B1841" t="s">
        <v>8219</v>
      </c>
      <c r="C1841">
        <v>19</v>
      </c>
    </row>
    <row r="1842" spans="2:3">
      <c r="B1842" t="s">
        <v>8219</v>
      </c>
      <c r="C1842">
        <v>37</v>
      </c>
    </row>
    <row r="1843" spans="2:3">
      <c r="B1843" t="s">
        <v>8219</v>
      </c>
      <c r="C1843">
        <v>36</v>
      </c>
    </row>
    <row r="1844" spans="2:3">
      <c r="B1844" t="s">
        <v>8219</v>
      </c>
      <c r="C1844">
        <v>14</v>
      </c>
    </row>
    <row r="1845" spans="2:3">
      <c r="B1845" t="s">
        <v>8219</v>
      </c>
      <c r="C1845">
        <v>18</v>
      </c>
    </row>
    <row r="1846" spans="2:3">
      <c r="B1846" t="s">
        <v>8219</v>
      </c>
      <c r="C1846">
        <v>82</v>
      </c>
    </row>
    <row r="1847" spans="2:3">
      <c r="B1847" t="s">
        <v>8219</v>
      </c>
      <c r="C1847">
        <v>43</v>
      </c>
    </row>
    <row r="1848" spans="2:3">
      <c r="B1848" t="s">
        <v>8219</v>
      </c>
      <c r="C1848">
        <v>8</v>
      </c>
    </row>
    <row r="1849" spans="2:3">
      <c r="B1849" t="s">
        <v>8219</v>
      </c>
      <c r="C1849">
        <v>45</v>
      </c>
    </row>
    <row r="1850" spans="2:3">
      <c r="B1850" t="s">
        <v>8219</v>
      </c>
      <c r="C1850">
        <v>20</v>
      </c>
    </row>
    <row r="1851" spans="2:3">
      <c r="B1851" t="s">
        <v>8219</v>
      </c>
      <c r="C1851">
        <v>31</v>
      </c>
    </row>
    <row r="1852" spans="2:3">
      <c r="B1852" t="s">
        <v>8219</v>
      </c>
      <c r="C1852">
        <v>25</v>
      </c>
    </row>
    <row r="1853" spans="2:3">
      <c r="B1853" t="s">
        <v>8219</v>
      </c>
      <c r="C1853">
        <v>14</v>
      </c>
    </row>
    <row r="1854" spans="2:3">
      <c r="B1854" t="s">
        <v>8219</v>
      </c>
      <c r="C1854">
        <v>45</v>
      </c>
    </row>
    <row r="1855" spans="2:3">
      <c r="B1855" t="s">
        <v>8219</v>
      </c>
      <c r="C1855">
        <v>20</v>
      </c>
    </row>
    <row r="1856" spans="2:3">
      <c r="B1856" t="s">
        <v>8219</v>
      </c>
      <c r="C1856">
        <v>39</v>
      </c>
    </row>
    <row r="1857" spans="2:3">
      <c r="B1857" t="s">
        <v>8219</v>
      </c>
      <c r="C1857">
        <v>16</v>
      </c>
    </row>
    <row r="1858" spans="2:3">
      <c r="B1858" t="s">
        <v>8219</v>
      </c>
      <c r="C1858">
        <v>37</v>
      </c>
    </row>
    <row r="1859" spans="2:3">
      <c r="B1859" t="s">
        <v>8219</v>
      </c>
      <c r="C1859">
        <v>14</v>
      </c>
    </row>
    <row r="1860" spans="2:3">
      <c r="B1860" t="s">
        <v>8219</v>
      </c>
      <c r="C1860">
        <v>21</v>
      </c>
    </row>
    <row r="1861" spans="2:3">
      <c r="B1861" t="s">
        <v>8219</v>
      </c>
      <c r="C1861">
        <v>69</v>
      </c>
    </row>
    <row r="1862" spans="2:3">
      <c r="B1862" t="s">
        <v>8219</v>
      </c>
      <c r="C1862">
        <v>16</v>
      </c>
    </row>
    <row r="1863" spans="2:3">
      <c r="B1863" t="s">
        <v>8219</v>
      </c>
      <c r="C1863">
        <v>55</v>
      </c>
    </row>
    <row r="1864" spans="2:3">
      <c r="B1864" t="s">
        <v>8219</v>
      </c>
      <c r="C1864">
        <v>27</v>
      </c>
    </row>
    <row r="1865" spans="2:3">
      <c r="B1865" t="s">
        <v>8219</v>
      </c>
      <c r="C1865">
        <v>36</v>
      </c>
    </row>
    <row r="1866" spans="2:3">
      <c r="B1866" t="s">
        <v>8219</v>
      </c>
      <c r="C1866">
        <v>19</v>
      </c>
    </row>
    <row r="1867" spans="2:3">
      <c r="B1867" t="s">
        <v>8219</v>
      </c>
      <c r="C1867">
        <v>12</v>
      </c>
    </row>
    <row r="1868" spans="2:3">
      <c r="B1868" t="s">
        <v>8219</v>
      </c>
      <c r="C1868">
        <v>17</v>
      </c>
    </row>
    <row r="1869" spans="2:3">
      <c r="B1869" t="s">
        <v>8219</v>
      </c>
      <c r="C1869">
        <v>114</v>
      </c>
    </row>
    <row r="1870" spans="2:3">
      <c r="B1870" t="s">
        <v>8219</v>
      </c>
      <c r="C1870">
        <v>93</v>
      </c>
    </row>
    <row r="1871" spans="2:3">
      <c r="B1871" t="s">
        <v>8219</v>
      </c>
      <c r="C1871">
        <v>36</v>
      </c>
    </row>
    <row r="1872" spans="2:3">
      <c r="B1872" t="s">
        <v>8219</v>
      </c>
      <c r="C1872">
        <v>61</v>
      </c>
    </row>
    <row r="1873" spans="2:3">
      <c r="B1873" t="s">
        <v>8219</v>
      </c>
      <c r="C1873">
        <v>47</v>
      </c>
    </row>
    <row r="1874" spans="2:3">
      <c r="B1874" t="s">
        <v>8219</v>
      </c>
      <c r="C1874">
        <v>17</v>
      </c>
    </row>
    <row r="1875" spans="2:3">
      <c r="B1875" t="s">
        <v>8219</v>
      </c>
      <c r="C1875">
        <v>63</v>
      </c>
    </row>
    <row r="1876" spans="2:3">
      <c r="B1876" t="s">
        <v>8219</v>
      </c>
      <c r="C1876">
        <v>9</v>
      </c>
    </row>
    <row r="1877" spans="2:3">
      <c r="B1877" t="s">
        <v>8219</v>
      </c>
      <c r="C1877">
        <v>30</v>
      </c>
    </row>
    <row r="1878" spans="2:3">
      <c r="B1878" t="s">
        <v>8219</v>
      </c>
      <c r="C1878">
        <v>23</v>
      </c>
    </row>
    <row r="1879" spans="2:3">
      <c r="B1879" t="s">
        <v>8219</v>
      </c>
      <c r="C1879">
        <v>33</v>
      </c>
    </row>
    <row r="1880" spans="2:3">
      <c r="B1880" t="s">
        <v>8219</v>
      </c>
      <c r="C1880">
        <v>39</v>
      </c>
    </row>
    <row r="1881" spans="2:3">
      <c r="B1881" t="s">
        <v>8219</v>
      </c>
      <c r="C1881">
        <v>17</v>
      </c>
    </row>
    <row r="1882" spans="2:3">
      <c r="B1882" t="s">
        <v>8219</v>
      </c>
      <c r="C1882">
        <v>6</v>
      </c>
    </row>
    <row r="1883" spans="2:3">
      <c r="B1883" t="s">
        <v>8219</v>
      </c>
      <c r="C1883">
        <v>39</v>
      </c>
    </row>
    <row r="1884" spans="2:3">
      <c r="B1884" t="s">
        <v>8219</v>
      </c>
      <c r="C1884">
        <v>57</v>
      </c>
    </row>
    <row r="1885" spans="2:3">
      <c r="B1885" t="s">
        <v>8219</v>
      </c>
      <c r="C1885">
        <v>56</v>
      </c>
    </row>
    <row r="1886" spans="2:3">
      <c r="B1886" t="s">
        <v>8219</v>
      </c>
      <c r="C1886">
        <v>13</v>
      </c>
    </row>
    <row r="1887" spans="2:3">
      <c r="B1887" t="s">
        <v>8219</v>
      </c>
      <c r="C1887">
        <v>95</v>
      </c>
    </row>
    <row r="1888" spans="2:3">
      <c r="B1888" t="s">
        <v>8219</v>
      </c>
      <c r="C1888">
        <v>80</v>
      </c>
    </row>
    <row r="1889" spans="2:3">
      <c r="B1889" t="s">
        <v>8219</v>
      </c>
      <c r="C1889">
        <v>133</v>
      </c>
    </row>
    <row r="1890" spans="2:3">
      <c r="B1890" t="s">
        <v>8219</v>
      </c>
      <c r="C1890">
        <v>44</v>
      </c>
    </row>
    <row r="1891" spans="2:3">
      <c r="B1891" t="s">
        <v>8219</v>
      </c>
      <c r="C1891">
        <v>30</v>
      </c>
    </row>
    <row r="1892" spans="2:3">
      <c r="B1892" t="s">
        <v>8219</v>
      </c>
      <c r="C1892">
        <v>56</v>
      </c>
    </row>
    <row r="1893" spans="2:3">
      <c r="B1893" t="s">
        <v>8219</v>
      </c>
      <c r="C1893">
        <v>66</v>
      </c>
    </row>
    <row r="1894" spans="2:3">
      <c r="B1894" t="s">
        <v>8219</v>
      </c>
      <c r="C1894">
        <v>29</v>
      </c>
    </row>
    <row r="1895" spans="2:3">
      <c r="B1895" t="s">
        <v>8219</v>
      </c>
      <c r="C1895">
        <v>72</v>
      </c>
    </row>
    <row r="1896" spans="2:3">
      <c r="B1896" t="s">
        <v>8219</v>
      </c>
      <c r="C1896">
        <v>27</v>
      </c>
    </row>
    <row r="1897" spans="2:3">
      <c r="B1897" t="s">
        <v>8219</v>
      </c>
      <c r="C1897">
        <v>10</v>
      </c>
    </row>
    <row r="1898" spans="2:3">
      <c r="B1898" t="s">
        <v>8219</v>
      </c>
      <c r="C1898">
        <v>35</v>
      </c>
    </row>
    <row r="1899" spans="2:3">
      <c r="B1899" t="s">
        <v>8219</v>
      </c>
      <c r="C1899">
        <v>29</v>
      </c>
    </row>
    <row r="1900" spans="2:3">
      <c r="B1900" t="s">
        <v>8219</v>
      </c>
      <c r="C1900">
        <v>13</v>
      </c>
    </row>
    <row r="1901" spans="2:3">
      <c r="B1901" t="s">
        <v>8219</v>
      </c>
      <c r="C1901">
        <v>72</v>
      </c>
    </row>
    <row r="1902" spans="2:3">
      <c r="B1902" t="s">
        <v>8219</v>
      </c>
      <c r="C1902">
        <v>78</v>
      </c>
    </row>
    <row r="1903" spans="2:3">
      <c r="B1903" t="s">
        <v>8219</v>
      </c>
      <c r="C1903">
        <v>49</v>
      </c>
    </row>
    <row r="1904" spans="2:3">
      <c r="B1904" t="s">
        <v>8219</v>
      </c>
      <c r="C1904">
        <v>42</v>
      </c>
    </row>
    <row r="1905" spans="2:3">
      <c r="B1905" t="s">
        <v>8219</v>
      </c>
      <c r="C1905">
        <v>35</v>
      </c>
    </row>
    <row r="1906" spans="2:3">
      <c r="B1906" t="s">
        <v>8219</v>
      </c>
      <c r="C1906">
        <v>42</v>
      </c>
    </row>
    <row r="1907" spans="2:3">
      <c r="B1907" t="s">
        <v>8219</v>
      </c>
      <c r="C1907">
        <v>42</v>
      </c>
    </row>
    <row r="1908" spans="2:3">
      <c r="B1908" t="s">
        <v>8219</v>
      </c>
      <c r="C1908">
        <v>31</v>
      </c>
    </row>
    <row r="1909" spans="2:3">
      <c r="B1909" t="s">
        <v>8219</v>
      </c>
      <c r="C1909">
        <v>38</v>
      </c>
    </row>
    <row r="1910" spans="2:3">
      <c r="B1910" t="s">
        <v>8219</v>
      </c>
      <c r="C1910">
        <v>8</v>
      </c>
    </row>
    <row r="1911" spans="2:3">
      <c r="B1911" t="s">
        <v>8219</v>
      </c>
      <c r="C1911">
        <v>39</v>
      </c>
    </row>
    <row r="1912" spans="2:3">
      <c r="B1912" t="s">
        <v>8219</v>
      </c>
      <c r="C1912">
        <v>29</v>
      </c>
    </row>
    <row r="1913" spans="2:3">
      <c r="B1913" t="s">
        <v>8219</v>
      </c>
      <c r="C1913">
        <v>72</v>
      </c>
    </row>
    <row r="1914" spans="2:3">
      <c r="B1914" t="s">
        <v>8219</v>
      </c>
      <c r="C1914">
        <v>15</v>
      </c>
    </row>
    <row r="1915" spans="2:3">
      <c r="B1915" t="s">
        <v>8219</v>
      </c>
      <c r="C1915">
        <v>33</v>
      </c>
    </row>
    <row r="1916" spans="2:3">
      <c r="B1916" t="s">
        <v>8219</v>
      </c>
      <c r="C1916">
        <v>15</v>
      </c>
    </row>
    <row r="1917" spans="2:3">
      <c r="B1917" t="s">
        <v>8219</v>
      </c>
      <c r="C1917">
        <v>19</v>
      </c>
    </row>
    <row r="1918" spans="2:3">
      <c r="B1918" t="s">
        <v>8219</v>
      </c>
      <c r="C1918">
        <v>17</v>
      </c>
    </row>
    <row r="1919" spans="2:3">
      <c r="B1919" t="s">
        <v>8219</v>
      </c>
      <c r="C1919">
        <v>44</v>
      </c>
    </row>
    <row r="1920" spans="2:3">
      <c r="B1920" t="s">
        <v>8219</v>
      </c>
      <c r="C1920">
        <v>10</v>
      </c>
    </row>
    <row r="1921" spans="2:3">
      <c r="B1921" t="s">
        <v>8219</v>
      </c>
      <c r="C1921">
        <v>46</v>
      </c>
    </row>
    <row r="1922" spans="2:3">
      <c r="B1922" t="s">
        <v>8219</v>
      </c>
      <c r="C1922">
        <v>11</v>
      </c>
    </row>
    <row r="1923" spans="2:3">
      <c r="B1923" t="s">
        <v>8219</v>
      </c>
      <c r="C1923">
        <v>13</v>
      </c>
    </row>
    <row r="1924" spans="2:3">
      <c r="B1924" t="s">
        <v>8219</v>
      </c>
      <c r="C1924">
        <v>33</v>
      </c>
    </row>
    <row r="1925" spans="2:3">
      <c r="B1925" t="s">
        <v>8219</v>
      </c>
      <c r="C1925">
        <v>28</v>
      </c>
    </row>
    <row r="1926" spans="2:3">
      <c r="B1926" t="s">
        <v>8219</v>
      </c>
      <c r="C1926">
        <v>21</v>
      </c>
    </row>
    <row r="1927" spans="2:3">
      <c r="B1927" t="s">
        <v>8219</v>
      </c>
      <c r="C1927">
        <v>13</v>
      </c>
    </row>
    <row r="1928" spans="2:3">
      <c r="B1928" t="s">
        <v>8219</v>
      </c>
      <c r="C1928">
        <v>34</v>
      </c>
    </row>
    <row r="1929" spans="2:3">
      <c r="B1929" t="s">
        <v>8219</v>
      </c>
      <c r="C1929">
        <v>80</v>
      </c>
    </row>
    <row r="1930" spans="2:3">
      <c r="B1930" t="s">
        <v>8219</v>
      </c>
      <c r="C1930">
        <v>74</v>
      </c>
    </row>
    <row r="1931" spans="2:3">
      <c r="B1931" t="s">
        <v>8219</v>
      </c>
      <c r="C1931">
        <v>7</v>
      </c>
    </row>
    <row r="1932" spans="2:3">
      <c r="B1932" t="s">
        <v>8219</v>
      </c>
      <c r="C1932">
        <v>34</v>
      </c>
    </row>
    <row r="1933" spans="2:3">
      <c r="B1933" t="s">
        <v>8219</v>
      </c>
      <c r="C1933">
        <v>86</v>
      </c>
    </row>
    <row r="1934" spans="2:3">
      <c r="B1934" t="s">
        <v>8219</v>
      </c>
      <c r="C1934">
        <v>37</v>
      </c>
    </row>
    <row r="1935" spans="2:3">
      <c r="B1935" t="s">
        <v>8219</v>
      </c>
      <c r="C1935">
        <v>18</v>
      </c>
    </row>
    <row r="1936" spans="2:3">
      <c r="B1936" t="s">
        <v>8219</v>
      </c>
      <c r="C1936">
        <v>22</v>
      </c>
    </row>
    <row r="1937" spans="2:3">
      <c r="B1937" t="s">
        <v>8219</v>
      </c>
      <c r="C1937">
        <v>26</v>
      </c>
    </row>
    <row r="1938" spans="2:3">
      <c r="B1938" t="s">
        <v>8219</v>
      </c>
      <c r="C1938">
        <v>27</v>
      </c>
    </row>
    <row r="1939" spans="2:3">
      <c r="B1939" t="s">
        <v>8219</v>
      </c>
      <c r="C1939">
        <v>8</v>
      </c>
    </row>
    <row r="1940" spans="2:3">
      <c r="B1940" t="s">
        <v>8219</v>
      </c>
      <c r="C1940">
        <v>204</v>
      </c>
    </row>
    <row r="1941" spans="2:3">
      <c r="B1941" t="s">
        <v>8219</v>
      </c>
      <c r="C1941">
        <v>46</v>
      </c>
    </row>
    <row r="1942" spans="2:3">
      <c r="B1942" t="s">
        <v>8219</v>
      </c>
      <c r="C1942">
        <v>17</v>
      </c>
    </row>
    <row r="1943" spans="2:3">
      <c r="B1943" t="s">
        <v>8219</v>
      </c>
      <c r="C1943">
        <v>28</v>
      </c>
    </row>
    <row r="1944" spans="2:3">
      <c r="B1944" t="s">
        <v>8219</v>
      </c>
      <c r="C1944">
        <v>83</v>
      </c>
    </row>
    <row r="1945" spans="2:3">
      <c r="B1945" t="s">
        <v>8219</v>
      </c>
      <c r="C1945">
        <v>13</v>
      </c>
    </row>
    <row r="1946" spans="2:3">
      <c r="B1946" t="s">
        <v>8219</v>
      </c>
      <c r="C1946">
        <v>8</v>
      </c>
    </row>
    <row r="1947" spans="2:3">
      <c r="B1947" t="s">
        <v>8219</v>
      </c>
      <c r="C1947">
        <v>32</v>
      </c>
    </row>
    <row r="1948" spans="2:3">
      <c r="B1948" t="s">
        <v>8219</v>
      </c>
      <c r="C1948">
        <v>85</v>
      </c>
    </row>
    <row r="1949" spans="2:3">
      <c r="B1949" t="s">
        <v>8219</v>
      </c>
      <c r="C1949">
        <v>29</v>
      </c>
    </row>
    <row r="1950" spans="2:3">
      <c r="B1950" t="s">
        <v>8219</v>
      </c>
      <c r="C1950">
        <v>24</v>
      </c>
    </row>
    <row r="1951" spans="2:3">
      <c r="B1951" t="s">
        <v>8219</v>
      </c>
      <c r="C1951">
        <v>8</v>
      </c>
    </row>
    <row r="1952" spans="2:3">
      <c r="B1952" t="s">
        <v>8219</v>
      </c>
      <c r="C1952">
        <v>19</v>
      </c>
    </row>
    <row r="1953" spans="2:3">
      <c r="B1953" t="s">
        <v>8219</v>
      </c>
      <c r="C1953">
        <v>336</v>
      </c>
    </row>
    <row r="1954" spans="2:3">
      <c r="B1954" t="s">
        <v>8219</v>
      </c>
      <c r="C1954">
        <v>13</v>
      </c>
    </row>
    <row r="1955" spans="2:3">
      <c r="B1955" t="s">
        <v>8219</v>
      </c>
      <c r="C1955">
        <v>42</v>
      </c>
    </row>
    <row r="1956" spans="2:3">
      <c r="B1956" t="s">
        <v>8219</v>
      </c>
      <c r="C1956">
        <v>64</v>
      </c>
    </row>
    <row r="1957" spans="2:3">
      <c r="B1957" t="s">
        <v>8219</v>
      </c>
      <c r="C1957">
        <v>25</v>
      </c>
    </row>
    <row r="1958" spans="2:3">
      <c r="B1958" t="s">
        <v>8219</v>
      </c>
      <c r="C1958">
        <v>20</v>
      </c>
    </row>
    <row r="1959" spans="2:3">
      <c r="B1959" t="s">
        <v>8219</v>
      </c>
      <c r="C1959">
        <v>104</v>
      </c>
    </row>
    <row r="1960" spans="2:3">
      <c r="B1960" t="s">
        <v>8219</v>
      </c>
      <c r="C1960">
        <v>53</v>
      </c>
    </row>
    <row r="1961" spans="2:3">
      <c r="B1961" t="s">
        <v>8219</v>
      </c>
      <c r="C1961">
        <v>14</v>
      </c>
    </row>
    <row r="1962" spans="2:3">
      <c r="B1962" t="s">
        <v>8219</v>
      </c>
      <c r="C1962">
        <v>20</v>
      </c>
    </row>
    <row r="1963" spans="2:3">
      <c r="B1963" t="s">
        <v>8219</v>
      </c>
      <c r="C1963">
        <v>558</v>
      </c>
    </row>
    <row r="1964" spans="2:3">
      <c r="B1964" t="s">
        <v>8219</v>
      </c>
      <c r="C1964">
        <v>22</v>
      </c>
    </row>
    <row r="1965" spans="2:3">
      <c r="B1965" t="s">
        <v>8219</v>
      </c>
      <c r="C1965">
        <v>24</v>
      </c>
    </row>
    <row r="1966" spans="2:3">
      <c r="B1966" t="s">
        <v>8219</v>
      </c>
      <c r="C1966">
        <v>74</v>
      </c>
    </row>
    <row r="1967" spans="2:3">
      <c r="B1967" t="s">
        <v>8219</v>
      </c>
      <c r="C1967">
        <v>54</v>
      </c>
    </row>
    <row r="1968" spans="2:3">
      <c r="B1968" t="s">
        <v>8219</v>
      </c>
      <c r="C1968">
        <v>31</v>
      </c>
    </row>
    <row r="1969" spans="2:3">
      <c r="B1969" t="s">
        <v>8219</v>
      </c>
      <c r="C1969">
        <v>25</v>
      </c>
    </row>
    <row r="1970" spans="2:3">
      <c r="B1970" t="s">
        <v>8219</v>
      </c>
      <c r="C1970">
        <v>17</v>
      </c>
    </row>
    <row r="1971" spans="2:3">
      <c r="B1971" t="s">
        <v>8219</v>
      </c>
      <c r="C1971">
        <v>12</v>
      </c>
    </row>
    <row r="1972" spans="2:3">
      <c r="B1972" t="s">
        <v>8219</v>
      </c>
      <c r="C1972">
        <v>38</v>
      </c>
    </row>
    <row r="1973" spans="2:3">
      <c r="B1973" t="s">
        <v>8219</v>
      </c>
      <c r="C1973">
        <v>41</v>
      </c>
    </row>
    <row r="1974" spans="2:3">
      <c r="B1974" t="s">
        <v>8219</v>
      </c>
      <c r="C1974">
        <v>19</v>
      </c>
    </row>
    <row r="1975" spans="2:3">
      <c r="B1975" t="s">
        <v>8219</v>
      </c>
      <c r="C1975">
        <v>41</v>
      </c>
    </row>
    <row r="1976" spans="2:3">
      <c r="B1976" t="s">
        <v>8219</v>
      </c>
      <c r="C1976">
        <v>26</v>
      </c>
    </row>
    <row r="1977" spans="2:3">
      <c r="B1977" t="s">
        <v>8219</v>
      </c>
      <c r="C1977">
        <v>25</v>
      </c>
    </row>
    <row r="1978" spans="2:3">
      <c r="B1978" t="s">
        <v>8219</v>
      </c>
      <c r="C1978">
        <v>9</v>
      </c>
    </row>
    <row r="1979" spans="2:3">
      <c r="B1979" t="s">
        <v>8219</v>
      </c>
      <c r="C1979">
        <v>78</v>
      </c>
    </row>
    <row r="1980" spans="2:3">
      <c r="B1980" t="s">
        <v>8219</v>
      </c>
      <c r="C1980">
        <v>45</v>
      </c>
    </row>
    <row r="1981" spans="2:3">
      <c r="B1981" t="s">
        <v>8219</v>
      </c>
      <c r="C1981">
        <v>102</v>
      </c>
    </row>
    <row r="1982" spans="2:3">
      <c r="B1982" t="s">
        <v>8219</v>
      </c>
      <c r="C1982">
        <v>5</v>
      </c>
    </row>
    <row r="1983" spans="2:3">
      <c r="B1983" t="s">
        <v>8219</v>
      </c>
      <c r="C1983">
        <v>27</v>
      </c>
    </row>
    <row r="1984" spans="2:3">
      <c r="B1984" t="s">
        <v>8219</v>
      </c>
      <c r="C1984">
        <v>37</v>
      </c>
    </row>
    <row r="1985" spans="2:3">
      <c r="B1985" t="s">
        <v>8219</v>
      </c>
      <c r="C1985">
        <v>14</v>
      </c>
    </row>
    <row r="1986" spans="2:3">
      <c r="B1986" t="s">
        <v>8219</v>
      </c>
      <c r="C1986">
        <v>27</v>
      </c>
    </row>
    <row r="1987" spans="2:3">
      <c r="B1987" t="s">
        <v>8219</v>
      </c>
      <c r="C1987">
        <v>45</v>
      </c>
    </row>
    <row r="1988" spans="2:3">
      <c r="B1988" t="s">
        <v>8219</v>
      </c>
      <c r="C1988">
        <v>49</v>
      </c>
    </row>
    <row r="1989" spans="2:3">
      <c r="B1989" t="s">
        <v>8219</v>
      </c>
      <c r="C1989">
        <v>24</v>
      </c>
    </row>
    <row r="1990" spans="2:3">
      <c r="B1990" t="s">
        <v>8219</v>
      </c>
      <c r="C1990">
        <v>112</v>
      </c>
    </row>
    <row r="1991" spans="2:3">
      <c r="B1991" t="s">
        <v>8219</v>
      </c>
      <c r="C1991">
        <v>23</v>
      </c>
    </row>
    <row r="1992" spans="2:3">
      <c r="B1992" t="s">
        <v>8219</v>
      </c>
      <c r="C1992">
        <v>54</v>
      </c>
    </row>
    <row r="1993" spans="2:3">
      <c r="B1993" t="s">
        <v>8219</v>
      </c>
      <c r="C1993">
        <v>28</v>
      </c>
    </row>
    <row r="1994" spans="2:3">
      <c r="B1994" t="s">
        <v>8219</v>
      </c>
      <c r="C1994">
        <v>11</v>
      </c>
    </row>
    <row r="1995" spans="2:3">
      <c r="B1995" t="s">
        <v>8219</v>
      </c>
      <c r="C1995">
        <v>62</v>
      </c>
    </row>
    <row r="1996" spans="2:3">
      <c r="B1996" t="s">
        <v>8219</v>
      </c>
      <c r="C1996">
        <v>73</v>
      </c>
    </row>
    <row r="1997" spans="2:3">
      <c r="B1997" t="s">
        <v>8219</v>
      </c>
      <c r="C1997">
        <v>18</v>
      </c>
    </row>
    <row r="1998" spans="2:3">
      <c r="B1998" t="s">
        <v>8219</v>
      </c>
      <c r="C1998">
        <v>35</v>
      </c>
    </row>
    <row r="1999" spans="2:3">
      <c r="B1999" t="s">
        <v>8219</v>
      </c>
      <c r="C1999">
        <v>43</v>
      </c>
    </row>
    <row r="2000" spans="2:3">
      <c r="B2000" t="s">
        <v>8219</v>
      </c>
      <c r="C2000">
        <v>36</v>
      </c>
    </row>
    <row r="2001" spans="2:3">
      <c r="B2001" t="s">
        <v>8219</v>
      </c>
      <c r="C2001">
        <v>62</v>
      </c>
    </row>
    <row r="2002" spans="2:3">
      <c r="B2002" t="s">
        <v>8219</v>
      </c>
      <c r="C2002">
        <v>15</v>
      </c>
    </row>
    <row r="2003" spans="2:3">
      <c r="B2003" t="s">
        <v>8219</v>
      </c>
      <c r="C2003">
        <v>33</v>
      </c>
    </row>
    <row r="2004" spans="2:3">
      <c r="B2004" t="s">
        <v>8219</v>
      </c>
      <c r="C2004">
        <v>27</v>
      </c>
    </row>
    <row r="2005" spans="2:3">
      <c r="B2005" t="s">
        <v>8219</v>
      </c>
      <c r="C2005">
        <v>17</v>
      </c>
    </row>
    <row r="2006" spans="2:3">
      <c r="B2006" t="s">
        <v>8219</v>
      </c>
      <c r="C2006">
        <v>4</v>
      </c>
    </row>
    <row r="2007" spans="2:3">
      <c r="B2007" t="s">
        <v>8219</v>
      </c>
      <c r="C2007">
        <v>53</v>
      </c>
    </row>
    <row r="2008" spans="2:3">
      <c r="B2008" t="s">
        <v>8219</v>
      </c>
      <c r="C2008">
        <v>49</v>
      </c>
    </row>
    <row r="2009" spans="2:3">
      <c r="B2009" t="s">
        <v>8219</v>
      </c>
      <c r="C2009">
        <v>57</v>
      </c>
    </row>
    <row r="2010" spans="2:3">
      <c r="B2010" t="s">
        <v>8219</v>
      </c>
      <c r="C2010">
        <v>69</v>
      </c>
    </row>
    <row r="2011" spans="2:3">
      <c r="B2011" t="s">
        <v>8219</v>
      </c>
      <c r="C2011">
        <v>15</v>
      </c>
    </row>
    <row r="2012" spans="2:3">
      <c r="B2012" t="s">
        <v>8219</v>
      </c>
      <c r="C2012">
        <v>64</v>
      </c>
    </row>
    <row r="2013" spans="2:3">
      <c r="B2013" t="s">
        <v>8219</v>
      </c>
      <c r="C2013">
        <v>20</v>
      </c>
    </row>
    <row r="2014" spans="2:3">
      <c r="B2014" t="s">
        <v>8219</v>
      </c>
      <c r="C2014">
        <v>27</v>
      </c>
    </row>
    <row r="2015" spans="2:3">
      <c r="B2015" t="s">
        <v>8219</v>
      </c>
      <c r="C2015">
        <v>21</v>
      </c>
    </row>
    <row r="2016" spans="2:3">
      <c r="B2016" t="s">
        <v>8219</v>
      </c>
      <c r="C2016">
        <v>31</v>
      </c>
    </row>
    <row r="2017" spans="2:3">
      <c r="B2017" t="s">
        <v>8219</v>
      </c>
      <c r="C2017">
        <v>51</v>
      </c>
    </row>
    <row r="2018" spans="2:3">
      <c r="B2018" t="s">
        <v>8219</v>
      </c>
      <c r="C2018">
        <v>57</v>
      </c>
    </row>
    <row r="2019" spans="2:3">
      <c r="B2019" t="s">
        <v>8219</v>
      </c>
      <c r="C2019">
        <v>20</v>
      </c>
    </row>
    <row r="2020" spans="2:3">
      <c r="B2020" t="s">
        <v>8219</v>
      </c>
      <c r="C2020">
        <v>71</v>
      </c>
    </row>
    <row r="2021" spans="2:3">
      <c r="B2021" t="s">
        <v>8219</v>
      </c>
      <c r="C2021">
        <v>72</v>
      </c>
    </row>
    <row r="2022" spans="2:3">
      <c r="B2022" t="s">
        <v>8219</v>
      </c>
      <c r="C2022">
        <v>45</v>
      </c>
    </row>
    <row r="2023" spans="2:3">
      <c r="B2023" t="s">
        <v>8219</v>
      </c>
      <c r="C2023">
        <v>51</v>
      </c>
    </row>
    <row r="2024" spans="2:3">
      <c r="B2024" t="s">
        <v>8219</v>
      </c>
      <c r="C2024">
        <v>56</v>
      </c>
    </row>
    <row r="2025" spans="2:3">
      <c r="B2025" t="s">
        <v>8219</v>
      </c>
      <c r="C2025">
        <v>17</v>
      </c>
    </row>
    <row r="2026" spans="2:3">
      <c r="B2026" t="s">
        <v>8219</v>
      </c>
      <c r="C2026">
        <v>197</v>
      </c>
    </row>
    <row r="2027" spans="2:3">
      <c r="B2027" t="s">
        <v>8219</v>
      </c>
      <c r="C2027">
        <v>70</v>
      </c>
    </row>
    <row r="2028" spans="2:3">
      <c r="B2028" t="s">
        <v>8219</v>
      </c>
      <c r="C2028">
        <v>21</v>
      </c>
    </row>
    <row r="2029" spans="2:3">
      <c r="B2029" t="s">
        <v>8219</v>
      </c>
      <c r="C2029">
        <v>34</v>
      </c>
    </row>
    <row r="2030" spans="2:3">
      <c r="B2030" t="s">
        <v>8219</v>
      </c>
      <c r="C2030">
        <v>39</v>
      </c>
    </row>
    <row r="2031" spans="2:3">
      <c r="B2031" t="s">
        <v>8219</v>
      </c>
      <c r="C2031">
        <v>78</v>
      </c>
    </row>
    <row r="2032" spans="2:3">
      <c r="B2032" t="s">
        <v>8219</v>
      </c>
      <c r="C2032">
        <v>48</v>
      </c>
    </row>
    <row r="2033" spans="2:3">
      <c r="B2033" t="s">
        <v>8219</v>
      </c>
      <c r="C2033">
        <v>29</v>
      </c>
    </row>
    <row r="2034" spans="2:3">
      <c r="B2034" t="s">
        <v>8219</v>
      </c>
      <c r="C2034">
        <v>73</v>
      </c>
    </row>
    <row r="2035" spans="2:3">
      <c r="B2035" t="s">
        <v>8219</v>
      </c>
      <c r="C2035">
        <v>8</v>
      </c>
    </row>
    <row r="2036" spans="2:3">
      <c r="B2036" t="s">
        <v>8219</v>
      </c>
      <c r="C2036">
        <v>17</v>
      </c>
    </row>
    <row r="2037" spans="2:3">
      <c r="B2037" t="s">
        <v>8219</v>
      </c>
      <c r="C2037">
        <v>9</v>
      </c>
    </row>
    <row r="2038" spans="2:3">
      <c r="B2038" t="s">
        <v>8219</v>
      </c>
      <c r="C2038">
        <v>17</v>
      </c>
    </row>
    <row r="2039" spans="2:3">
      <c r="B2039" t="s">
        <v>8219</v>
      </c>
      <c r="C2039">
        <v>33</v>
      </c>
    </row>
    <row r="2040" spans="2:3">
      <c r="B2040" t="s">
        <v>8219</v>
      </c>
      <c r="C2040">
        <v>38</v>
      </c>
    </row>
    <row r="2041" spans="2:3">
      <c r="B2041" t="s">
        <v>8219</v>
      </c>
      <c r="C2041">
        <v>79</v>
      </c>
    </row>
    <row r="2042" spans="2:3">
      <c r="B2042" t="s">
        <v>8219</v>
      </c>
      <c r="C2042">
        <v>46</v>
      </c>
    </row>
    <row r="2043" spans="2:3">
      <c r="B2043" t="s">
        <v>8219</v>
      </c>
      <c r="C2043">
        <v>20</v>
      </c>
    </row>
    <row r="2044" spans="2:3">
      <c r="B2044" t="s">
        <v>8219</v>
      </c>
      <c r="C2044">
        <v>20</v>
      </c>
    </row>
    <row r="2045" spans="2:3">
      <c r="B2045" t="s">
        <v>8219</v>
      </c>
      <c r="C2045">
        <v>13</v>
      </c>
    </row>
    <row r="2046" spans="2:3">
      <c r="B2046" t="s">
        <v>8219</v>
      </c>
      <c r="C2046">
        <v>22</v>
      </c>
    </row>
    <row r="2047" spans="2:3">
      <c r="B2047" t="s">
        <v>8219</v>
      </c>
      <c r="C2047">
        <v>36</v>
      </c>
    </row>
    <row r="2048" spans="2:3">
      <c r="B2048" t="s">
        <v>8219</v>
      </c>
      <c r="C2048">
        <v>40</v>
      </c>
    </row>
    <row r="2049" spans="2:3">
      <c r="B2049" t="s">
        <v>8219</v>
      </c>
      <c r="C2049">
        <v>9</v>
      </c>
    </row>
    <row r="2050" spans="2:3">
      <c r="B2050" t="s">
        <v>8219</v>
      </c>
      <c r="C2050">
        <v>19</v>
      </c>
    </row>
    <row r="2051" spans="2:3">
      <c r="B2051" t="s">
        <v>8219</v>
      </c>
      <c r="C2051">
        <v>14</v>
      </c>
    </row>
    <row r="2052" spans="2:3">
      <c r="B2052" t="s">
        <v>8219</v>
      </c>
      <c r="C2052">
        <v>38</v>
      </c>
    </row>
    <row r="2053" spans="2:3">
      <c r="B2053" t="s">
        <v>8219</v>
      </c>
      <c r="C2053">
        <v>58</v>
      </c>
    </row>
    <row r="2054" spans="2:3">
      <c r="B2054" t="s">
        <v>8219</v>
      </c>
      <c r="C2054">
        <v>28</v>
      </c>
    </row>
    <row r="2055" spans="2:3">
      <c r="B2055" t="s">
        <v>8219</v>
      </c>
      <c r="C2055">
        <v>17</v>
      </c>
    </row>
    <row r="2056" spans="2:3">
      <c r="B2056" t="s">
        <v>8219</v>
      </c>
      <c r="C2056">
        <v>12</v>
      </c>
    </row>
    <row r="2057" spans="2:3">
      <c r="B2057" t="s">
        <v>8219</v>
      </c>
      <c r="C2057">
        <v>40</v>
      </c>
    </row>
    <row r="2058" spans="2:3">
      <c r="B2058" t="s">
        <v>8219</v>
      </c>
      <c r="C2058">
        <v>57</v>
      </c>
    </row>
    <row r="2059" spans="2:3">
      <c r="B2059" t="s">
        <v>8219</v>
      </c>
      <c r="C2059">
        <v>114</v>
      </c>
    </row>
    <row r="2060" spans="2:3">
      <c r="B2060" t="s">
        <v>8219</v>
      </c>
      <c r="C2060">
        <v>31</v>
      </c>
    </row>
    <row r="2061" spans="2:3">
      <c r="B2061" t="s">
        <v>8219</v>
      </c>
      <c r="C2061">
        <v>3</v>
      </c>
    </row>
    <row r="2062" spans="2:3">
      <c r="B2062" t="s">
        <v>8219</v>
      </c>
      <c r="C2062">
        <v>16</v>
      </c>
    </row>
    <row r="2063" spans="2:3">
      <c r="B2063" t="s">
        <v>8219</v>
      </c>
      <c r="C2063">
        <v>199</v>
      </c>
    </row>
    <row r="2064" spans="2:3">
      <c r="B2064" t="s">
        <v>8219</v>
      </c>
      <c r="C2064">
        <v>31</v>
      </c>
    </row>
    <row r="2065" spans="2:3">
      <c r="B2065" t="s">
        <v>8219</v>
      </c>
      <c r="C2065">
        <v>30</v>
      </c>
    </row>
    <row r="2066" spans="2:3">
      <c r="B2066" t="s">
        <v>8219</v>
      </c>
      <c r="C2066">
        <v>34</v>
      </c>
    </row>
    <row r="2067" spans="2:3">
      <c r="B2067" t="s">
        <v>8219</v>
      </c>
      <c r="C2067">
        <v>18</v>
      </c>
    </row>
    <row r="2068" spans="2:3">
      <c r="B2068" t="s">
        <v>8219</v>
      </c>
      <c r="C2068">
        <v>67</v>
      </c>
    </row>
    <row r="2069" spans="2:3">
      <c r="B2069" t="s">
        <v>8219</v>
      </c>
      <c r="C2069">
        <v>66</v>
      </c>
    </row>
    <row r="2070" spans="2:3">
      <c r="B2070" t="s">
        <v>8219</v>
      </c>
      <c r="C2070">
        <v>23</v>
      </c>
    </row>
    <row r="2071" spans="2:3">
      <c r="B2071" t="s">
        <v>8219</v>
      </c>
      <c r="C2071">
        <v>126</v>
      </c>
    </row>
    <row r="2072" spans="2:3">
      <c r="B2072" t="s">
        <v>8219</v>
      </c>
      <c r="C2072">
        <v>6</v>
      </c>
    </row>
    <row r="2073" spans="2:3">
      <c r="B2073" t="s">
        <v>8219</v>
      </c>
      <c r="C2073">
        <v>25</v>
      </c>
    </row>
    <row r="2074" spans="2:3">
      <c r="B2074" t="s">
        <v>8219</v>
      </c>
      <c r="C2074">
        <v>39</v>
      </c>
    </row>
    <row r="2075" spans="2:3">
      <c r="B2075" t="s">
        <v>8219</v>
      </c>
      <c r="C2075">
        <v>62</v>
      </c>
    </row>
    <row r="2076" spans="2:3">
      <c r="B2076" t="s">
        <v>8219</v>
      </c>
      <c r="C2076">
        <v>31</v>
      </c>
    </row>
    <row r="2077" spans="2:3">
      <c r="B2077" t="s">
        <v>8219</v>
      </c>
      <c r="C2077">
        <v>274</v>
      </c>
    </row>
    <row r="2078" spans="2:3">
      <c r="B2078" t="s">
        <v>8219</v>
      </c>
      <c r="C2078">
        <v>17</v>
      </c>
    </row>
    <row r="2079" spans="2:3">
      <c r="B2079" t="s">
        <v>8219</v>
      </c>
      <c r="C2079">
        <v>14</v>
      </c>
    </row>
    <row r="2080" spans="2:3">
      <c r="B2080" t="s">
        <v>8219</v>
      </c>
      <c r="C2080">
        <v>60</v>
      </c>
    </row>
    <row r="2081" spans="2:3">
      <c r="B2081" t="s">
        <v>8219</v>
      </c>
      <c r="C2081">
        <v>33</v>
      </c>
    </row>
    <row r="2082" spans="2:3">
      <c r="B2082" t="s">
        <v>8219</v>
      </c>
      <c r="C2082">
        <v>78</v>
      </c>
    </row>
    <row r="2083" spans="2:3">
      <c r="B2083" t="s">
        <v>8219</v>
      </c>
      <c r="C2083">
        <v>30</v>
      </c>
    </row>
    <row r="2084" spans="2:3">
      <c r="B2084" t="s">
        <v>8219</v>
      </c>
      <c r="C2084">
        <v>136</v>
      </c>
    </row>
    <row r="2085" spans="2:3">
      <c r="B2085" t="s">
        <v>8219</v>
      </c>
      <c r="C2085">
        <v>40</v>
      </c>
    </row>
    <row r="2086" spans="2:3">
      <c r="B2086" t="s">
        <v>8219</v>
      </c>
      <c r="C2086">
        <v>18</v>
      </c>
    </row>
    <row r="2087" spans="2:3">
      <c r="B2087" t="s">
        <v>8219</v>
      </c>
      <c r="C2087">
        <v>39</v>
      </c>
    </row>
    <row r="2088" spans="2:3">
      <c r="B2088" t="s">
        <v>8219</v>
      </c>
      <c r="C2088">
        <v>21</v>
      </c>
    </row>
    <row r="2089" spans="2:3">
      <c r="B2089" t="s">
        <v>8219</v>
      </c>
      <c r="C2089">
        <v>30</v>
      </c>
    </row>
    <row r="2090" spans="2:3">
      <c r="B2090" t="s">
        <v>8219</v>
      </c>
      <c r="C2090">
        <v>27</v>
      </c>
    </row>
    <row r="2091" spans="2:3">
      <c r="B2091" t="s">
        <v>8219</v>
      </c>
      <c r="C2091">
        <v>35</v>
      </c>
    </row>
    <row r="2092" spans="2:3">
      <c r="B2092" t="s">
        <v>8219</v>
      </c>
      <c r="C2092">
        <v>13</v>
      </c>
    </row>
    <row r="2093" spans="2:3">
      <c r="B2093" t="s">
        <v>8219</v>
      </c>
      <c r="C2093">
        <v>23</v>
      </c>
    </row>
    <row r="2094" spans="2:3">
      <c r="B2094" t="s">
        <v>8219</v>
      </c>
      <c r="C2094">
        <v>39</v>
      </c>
    </row>
    <row r="2095" spans="2:3">
      <c r="B2095" t="s">
        <v>8219</v>
      </c>
      <c r="C2095">
        <v>35</v>
      </c>
    </row>
    <row r="2096" spans="2:3">
      <c r="B2096" t="s">
        <v>8219</v>
      </c>
      <c r="C2096">
        <v>27</v>
      </c>
    </row>
    <row r="2097" spans="2:3">
      <c r="B2097" t="s">
        <v>8219</v>
      </c>
      <c r="C2097">
        <v>21</v>
      </c>
    </row>
    <row r="2098" spans="2:3">
      <c r="B2098" t="s">
        <v>8219</v>
      </c>
      <c r="C2098">
        <v>104</v>
      </c>
    </row>
    <row r="2099" spans="2:3">
      <c r="B2099" t="s">
        <v>8219</v>
      </c>
      <c r="C2099">
        <v>19</v>
      </c>
    </row>
    <row r="2100" spans="2:3">
      <c r="B2100" t="s">
        <v>8219</v>
      </c>
      <c r="C2100">
        <v>97</v>
      </c>
    </row>
    <row r="2101" spans="2:3">
      <c r="B2101" t="s">
        <v>8219</v>
      </c>
      <c r="C2101">
        <v>27</v>
      </c>
    </row>
    <row r="2102" spans="2:3">
      <c r="B2102" t="s">
        <v>8219</v>
      </c>
      <c r="C2102">
        <v>24</v>
      </c>
    </row>
    <row r="2103" spans="2:3">
      <c r="B2103" t="s">
        <v>8219</v>
      </c>
      <c r="C2103">
        <v>13</v>
      </c>
    </row>
    <row r="2104" spans="2:3">
      <c r="B2104" t="s">
        <v>8219</v>
      </c>
      <c r="C2104">
        <v>46</v>
      </c>
    </row>
    <row r="2105" spans="2:3">
      <c r="B2105" t="s">
        <v>8219</v>
      </c>
      <c r="C2105">
        <v>4</v>
      </c>
    </row>
    <row r="2106" spans="2:3">
      <c r="B2106" t="s">
        <v>8219</v>
      </c>
      <c r="C2106">
        <v>40</v>
      </c>
    </row>
    <row r="2107" spans="2:3">
      <c r="B2107" t="s">
        <v>8219</v>
      </c>
      <c r="C2107">
        <v>44</v>
      </c>
    </row>
    <row r="2108" spans="2:3">
      <c r="B2108" t="s">
        <v>8219</v>
      </c>
      <c r="C2108">
        <v>35</v>
      </c>
    </row>
    <row r="2109" spans="2:3">
      <c r="B2109" t="s">
        <v>8219</v>
      </c>
      <c r="C2109">
        <v>63</v>
      </c>
    </row>
    <row r="2110" spans="2:3">
      <c r="B2110" t="s">
        <v>8219</v>
      </c>
      <c r="C2110">
        <v>89</v>
      </c>
    </row>
    <row r="2111" spans="2:3">
      <c r="B2111" t="s">
        <v>8219</v>
      </c>
      <c r="C2111">
        <v>15</v>
      </c>
    </row>
    <row r="2112" spans="2:3">
      <c r="B2112" t="s">
        <v>8219</v>
      </c>
      <c r="C2112">
        <v>46</v>
      </c>
    </row>
    <row r="2113" spans="2:3">
      <c r="B2113" t="s">
        <v>8219</v>
      </c>
      <c r="C2113">
        <v>33</v>
      </c>
    </row>
    <row r="2114" spans="2:3">
      <c r="B2114" t="s">
        <v>8219</v>
      </c>
      <c r="C2114">
        <v>52</v>
      </c>
    </row>
    <row r="2115" spans="2:3">
      <c r="B2115" t="s">
        <v>8219</v>
      </c>
      <c r="C2115">
        <v>7</v>
      </c>
    </row>
    <row r="2116" spans="2:3">
      <c r="B2116" t="s">
        <v>8219</v>
      </c>
      <c r="C2116">
        <v>28</v>
      </c>
    </row>
    <row r="2117" spans="2:3">
      <c r="B2117" t="s">
        <v>8219</v>
      </c>
      <c r="C2117">
        <v>11</v>
      </c>
    </row>
    <row r="2118" spans="2:3">
      <c r="B2118" t="s">
        <v>8219</v>
      </c>
      <c r="C2118">
        <v>15</v>
      </c>
    </row>
    <row r="2119" spans="2:3">
      <c r="B2119" t="s">
        <v>8219</v>
      </c>
      <c r="C2119">
        <v>30</v>
      </c>
    </row>
    <row r="2120" spans="2:3">
      <c r="B2120" t="s">
        <v>8219</v>
      </c>
      <c r="C2120">
        <v>27</v>
      </c>
    </row>
    <row r="2121" spans="2:3">
      <c r="B2121" t="s">
        <v>8219</v>
      </c>
      <c r="C2121">
        <v>28</v>
      </c>
    </row>
    <row r="2122" spans="2:3">
      <c r="B2122" t="s">
        <v>8219</v>
      </c>
      <c r="C2122">
        <v>17</v>
      </c>
    </row>
    <row r="2123" spans="2:3">
      <c r="B2123" t="s">
        <v>8219</v>
      </c>
      <c r="C2123">
        <v>50</v>
      </c>
    </row>
    <row r="2124" spans="2:3">
      <c r="B2124" t="s">
        <v>8219</v>
      </c>
      <c r="C2124">
        <v>26</v>
      </c>
    </row>
    <row r="2125" spans="2:3">
      <c r="B2125" t="s">
        <v>8219</v>
      </c>
      <c r="C2125">
        <v>88</v>
      </c>
    </row>
    <row r="2126" spans="2:3">
      <c r="B2126" t="s">
        <v>8219</v>
      </c>
      <c r="C2126">
        <v>91</v>
      </c>
    </row>
    <row r="2127" spans="2:3">
      <c r="B2127" t="s">
        <v>8219</v>
      </c>
      <c r="C2127">
        <v>3</v>
      </c>
    </row>
    <row r="2128" spans="2:3">
      <c r="B2128" t="s">
        <v>8219</v>
      </c>
      <c r="C2128">
        <v>28</v>
      </c>
    </row>
    <row r="2129" spans="2:3">
      <c r="B2129" t="s">
        <v>8219</v>
      </c>
      <c r="C2129">
        <v>77</v>
      </c>
    </row>
    <row r="2130" spans="2:3">
      <c r="B2130" t="s">
        <v>8219</v>
      </c>
      <c r="C2130">
        <v>27</v>
      </c>
    </row>
    <row r="2131" spans="2:3">
      <c r="B2131" t="s">
        <v>8219</v>
      </c>
      <c r="C2131">
        <v>107</v>
      </c>
    </row>
    <row r="2132" spans="2:3">
      <c r="B2132" t="s">
        <v>8219</v>
      </c>
      <c r="C2132">
        <v>96</v>
      </c>
    </row>
    <row r="2133" spans="2:3">
      <c r="B2133" t="s">
        <v>8219</v>
      </c>
      <c r="C2133">
        <v>56</v>
      </c>
    </row>
    <row r="2134" spans="2:3">
      <c r="B2134" t="s">
        <v>8219</v>
      </c>
      <c r="C2134">
        <v>58</v>
      </c>
    </row>
    <row r="2135" spans="2:3">
      <c r="B2135" t="s">
        <v>8219</v>
      </c>
      <c r="C2135">
        <v>15</v>
      </c>
    </row>
    <row r="2136" spans="2:3">
      <c r="B2136" t="s">
        <v>8219</v>
      </c>
      <c r="C2136">
        <v>20</v>
      </c>
    </row>
    <row r="2137" spans="2:3">
      <c r="B2137" t="s">
        <v>8219</v>
      </c>
      <c r="C2137">
        <v>38</v>
      </c>
    </row>
    <row r="2138" spans="2:3">
      <c r="B2138" t="s">
        <v>8219</v>
      </c>
      <c r="C2138">
        <v>33</v>
      </c>
    </row>
    <row r="2139" spans="2:3">
      <c r="B2139" t="s">
        <v>8219</v>
      </c>
      <c r="C2139">
        <v>57</v>
      </c>
    </row>
    <row r="2140" spans="2:3">
      <c r="B2140" t="s">
        <v>8219</v>
      </c>
      <c r="C2140">
        <v>25</v>
      </c>
    </row>
    <row r="2141" spans="2:3">
      <c r="B2141" t="s">
        <v>8219</v>
      </c>
      <c r="C2141">
        <v>14</v>
      </c>
    </row>
    <row r="2142" spans="2:3">
      <c r="B2142" t="s">
        <v>8219</v>
      </c>
      <c r="C2142">
        <v>94</v>
      </c>
    </row>
    <row r="2143" spans="2:3">
      <c r="B2143" t="s">
        <v>8219</v>
      </c>
      <c r="C2143">
        <v>59</v>
      </c>
    </row>
    <row r="2144" spans="2:3">
      <c r="B2144" t="s">
        <v>8219</v>
      </c>
      <c r="C2144">
        <v>36</v>
      </c>
    </row>
    <row r="2145" spans="2:3">
      <c r="B2145" t="s">
        <v>8219</v>
      </c>
      <c r="C2145">
        <v>115</v>
      </c>
    </row>
    <row r="2146" spans="2:3">
      <c r="B2146" t="s">
        <v>8219</v>
      </c>
      <c r="C2146">
        <v>30</v>
      </c>
    </row>
    <row r="2147" spans="2:3">
      <c r="B2147" t="s">
        <v>8219</v>
      </c>
      <c r="C2147">
        <v>52</v>
      </c>
    </row>
    <row r="2148" spans="2:3">
      <c r="B2148" t="s">
        <v>8219</v>
      </c>
      <c r="C2148">
        <v>27</v>
      </c>
    </row>
    <row r="2149" spans="2:3">
      <c r="B2149" t="s">
        <v>8219</v>
      </c>
      <c r="C2149">
        <v>24</v>
      </c>
    </row>
    <row r="2150" spans="2:3">
      <c r="B2150" t="s">
        <v>8219</v>
      </c>
      <c r="C2150">
        <v>10</v>
      </c>
    </row>
    <row r="2151" spans="2:3">
      <c r="B2151" t="s">
        <v>8219</v>
      </c>
      <c r="C2151">
        <v>30</v>
      </c>
    </row>
    <row r="2152" spans="2:3">
      <c r="B2152" t="s">
        <v>8219</v>
      </c>
      <c r="C2152">
        <v>71</v>
      </c>
    </row>
    <row r="2153" spans="2:3">
      <c r="B2153" t="s">
        <v>8219</v>
      </c>
      <c r="C2153">
        <v>10</v>
      </c>
    </row>
    <row r="2154" spans="2:3">
      <c r="B2154" t="s">
        <v>8219</v>
      </c>
      <c r="C2154">
        <v>24</v>
      </c>
    </row>
    <row r="2155" spans="2:3">
      <c r="B2155" t="s">
        <v>8219</v>
      </c>
      <c r="C2155">
        <v>38</v>
      </c>
    </row>
    <row r="2156" spans="2:3">
      <c r="B2156" t="s">
        <v>8219</v>
      </c>
      <c r="C2156">
        <v>26</v>
      </c>
    </row>
    <row r="2157" spans="2:3">
      <c r="B2157" t="s">
        <v>8219</v>
      </c>
      <c r="C2157">
        <v>19</v>
      </c>
    </row>
    <row r="2158" spans="2:3">
      <c r="B2158" t="s">
        <v>8219</v>
      </c>
      <c r="C2158">
        <v>11</v>
      </c>
    </row>
    <row r="2159" spans="2:3">
      <c r="B2159" t="s">
        <v>8219</v>
      </c>
      <c r="C2159">
        <v>27</v>
      </c>
    </row>
    <row r="2160" spans="2:3">
      <c r="B2160" t="s">
        <v>8219</v>
      </c>
      <c r="C2160">
        <v>34</v>
      </c>
    </row>
    <row r="2161" spans="2:3">
      <c r="B2161" t="s">
        <v>8219</v>
      </c>
      <c r="C2161">
        <v>20</v>
      </c>
    </row>
    <row r="2162" spans="2:3">
      <c r="B2162" t="s">
        <v>8219</v>
      </c>
      <c r="C2162">
        <v>37</v>
      </c>
    </row>
    <row r="2163" spans="2:3">
      <c r="B2163" t="s">
        <v>8219</v>
      </c>
      <c r="C2163">
        <v>20</v>
      </c>
    </row>
    <row r="2164" spans="2:3">
      <c r="B2164" t="s">
        <v>8219</v>
      </c>
      <c r="C2164">
        <v>10</v>
      </c>
    </row>
    <row r="2165" spans="2:3">
      <c r="B2165" t="s">
        <v>8219</v>
      </c>
      <c r="C2165">
        <v>26</v>
      </c>
    </row>
    <row r="2166" spans="2:3">
      <c r="B2166" t="s">
        <v>8219</v>
      </c>
      <c r="C2166">
        <v>20</v>
      </c>
    </row>
    <row r="2167" spans="2:3">
      <c r="B2167" t="s">
        <v>8219</v>
      </c>
      <c r="C2167">
        <v>46</v>
      </c>
    </row>
    <row r="2168" spans="2:3">
      <c r="B2168" t="s">
        <v>8219</v>
      </c>
      <c r="C2168">
        <v>76</v>
      </c>
    </row>
    <row r="2169" spans="2:3">
      <c r="B2169" t="s">
        <v>8219</v>
      </c>
      <c r="C2169">
        <v>41</v>
      </c>
    </row>
    <row r="2170" spans="2:3">
      <c r="B2170" t="s">
        <v>8219</v>
      </c>
      <c r="C2170">
        <v>7</v>
      </c>
    </row>
    <row r="2171" spans="2:3">
      <c r="B2171" t="s">
        <v>8219</v>
      </c>
      <c r="C2171">
        <v>49</v>
      </c>
    </row>
    <row r="2172" spans="2:3">
      <c r="B2172" t="s">
        <v>8219</v>
      </c>
      <c r="C2172">
        <v>26</v>
      </c>
    </row>
    <row r="2173" spans="2:3">
      <c r="B2173" t="s">
        <v>8219</v>
      </c>
      <c r="C2173">
        <v>65</v>
      </c>
    </row>
    <row r="2174" spans="2:3">
      <c r="B2174" t="s">
        <v>8219</v>
      </c>
      <c r="C2174">
        <v>28</v>
      </c>
    </row>
    <row r="2175" spans="2:3">
      <c r="B2175" t="s">
        <v>8219</v>
      </c>
      <c r="C2175">
        <v>8</v>
      </c>
    </row>
    <row r="2176" spans="2:3">
      <c r="B2176" t="s">
        <v>8219</v>
      </c>
      <c r="C2176">
        <v>3</v>
      </c>
    </row>
    <row r="2177" spans="2:5">
      <c r="B2177" t="s">
        <v>8219</v>
      </c>
      <c r="C2177">
        <v>9</v>
      </c>
    </row>
    <row r="2178" spans="2:5">
      <c r="B2178" t="s">
        <v>8219</v>
      </c>
      <c r="C2178">
        <v>9</v>
      </c>
    </row>
    <row r="2179" spans="2:5">
      <c r="B2179" t="s">
        <v>8219</v>
      </c>
      <c r="C2179">
        <v>20</v>
      </c>
    </row>
    <row r="2180" spans="2:5">
      <c r="B2180" t="s">
        <v>8219</v>
      </c>
      <c r="C2180">
        <v>57</v>
      </c>
    </row>
    <row r="2181" spans="2:5">
      <c r="B2181" t="s">
        <v>8219</v>
      </c>
      <c r="C2181">
        <v>8</v>
      </c>
    </row>
    <row r="2182" spans="2:5">
      <c r="B2182" t="s">
        <v>8219</v>
      </c>
      <c r="C2182">
        <v>14</v>
      </c>
    </row>
    <row r="2183" spans="2:5">
      <c r="B2183" t="s">
        <v>8219</v>
      </c>
      <c r="C2183">
        <v>17</v>
      </c>
    </row>
    <row r="2184" spans="2:5">
      <c r="B2184" t="s">
        <v>8219</v>
      </c>
      <c r="C2184">
        <v>100</v>
      </c>
    </row>
    <row r="2185" spans="2:5">
      <c r="B2185" t="s">
        <v>8219</v>
      </c>
      <c r="C2185">
        <v>32</v>
      </c>
    </row>
    <row r="2186" spans="2:5">
      <c r="B2186" t="s">
        <v>8219</v>
      </c>
      <c r="C2186">
        <v>3</v>
      </c>
    </row>
    <row r="2187" spans="2:5">
      <c r="B2187" s="30" t="s">
        <v>9130</v>
      </c>
      <c r="C2187" s="31">
        <f>AVERAGE(C2:C2186)</f>
        <v>194.42517162471395</v>
      </c>
      <c r="D2187" s="32" t="s">
        <v>9136</v>
      </c>
      <c r="E2187" s="31">
        <f>AVERAGE(E2:E2186)</f>
        <v>17.709803921568628</v>
      </c>
    </row>
    <row r="2188" spans="2:5">
      <c r="B2188" s="30" t="s">
        <v>9131</v>
      </c>
      <c r="C2188" s="33">
        <f>MEDIAN(C2:C2186)</f>
        <v>62</v>
      </c>
      <c r="D2188" s="32" t="s">
        <v>9137</v>
      </c>
      <c r="E2188" s="33">
        <f>MEDIAN(E2:E2186)</f>
        <v>4</v>
      </c>
    </row>
    <row r="2189" spans="2:5">
      <c r="B2189" s="30" t="s">
        <v>9132</v>
      </c>
      <c r="C2189" s="33">
        <f>MIN(C2:C2186)</f>
        <v>1</v>
      </c>
      <c r="D2189" s="32" t="s">
        <v>9138</v>
      </c>
      <c r="E2189" s="33">
        <f>MIN(E2:E2186)</f>
        <v>0</v>
      </c>
    </row>
    <row r="2190" spans="2:5">
      <c r="B2190" s="30" t="s">
        <v>9133</v>
      </c>
      <c r="C2190" s="33">
        <f>MAX(C2:C2186)</f>
        <v>26457</v>
      </c>
      <c r="D2190" s="32" t="s">
        <v>9139</v>
      </c>
      <c r="E2190" s="33">
        <f>MAX(E2:E2186)</f>
        <v>1293</v>
      </c>
    </row>
    <row r="2191" spans="2:5">
      <c r="B2191" s="30" t="s">
        <v>9134</v>
      </c>
      <c r="C2191" s="31">
        <f>_xlfn.VAR.P(C2:C2186)</f>
        <v>712840.9867348104</v>
      </c>
      <c r="D2191" s="32" t="s">
        <v>9140</v>
      </c>
      <c r="E2191" s="31">
        <f>_xlfn.VAR.P(E2:E2186)</f>
        <v>3773.2216685890044</v>
      </c>
    </row>
    <row r="2192" spans="2:5">
      <c r="B2192" s="30" t="s">
        <v>9135</v>
      </c>
      <c r="C2192" s="31">
        <f>SQRT(C2191)</f>
        <v>844.29910975602149</v>
      </c>
      <c r="D2192" s="32" t="s">
        <v>9141</v>
      </c>
      <c r="E2192" s="31">
        <f>SQRT(E2191)</f>
        <v>61.426555076684906</v>
      </c>
    </row>
    <row r="2196" spans="3:5">
      <c r="C2196" s="28"/>
      <c r="E2196" s="25"/>
    </row>
    <row r="2197" spans="3:5">
      <c r="C2197" s="29"/>
    </row>
    <row r="2198" spans="3:5">
      <c r="C2198" s="29"/>
    </row>
    <row r="2199" spans="3:5">
      <c r="C2199" s="29"/>
    </row>
    <row r="2200" spans="3:5">
      <c r="C2200" s="28"/>
      <c r="E2200" s="25"/>
    </row>
    <row r="2201" spans="3:5">
      <c r="C2201" s="28"/>
      <c r="E2201" s="25"/>
    </row>
  </sheetData>
  <conditionalFormatting sqref="B1:B2192">
    <cfRule type="cellIs" dxfId="23" priority="11" operator="equal">
      <formula>"canceled"</formula>
    </cfRule>
    <cfRule type="cellIs" dxfId="22" priority="12" operator="equal">
      <formula>"live"</formula>
    </cfRule>
    <cfRule type="cellIs" dxfId="21" priority="13" operator="equal">
      <formula>"failed"</formula>
    </cfRule>
    <cfRule type="cellIs" dxfId="20" priority="14" operator="equal">
      <formula>"successful"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531">
    <cfRule type="cellIs" dxfId="15" priority="6" operator="equal">
      <formula>"canceled"</formula>
    </cfRule>
    <cfRule type="cellIs" dxfId="14" priority="7" operator="equal">
      <formula>"live"</formula>
    </cfRule>
    <cfRule type="cellIs" dxfId="13" priority="8" operator="equal">
      <formula>"failed"</formula>
    </cfRule>
    <cfRule type="cellIs" dxfId="12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87:D2192">
    <cfRule type="cellIs" dxfId="11" priority="1" operator="equal">
      <formula>"canceled"</formula>
    </cfRule>
    <cfRule type="cellIs" dxfId="10" priority="2" operator="equal">
      <formula>"live"</formula>
    </cfRule>
    <cfRule type="cellIs" dxfId="9" priority="3" operator="equal">
      <formula>"failed"</formula>
    </cfRule>
    <cfRule type="cellIs" dxfId="8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0834-ECFD-45C4-A644-FF3FE497CF3A}">
  <sheetPr codeName="Sheet9"/>
  <dimension ref="A1:I26"/>
  <sheetViews>
    <sheetView workbookViewId="0">
      <selection activeCell="J52" sqref="J52"/>
    </sheetView>
  </sheetViews>
  <sheetFormatPr defaultRowHeight="14.5"/>
  <cols>
    <col min="1" max="1" width="28.36328125" customWidth="1"/>
    <col min="2" max="2" width="18.453125" customWidth="1"/>
    <col min="3" max="3" width="20.54296875" customWidth="1"/>
    <col min="4" max="4" width="20.36328125" customWidth="1"/>
    <col min="5" max="5" width="16.08984375" customWidth="1"/>
    <col min="6" max="6" width="13" customWidth="1"/>
    <col min="7" max="7" width="15.54296875" customWidth="1"/>
    <col min="8" max="8" width="14" customWidth="1"/>
  </cols>
  <sheetData>
    <row r="1" spans="1:9" ht="29">
      <c r="A1" t="s">
        <v>9110</v>
      </c>
      <c r="B1" s="26" t="s">
        <v>9111</v>
      </c>
      <c r="C1" s="26" t="s">
        <v>9112</v>
      </c>
      <c r="D1" s="26" t="s">
        <v>9113</v>
      </c>
      <c r="E1" s="26" t="s">
        <v>9114</v>
      </c>
      <c r="F1" s="26" t="s">
        <v>9115</v>
      </c>
      <c r="G1" s="26" t="s">
        <v>9116</v>
      </c>
      <c r="H1" s="26" t="s">
        <v>9129</v>
      </c>
      <c r="I1" s="26"/>
    </row>
    <row r="2" spans="1:9">
      <c r="A2" t="s">
        <v>9117</v>
      </c>
      <c r="B2">
        <f>COUNTIFS(Sheet1!$G$2:$G$4115,"successful",Sheet1!$D$2:$D$4115,"&lt;1000")</f>
        <v>322</v>
      </c>
      <c r="C2">
        <f>COUNTIFS(Sheet1!$G$2:$G$4118,"failed",Sheet1!$D$2:$D$4118,"&lt;1000")</f>
        <v>113</v>
      </c>
      <c r="D2">
        <f>COUNTIFS(Sheet1!$G$2:$G$4118,"canceled",Sheet1!$D$2:$D$4118,"&lt;1000")</f>
        <v>18</v>
      </c>
      <c r="E2">
        <f>B2+C2+D2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9">
      <c r="A3" t="s">
        <v>9118</v>
      </c>
      <c r="B3">
        <f>COUNTIFS(Sheet1!$G$2:$G$3842,"successful",Sheet1!$D$2:$D$3842,"&gt;=1000",Sheet1!$D$2:$D$3842,"&lt;=4999")</f>
        <v>932</v>
      </c>
      <c r="C3">
        <f>COUNTIFS(Sheet1!$G$2:$G$4115,"failed",Sheet1!$D$2:$D$4115,"&gt;=1000",Sheet1!$D$2:$D$4115,"&lt;4999")</f>
        <v>420</v>
      </c>
      <c r="D3">
        <f>COUNTIFS(Sheet1!$G$2:$G$4115,"canceled",Sheet1!$D$2:$D$4115,"&gt;=1000",Sheet1!$D$2:$D$4115,"&lt;4999")</f>
        <v>60</v>
      </c>
      <c r="E3">
        <f t="shared" ref="E3:E12" si="0">B3+C3+D3</f>
        <v>1412</v>
      </c>
      <c r="F3" s="7">
        <f t="shared" ref="F3:F12" si="1">B3/E3</f>
        <v>0.66005665722379603</v>
      </c>
      <c r="G3" s="7">
        <f t="shared" ref="G3:G12" si="2">C3/E3</f>
        <v>0.29745042492917845</v>
      </c>
      <c r="H3" s="7">
        <f t="shared" ref="H3:H12" si="3">D3/E3</f>
        <v>4.2492917847025496E-2</v>
      </c>
    </row>
    <row r="4" spans="1:9">
      <c r="A4" t="s">
        <v>9127</v>
      </c>
      <c r="B4">
        <f>COUNTIFS(Sheet1!$G$2:$G$3842,"successful",Sheet1!$D$2:$D$3842,"&gt;=5000",Sheet1!$D$2:$D$3842,"&lt;=9999")</f>
        <v>381</v>
      </c>
      <c r="C4">
        <f>COUNTIFS(Sheet1!$G$2:$G$4115,"failed",Sheet1!$D$2:$D$4115,"&gt;=5000",Sheet1!$D$2:$D$4115,"&lt;9999")</f>
        <v>282</v>
      </c>
      <c r="D4">
        <f>COUNTIFS(Sheet1!$G$2:$G$4115,"canceled",Sheet1!$D$2:$D$4115,"&gt;=5000",Sheet1!$D$2:$D$4115,"&lt;9999")</f>
        <v>51</v>
      </c>
      <c r="E4">
        <f t="shared" si="0"/>
        <v>714</v>
      </c>
      <c r="F4" s="7">
        <f t="shared" si="1"/>
        <v>0.53361344537815125</v>
      </c>
      <c r="G4" s="7">
        <f t="shared" si="2"/>
        <v>0.3949579831932773</v>
      </c>
      <c r="H4" s="7">
        <f t="shared" si="3"/>
        <v>7.1428571428571425E-2</v>
      </c>
    </row>
    <row r="5" spans="1:9">
      <c r="A5" t="s">
        <v>9128</v>
      </c>
      <c r="B5">
        <f>COUNTIFS(Sheet1!$G$2:$G$3842,"successful",Sheet1!$D$2:$D$3842,"&gt;=10000",Sheet1!$D$2:$D$3842,"&lt;=14999")</f>
        <v>168</v>
      </c>
      <c r="C5">
        <f>COUNTIFS(Sheet1!$G$2:$G$4115,"failed",Sheet1!$D$2:$D$4115,"&gt;=10000",Sheet1!$D$2:$D$4115,"&lt;14999")</f>
        <v>144</v>
      </c>
      <c r="D5">
        <f>COUNTIFS(Sheet1!$G$2:$G$4115,"canceled",Sheet1!$D$2:$D$4115,"&gt;=10000",Sheet1!$D$2:$D$4115,"&lt;14999")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9">
      <c r="A6" t="s">
        <v>9119</v>
      </c>
      <c r="B6">
        <f>COUNTIFS(Sheet1!$G$2:$G$3842,"successful",Sheet1!$D$2:$D$3842,"&gt;=15000",Sheet1!$D$2:$D$3842,"&lt;=19999")</f>
        <v>94</v>
      </c>
      <c r="C6">
        <f>COUNTIFS(Sheet1!$G$2:$G$4115,"failed",Sheet1!$D$2:$D$4115,"&gt;=15000",Sheet1!$D$2:$D$4115,"&lt;19999")</f>
        <v>90</v>
      </c>
      <c r="D6">
        <f>COUNTIFS(Sheet1!$G$2:$G$4115,"canceled",Sheet1!$D$2:$D$4115,"&gt;=15000",Sheet1!$D$2:$D$4115,"&lt;19999")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9">
      <c r="A7" t="s">
        <v>9120</v>
      </c>
      <c r="B7">
        <f>COUNTIFS(Sheet1!$G$2:$G$3842,"successful",Sheet1!$D$2:$D$3842,"&gt;=20000",Sheet1!$D$2:$D$3842,"&lt;=24999")</f>
        <v>62</v>
      </c>
      <c r="C7">
        <f>COUNTIFS(Sheet1!$G$2:$G$4115,"failed",Sheet1!$D$2:$D$4115,"&gt;=20000",Sheet1!$D$2:$D$4115,"&lt;24999")</f>
        <v>72</v>
      </c>
      <c r="D7">
        <f>COUNTIFS(Sheet1!$G$2:$G$4115,"canceled",Sheet1!$D$2:$D$4115,"&gt;=20000",Sheet1!$D$2:$D$4115,"&lt;24999")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9">
      <c r="A8" t="s">
        <v>9121</v>
      </c>
      <c r="B8">
        <f>COUNTIFS(Sheet1!$G$2:$G$3842,"successful",Sheet1!$D$2:$D$3842,"&gt;=30000",Sheet1!$D$2:$D$3842,"&lt;=34999")</f>
        <v>32</v>
      </c>
      <c r="C8">
        <f>COUNTIFS(Sheet1!$G$2:$G$4115,"failed",Sheet1!$D$2:$D$4115,"&gt;=25000",Sheet1!$D$2:$D$4115,"&lt;29999")</f>
        <v>64</v>
      </c>
      <c r="D8">
        <f>COUNTIFS(Sheet1!$G$2:$G$4115,"canceled",Sheet1!$D$2:$D$4115,"&gt;=25000",Sheet1!$D$2:$D$4115,"&lt;29999")</f>
        <v>18</v>
      </c>
      <c r="E8">
        <f t="shared" si="0"/>
        <v>114</v>
      </c>
      <c r="F8" s="7">
        <f t="shared" si="1"/>
        <v>0.2807017543859649</v>
      </c>
      <c r="G8" s="7">
        <f t="shared" si="2"/>
        <v>0.56140350877192979</v>
      </c>
      <c r="H8" s="7">
        <f t="shared" si="3"/>
        <v>0.15789473684210525</v>
      </c>
    </row>
    <row r="9" spans="1:9">
      <c r="A9" t="s">
        <v>9122</v>
      </c>
      <c r="B9">
        <f>COUNTIFS(Sheet1!$G$2:$G$3842,"successful",Sheet1!$D$2:$D$3842,"&gt;=35000",Sheet1!$D$2:$D$3842,"&lt;=39999")</f>
        <v>26</v>
      </c>
      <c r="C9">
        <f>COUNTIFS(Sheet1!$G$2:$G$4115,"failed",Sheet1!$D$2:$D$4115,"&gt;=35000",Sheet1!$D$2:$D$4115,"&lt;39999")</f>
        <v>22</v>
      </c>
      <c r="D9">
        <f>COUNTIFS(Sheet1!$G$2:$G$4115,"canceled",Sheet1!$D$2:$D$4115,"&gt;=35000",Sheet1!$D$2:$D$4115,"&lt;39999")</f>
        <v>7</v>
      </c>
      <c r="E9">
        <f t="shared" si="0"/>
        <v>55</v>
      </c>
      <c r="F9" s="7">
        <f t="shared" si="1"/>
        <v>0.47272727272727272</v>
      </c>
      <c r="G9" s="7">
        <f t="shared" si="2"/>
        <v>0.4</v>
      </c>
      <c r="H9" s="7">
        <f t="shared" si="3"/>
        <v>0.12727272727272726</v>
      </c>
    </row>
    <row r="10" spans="1:9">
      <c r="A10" t="s">
        <v>9123</v>
      </c>
      <c r="B10">
        <f>COUNTIFS(Sheet1!$G$2:$G$3842,"successful",Sheet1!$D$2:$D$3842,"&gt;=40000",Sheet1!$D$2:$D$3842,"&lt;=44999")</f>
        <v>21</v>
      </c>
      <c r="C10">
        <f>COUNTIFS(Sheet1!$G$2:$G$4115,"failed",Sheet1!$D$2:$D$4115,"&gt;=40000",Sheet1!$D$2:$D$4115,"&lt;44999")</f>
        <v>16</v>
      </c>
      <c r="D10">
        <f>COUNTIFS(Sheet1!$G$2:$G$4115,"canceled",Sheet1!$D$2:$D$4115,"&gt;=40000",Sheet1!$D$2:$D$4115,"&lt;44999")</f>
        <v>6</v>
      </c>
      <c r="E10">
        <f t="shared" si="0"/>
        <v>43</v>
      </c>
      <c r="F10" s="7">
        <f t="shared" si="1"/>
        <v>0.48837209302325579</v>
      </c>
      <c r="G10" s="7">
        <f t="shared" si="2"/>
        <v>0.37209302325581395</v>
      </c>
      <c r="H10" s="7">
        <f t="shared" si="3"/>
        <v>0.13953488372093023</v>
      </c>
    </row>
    <row r="11" spans="1:9">
      <c r="A11" t="s">
        <v>9124</v>
      </c>
      <c r="B11">
        <f>COUNTIFS(Sheet1!$G$2:$G$3842,"successful",Sheet1!$D$2:$D$3842,"&gt;=45000",Sheet1!$D$2:$D$3842,"&lt;=49999")</f>
        <v>6</v>
      </c>
      <c r="C11">
        <f>COUNTIFS(Sheet1!$G$2:$G$4115,"failed",Sheet1!$D$2:$D$4115,"&gt;=45000",Sheet1!$D$2:$D$4115,"&lt;49999")</f>
        <v>11</v>
      </c>
      <c r="D11">
        <f>COUNTIFS(Sheet1!$G$2:$G$4115,"canceled",Sheet1!$D$2:$D$4115,"&gt;=45000",Sheet1!$D$2:$D$4115,"&lt;49999")</f>
        <v>4</v>
      </c>
      <c r="E11">
        <f t="shared" si="0"/>
        <v>21</v>
      </c>
      <c r="F11" s="7">
        <f t="shared" si="1"/>
        <v>0.2857142857142857</v>
      </c>
      <c r="G11" s="7">
        <f t="shared" si="2"/>
        <v>0.52380952380952384</v>
      </c>
      <c r="H11" s="7">
        <f t="shared" si="3"/>
        <v>0.19047619047619047</v>
      </c>
    </row>
    <row r="12" spans="1:9">
      <c r="A12" t="s">
        <v>9125</v>
      </c>
      <c r="B12">
        <f>COUNTIFS(Sheet1!$G$2:$G$3842,"successful",Sheet1!$D$2:$D$3842,"&gt;=50000")</f>
        <v>86</v>
      </c>
      <c r="C12">
        <f>COUNTIFS(Sheet1!$G$2:$G$4115,"failed",Sheet1!$D$2:$D$4115,"&gt;=50000")</f>
        <v>258</v>
      </c>
      <c r="D12">
        <f>COUNTIFS(Sheet1!$G$2:$G$4115,"canceled",Sheet1!$D$2:$D$4115,"&gt;=50000")</f>
        <v>100</v>
      </c>
      <c r="E12">
        <f t="shared" si="0"/>
        <v>444</v>
      </c>
      <c r="F12" s="7">
        <f t="shared" si="1"/>
        <v>0.19369369369369369</v>
      </c>
      <c r="G12" s="7">
        <f t="shared" si="2"/>
        <v>0.58108108108108103</v>
      </c>
      <c r="H12" s="7">
        <f t="shared" si="3"/>
        <v>0.22522522522522523</v>
      </c>
    </row>
    <row r="15" spans="1:9">
      <c r="A15" t="s">
        <v>9110</v>
      </c>
      <c r="B15" t="s">
        <v>9115</v>
      </c>
      <c r="C15" t="s">
        <v>9116</v>
      </c>
      <c r="D15" t="s">
        <v>9129</v>
      </c>
    </row>
    <row r="16" spans="1:9">
      <c r="A16" t="s">
        <v>9117</v>
      </c>
      <c r="B16" s="27">
        <v>0.71081677704194257</v>
      </c>
      <c r="C16" s="27">
        <v>0.24944812362030905</v>
      </c>
      <c r="D16" s="27">
        <v>3.9735099337748346E-2</v>
      </c>
    </row>
    <row r="17" spans="1:4">
      <c r="A17" t="s">
        <v>9118</v>
      </c>
      <c r="B17" s="27">
        <v>0.66005665722379603</v>
      </c>
      <c r="C17" s="27">
        <v>0.29745042492917845</v>
      </c>
      <c r="D17" s="27">
        <v>4.2492917847025496E-2</v>
      </c>
    </row>
    <row r="18" spans="1:4">
      <c r="A18" t="s">
        <v>9127</v>
      </c>
      <c r="B18" s="27">
        <v>0.53361344537815125</v>
      </c>
      <c r="C18" s="27">
        <v>0.3949579831932773</v>
      </c>
      <c r="D18" s="27">
        <v>7.1428571428571425E-2</v>
      </c>
    </row>
    <row r="19" spans="1:4">
      <c r="A19" t="s">
        <v>9128</v>
      </c>
      <c r="B19" s="27">
        <v>0.47727272727272729</v>
      </c>
      <c r="C19" s="27">
        <v>0.40909090909090912</v>
      </c>
      <c r="D19" s="27">
        <v>0.11363636363636363</v>
      </c>
    </row>
    <row r="20" spans="1:4">
      <c r="A20" t="s">
        <v>9119</v>
      </c>
      <c r="B20" s="27">
        <v>0.46766169154228854</v>
      </c>
      <c r="C20" s="27">
        <v>0.44776119402985076</v>
      </c>
      <c r="D20" s="27">
        <v>8.45771144278607E-2</v>
      </c>
    </row>
    <row r="21" spans="1:4">
      <c r="A21" t="s">
        <v>9120</v>
      </c>
      <c r="B21" s="27">
        <v>0.41891891891891891</v>
      </c>
      <c r="C21" s="27">
        <v>0.48648648648648651</v>
      </c>
      <c r="D21" s="27">
        <v>9.45945945945946E-2</v>
      </c>
    </row>
    <row r="22" spans="1:4">
      <c r="A22" t="s">
        <v>9121</v>
      </c>
      <c r="B22" s="27">
        <v>0.2807017543859649</v>
      </c>
      <c r="C22" s="27">
        <v>0.56140350877192979</v>
      </c>
      <c r="D22" s="27">
        <v>0.15789473684210525</v>
      </c>
    </row>
    <row r="23" spans="1:4">
      <c r="A23" t="s">
        <v>9122</v>
      </c>
      <c r="B23" s="27">
        <v>0.47272727272727272</v>
      </c>
      <c r="C23" s="27">
        <v>0.4</v>
      </c>
      <c r="D23" s="27">
        <v>0.12727272727272726</v>
      </c>
    </row>
    <row r="24" spans="1:4">
      <c r="A24" t="s">
        <v>9123</v>
      </c>
      <c r="B24" s="27">
        <v>0.48837209302325579</v>
      </c>
      <c r="C24" s="27">
        <v>0.37209302325581395</v>
      </c>
      <c r="D24" s="27">
        <v>0.13953488372093023</v>
      </c>
    </row>
    <row r="25" spans="1:4">
      <c r="A25" t="s">
        <v>9124</v>
      </c>
      <c r="B25" s="27">
        <v>0.2857142857142857</v>
      </c>
      <c r="C25" s="27">
        <v>0.52380952380952384</v>
      </c>
      <c r="D25" s="27">
        <v>0.19047619047619047</v>
      </c>
    </row>
    <row r="26" spans="1:4">
      <c r="A26" t="s">
        <v>9125</v>
      </c>
      <c r="B26" s="27">
        <v>0.19369369369369369</v>
      </c>
      <c r="C26" s="27">
        <v>0.58108108108108103</v>
      </c>
      <c r="D26" s="27">
        <v>0.22522522522522523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0EC29-A869-4694-BCD2-C97274CC6801}">
  <sheetPr codeName="Sheet10"/>
  <dimension ref="A1"/>
  <sheetViews>
    <sheetView workbookViewId="0">
      <selection activeCell="G21" sqref="G21"/>
    </sheetView>
  </sheetViews>
  <sheetFormatPr defaultRowHeight="14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AC580D-B2E4-4683-AC19-4EDD5A4FDF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Date_Pivot</vt:lpstr>
      <vt:lpstr>Dates</vt:lpstr>
      <vt:lpstr>Pivot_Stacked</vt:lpstr>
      <vt:lpstr>ISO</vt:lpstr>
      <vt:lpstr>Pivot_SuscCamp</vt:lpstr>
      <vt:lpstr>Country_Pivot</vt:lpstr>
      <vt:lpstr>Sheet1</vt:lpstr>
      <vt:lpstr>Bonus_Stats</vt:lpstr>
      <vt:lpstr>Bonus_Sheet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ninam</cp:lastModifiedBy>
  <dcterms:created xsi:type="dcterms:W3CDTF">2017-04-20T15:17:24Z</dcterms:created>
  <dcterms:modified xsi:type="dcterms:W3CDTF">2020-11-05T23:57:58Z</dcterms:modified>
</cp:coreProperties>
</file>