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Ninad\Excel\Excel Project\"/>
    </mc:Choice>
  </mc:AlternateContent>
  <xr:revisionPtr revIDLastSave="0" documentId="13_ncr:1_{536AA414-A370-4364-A8A9-AD6AA223870D}" xr6:coauthVersionLast="47" xr6:coauthVersionMax="47" xr10:uidLastSave="{00000000-0000-0000-0000-000000000000}"/>
  <bookViews>
    <workbookView xWindow="-108" yWindow="-108" windowWidth="23256" windowHeight="12456" activeTab="3" xr2:uid="{6309B349-76EB-4F53-AE11-950001B4AA17}"/>
  </bookViews>
  <sheets>
    <sheet name="Dashboard" sheetId="16" r:id="rId1"/>
    <sheet name="Main Data" sheetId="1" r:id="rId2"/>
    <sheet name="winner sheet" sheetId="13" r:id="rId3"/>
    <sheet name="Matches win by team Bat&amp; Field" sheetId="3" r:id="rId4"/>
    <sheet name="Toss Based decision" sheetId="4" r:id="rId5"/>
    <sheet name="Top 10 Venues" sheetId="6" r:id="rId6"/>
    <sheet name="Man of the Match" sheetId="7" r:id="rId7"/>
    <sheet name="Title winners" sheetId="8" r:id="rId8"/>
    <sheet name="KPI" sheetId="14"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n.WorksheetConnection_Excelprojectipl.xlsxTable1" hidden="1">Table1[]</definedName>
    <definedName name="_xlcn.WorksheetConnection_Excelprojectipl.xlsxTable26" hidden="1">Table26</definedName>
    <definedName name="Slicer_Season">#N/A</definedName>
    <definedName name="Slicer_Season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project ipl.xlsx!Table1"/>
          <x15:modelTable id="Table26" name="Table26" connection="WorksheetConnection_Excel project ipl.xlsx!Table2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4" l="1"/>
  <c r="I4" i="14" s="1"/>
  <c r="D5" i="8"/>
  <c r="D6" i="8"/>
  <c r="D7" i="8"/>
  <c r="D8" i="8"/>
  <c r="D9" i="8"/>
  <c r="D4" i="8"/>
  <c r="D5" i="7"/>
  <c r="D6" i="7"/>
  <c r="D7" i="7"/>
  <c r="D8" i="7"/>
  <c r="D9" i="7"/>
  <c r="D10" i="7"/>
  <c r="D11" i="7"/>
  <c r="D12" i="7"/>
  <c r="D13" i="7"/>
  <c r="D4" i="7"/>
  <c r="E4" i="8"/>
  <c r="E5" i="8"/>
  <c r="E6" i="8"/>
  <c r="E9" i="8"/>
  <c r="E7" i="8"/>
  <c r="E8" i="8"/>
  <c r="E5" i="7"/>
  <c r="E10" i="7"/>
  <c r="E6" i="7"/>
  <c r="E9" i="7"/>
  <c r="E7" i="7"/>
  <c r="E13" i="7"/>
  <c r="E11" i="7"/>
  <c r="E4" i="7"/>
  <c r="E12" i="7"/>
  <c r="E8" i="7"/>
  <c r="F4" i="14" l="1"/>
  <c r="G4" i="14"/>
  <c r="H4" i="14"/>
  <c r="E4"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88F2C-8157-4A27-8566-67386DA1FE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DF2215-CCB2-4422-AEBB-BD0B3E8A8D9E}" name="WorksheetConnection_Excel project ipl.xlsx!Table1" type="102" refreshedVersion="8" minRefreshableVersion="5">
    <extLst>
      <ext xmlns:x15="http://schemas.microsoft.com/office/spreadsheetml/2010/11/main" uri="{DE250136-89BD-433C-8126-D09CA5730AF9}">
        <x15:connection id="Table1" autoDelete="1">
          <x15:rangePr sourceName="_xlcn.WorksheetConnection_Excelprojectipl.xlsxTable1"/>
        </x15:connection>
      </ext>
    </extLst>
  </connection>
  <connection id="3" xr16:uid="{C98146DA-A915-4F7E-A358-29475EEF5ACA}" name="WorksheetConnection_Excel project ipl.xlsx!Table26" type="102" refreshedVersion="8" minRefreshableVersion="5">
    <extLst>
      <ext xmlns:x15="http://schemas.microsoft.com/office/spreadsheetml/2010/11/main" uri="{DE250136-89BD-433C-8126-D09CA5730AF9}">
        <x15:connection id="Table26">
          <x15:rangePr sourceName="_xlcn.WorksheetConnection_Excelprojectipl.xlsxTable26"/>
        </x15:connection>
      </ext>
    </extLst>
  </connection>
</connections>
</file>

<file path=xl/sharedStrings.xml><?xml version="1.0" encoding="utf-8"?>
<sst xmlns="http://schemas.openxmlformats.org/spreadsheetml/2006/main" count="11695" uniqueCount="437">
  <si>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</si>
  <si>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</si>
  <si>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</si>
  <si>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</si>
  <si>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</si>
  <si>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</si>
  <si>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</si>
  <si>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</si>
  <si>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</si>
  <si>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</si>
  <si>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</si>
  <si>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</si>
  <si>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</si>
  <si>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</si>
  <si>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</si>
  <si>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</si>
  <si>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</si>
  <si>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</si>
  <si>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</si>
  <si>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</si>
  <si>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</si>
  <si>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</si>
  <si>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</si>
  <si>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</si>
  <si>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</si>
  <si>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</si>
  <si>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</si>
  <si>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</si>
  <si>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</si>
  <si>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</si>
  <si>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</si>
  <si>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</si>
  <si>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</si>
  <si>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</si>
  <si>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</si>
  <si>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</si>
  <si>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</si>
  <si>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</si>
  <si>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</si>
  <si>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</si>
  <si>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</si>
  <si>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</si>
  <si>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</si>
  <si>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</si>
  <si>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</si>
  <si>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</si>
  <si>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</si>
  <si>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</si>
  <si>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</si>
  <si>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</si>
  <si>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</si>
  <si>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</si>
  <si>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</si>
  <si>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</si>
  <si>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</si>
  <si>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</si>
  <si>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</si>
  <si>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</si>
  <si>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</si>
  <si>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</si>
  <si>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</si>
  <si>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</si>
  <si>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</si>
  <si>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</si>
  <si>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</si>
  <si>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</si>
  <si>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</si>
  <si>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</si>
  <si>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</si>
  <si>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</si>
  <si>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</si>
  <si>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</si>
  <si>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</si>
  <si>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</si>
  <si>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</si>
  <si>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</si>
  <si>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</si>
  <si>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</si>
  <si>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</si>
  <si>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</si>
  <si>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</si>
  <si>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</si>
  <si>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</si>
  <si>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</si>
  <si>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</si>
  <si>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</si>
  <si>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</si>
  <si>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</si>
  <si>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</si>
  <si>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</si>
  <si>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</si>
  <si>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</si>
  <si>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</si>
  <si>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</si>
  <si>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</si>
  <si>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</si>
  <si>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</si>
  <si>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</si>
  <si>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</si>
  <si>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</si>
  <si>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</si>
  <si>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</si>
  <si>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</si>
  <si>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</si>
  <si>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</si>
  <si>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</si>
  <si>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</si>
  <si>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</si>
  <si>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</si>
  <si>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</si>
  <si>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</si>
  <si>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</si>
  <si>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</si>
  <si>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</si>
  <si>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</si>
  <si>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</si>
  <si>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</si>
  <si>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</si>
  <si>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</si>
  <si>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</si>
  <si>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</si>
  <si>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</si>
  <si>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</si>
  <si>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</si>
  <si>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</si>
  <si>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</si>
  <si>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</si>
  <si>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</si>
  <si>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</si>
  <si>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</si>
  <si>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</si>
  <si>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</si>
  <si>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</si>
  <si>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</si>
  <si>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</si>
  <si>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</si>
  <si>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</si>
  <si>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</si>
  <si>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</si>
  <si>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</si>
  <si>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</si>
  <si>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</si>
  <si>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</si>
  <si>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</si>
  <si>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</si>
  <si>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</si>
  <si>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</si>
  <si>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</si>
  <si>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</si>
  <si>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</si>
  <si>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</si>
  <si>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</si>
  <si>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</si>
  <si>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</si>
  <si>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</si>
  <si>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</si>
  <si>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</si>
  <si>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</si>
  <si>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</si>
  <si>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</si>
  <si>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</si>
  <si>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</si>
  <si>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</si>
  <si>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</si>
  <si>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</si>
  <si>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</si>
  <si>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</si>
  <si>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</si>
  <si>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</si>
  <si>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</si>
  <si>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</si>
  <si>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</si>
  <si>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</si>
  <si>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</si>
  <si>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</si>
  <si>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</si>
  <si>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</si>
  <si>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</si>
  <si>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</si>
  <si>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</si>
  <si>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</si>
  <si>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</si>
  <si>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</si>
  <si>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</si>
  <si>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</si>
  <si>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</si>
  <si>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</si>
  <si>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</si>
  <si>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</si>
  <si>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</si>
  <si>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</si>
  <si>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</si>
  <si>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</si>
  <si>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</si>
  <si>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</si>
  <si>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</si>
  <si>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</si>
  <si>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</si>
  <si>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</si>
  <si>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</si>
  <si>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</si>
  <si>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</si>
  <si>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</si>
  <si>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</si>
  <si>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</si>
  <si>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</si>
  <si>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</si>
  <si>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</si>
  <si>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</si>
  <si>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</si>
  <si>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</si>
  <si>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</si>
  <si>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</si>
  <si>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</si>
  <si>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</si>
  <si>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</si>
  <si>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</si>
  <si>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</si>
  <si>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</si>
  <si>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</si>
  <si>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</si>
  <si>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</si>
  <si>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</si>
  <si>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</si>
  <si>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</si>
  <si>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</si>
  <si>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</si>
  <si>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</si>
  <si>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</si>
  <si>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</si>
  <si>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</si>
  <si>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</si>
  <si>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</si>
  <si>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</si>
  <si>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</si>
  <si>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</si>
  <si>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</si>
  <si>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</si>
  <si>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</si>
  <si>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</si>
  <si>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</si>
  <si>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</si>
  <si>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</si>
  <si>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</si>
  <si>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</si>
  <si>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</si>
  <si>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</si>
  <si>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</si>
  <si>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</si>
  <si>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</si>
  <si>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</si>
  <si>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</si>
  <si>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</si>
  <si>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</si>
  <si>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</si>
  <si>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</si>
  <si>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</si>
  <si>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</si>
  <si>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</si>
  <si>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</si>
  <si>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</si>
  <si>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</si>
  <si>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</si>
  <si>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</si>
  <si>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</si>
  <si>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</si>
  <si>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</si>
  <si>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</si>
  <si>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</si>
  <si>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</si>
  <si>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</si>
  <si>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</si>
  <si>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</si>
  <si>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</si>
  <si>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</si>
  <si>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</si>
  <si>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</si>
  <si>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</si>
  <si>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</si>
  <si>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</si>
  <si>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</si>
  <si>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</si>
  <si>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</si>
  <si>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</si>
  <si>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</si>
  <si>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</si>
  <si>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</si>
  <si>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</si>
  <si>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</si>
  <si>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</si>
  <si>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</si>
  <si>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</si>
  <si>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</si>
  <si>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</si>
  <si>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</si>
  <si>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</si>
  <si>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</si>
  <si>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</si>
  <si>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</si>
  <si>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</si>
  <si>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</si>
  <si>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</si>
  <si>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</si>
  <si>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</si>
  <si>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</si>
  <si>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</si>
  <si>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</si>
  <si>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</si>
  <si>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</si>
  <si>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</si>
  <si>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</si>
  <si>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</si>
  <si>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</si>
  <si>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</si>
  <si>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</si>
  <si>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</si>
  <si>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</si>
  <si>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</si>
  <si>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</si>
  <si>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</si>
  <si>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</si>
  <si>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</si>
  <si>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</si>
  <si>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</si>
  <si>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</si>
  <si>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</si>
  <si>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</si>
  <si>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</si>
  <si>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</si>
  <si>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</si>
  <si>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</si>
  <si>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</si>
  <si>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</si>
  <si>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</si>
  <si>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</si>
  <si>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</si>
  <si>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</si>
  <si>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</si>
  <si>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</si>
  <si>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</si>
  <si>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</si>
  <si>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</si>
  <si>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</si>
  <si>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</si>
  <si>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</si>
  <si>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</si>
  <si>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</si>
  <si>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</si>
  <si>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</si>
  <si>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</si>
  <si>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</si>
  <si>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</si>
  <si>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</si>
  <si>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</si>
  <si>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</si>
  <si>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</si>
  <si>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</si>
  <si>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</si>
  <si>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</si>
  <si>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</si>
  <si>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</si>
  <si>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</si>
  <si>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</si>
  <si>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</si>
  <si>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</si>
  <si>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</si>
  <si>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</si>
  <si>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</si>
  <si>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</si>
  <si>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</si>
  <si>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</si>
  <si>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</si>
  <si>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</si>
  <si>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</si>
  <si>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</si>
  <si>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</si>
  <si>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</si>
  <si>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</si>
  <si>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</si>
  <si>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</si>
  <si>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</si>
  <si>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</si>
  <si>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</si>
  <si>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</si>
  <si>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</si>
  <si>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</si>
  <si>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</si>
  <si>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</si>
  <si>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</si>
  <si>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</si>
  <si>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</si>
  <si>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</si>
  <si>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</si>
  <si>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</si>
  <si>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</si>
  <si>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</si>
  <si>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</si>
  <si>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</si>
  <si>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Winner</t>
  </si>
  <si>
    <t>Runner Up</t>
  </si>
  <si>
    <t>Venue</t>
  </si>
  <si>
    <t>Number of teams</t>
  </si>
  <si>
    <t>Player of the Series</t>
  </si>
  <si>
    <t>Jofra Archer</t>
  </si>
  <si>
    <t>Andre Russell</t>
  </si>
  <si>
    <t>Sunil Narine</t>
  </si>
  <si>
    <t>Ben Stokes</t>
  </si>
  <si>
    <t>Virat Kohli</t>
  </si>
  <si>
    <t>Glenn Maxwell</t>
  </si>
  <si>
    <t>Johhanesburg</t>
  </si>
  <si>
    <t>Season</t>
  </si>
  <si>
    <t>IPL-2008</t>
  </si>
  <si>
    <t>IPL-2011</t>
  </si>
  <si>
    <t>IPL-2012</t>
  </si>
  <si>
    <t>IPL-2013</t>
  </si>
  <si>
    <t>IPL-2014</t>
  </si>
  <si>
    <t>IPL-2016</t>
  </si>
  <si>
    <t>IPL-2017</t>
  </si>
  <si>
    <t>IPL-2018</t>
  </si>
  <si>
    <t>IPL-2019</t>
  </si>
  <si>
    <t>IPL-2020</t>
  </si>
  <si>
    <t>IPL-2009</t>
  </si>
  <si>
    <t>IPL-2010</t>
  </si>
  <si>
    <t>IPL-2015</t>
  </si>
  <si>
    <t>Shane Watson</t>
  </si>
  <si>
    <t>Chris Gayle</t>
  </si>
  <si>
    <t>Sachin Tendulkar</t>
  </si>
  <si>
    <t>Adam Gilchrist</t>
  </si>
  <si>
    <t>Row Labels</t>
  </si>
  <si>
    <t>Grand Total</t>
  </si>
  <si>
    <t>Column Labels</t>
  </si>
  <si>
    <t>Count of toss_winner</t>
  </si>
  <si>
    <t>Count of winner</t>
  </si>
  <si>
    <t>Count of player_of_match</t>
  </si>
  <si>
    <t>Player of the match</t>
  </si>
  <si>
    <t>Man of the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</si>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</sst>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theme="4"/>
      </left>
      <right style="thin">
        <color theme="4"/>
      </right>
      <top style="thin">
        <color theme="4"/>
      </top>
      <bottom style="medium">
        <color theme="4"/>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0" fontId="1" fillId="0" borderId="1" xfId="0" applyFont="1" applyBorder="1" applyAlignment="1">
      <alignment wrapText="1"/>
    </xf>
    <xf numFmtId="0" fontId="3" fillId="0" borderId="0" xfId="0" applyFont="1"/>
  </cellXfs>
  <cellStyles count="1">
    <cellStyle name="Normal" xfId="0" builtinId="0"/>
  </cellStyles>
  <dxfs count="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ipl.xlsx]Matches win by team Bat&amp; Field!PivotTable10</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IN" sz="1200" b="1" i="0" baseline="0">
                <a:solidFill>
                  <a:sysClr val="windowText" lastClr="000000"/>
                </a:solidFill>
                <a:effectLst/>
                <a:latin typeface="Arial Rounded MT Bold" panose="020F0704030504030204" pitchFamily="34" charset="0"/>
              </a:rPr>
              <a:t>Matches win by Team Bat first of field first</a:t>
            </a:r>
            <a:endParaRPr lang="en-IN" sz="1200" b="1">
              <a:solidFill>
                <a:sysClr val="windowText" lastClr="000000"/>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94668390331794E-2"/>
          <c:y val="0.21385540669975495"/>
          <c:w val="0.92617019887439433"/>
          <c:h val="0.57533688624287815"/>
        </c:manualLayout>
      </c:layout>
      <c:barChart>
        <c:barDir val="col"/>
        <c:grouping val="stacked"/>
        <c:varyColors val="0"/>
        <c:ser>
          <c:idx val="0"/>
          <c:order val="0"/>
          <c:tx>
            <c:strRef>
              <c:f>'Matches win by team Bat&amp;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Bat&amp; Field'!$A$5:$A$14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Bat&amp; Field'!$B$5:$B$14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347A-42F0-A0CB-9B9EB4F90FEC}"/>
            </c:ext>
          </c:extLst>
        </c:ser>
        <c:ser>
          <c:idx val="1"/>
          <c:order val="1"/>
          <c:tx>
            <c:strRef>
              <c:f>'Matches win by team Bat&amp;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Bat&amp; Field'!$A$5:$A$14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Bat&amp; Field'!$C$5:$C$14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347A-42F0-A0CB-9B9EB4F90FEC}"/>
            </c:ext>
          </c:extLst>
        </c:ser>
        <c:dLbls>
          <c:dLblPos val="ctr"/>
          <c:showLegendKey val="0"/>
          <c:showVal val="1"/>
          <c:showCatName val="0"/>
          <c:showSerName val="0"/>
          <c:showPercent val="0"/>
          <c:showBubbleSize val="0"/>
        </c:dLbls>
        <c:gapWidth val="66"/>
        <c:overlap val="100"/>
        <c:axId val="1316146543"/>
        <c:axId val="1316140783"/>
      </c:barChart>
      <c:catAx>
        <c:axId val="13161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600" b="1" i="0" u="none" strike="noStrike" kern="1200" baseline="0">
                <a:solidFill>
                  <a:sysClr val="windowText" lastClr="000000"/>
                </a:solidFill>
                <a:latin typeface="+mn-lt"/>
                <a:ea typeface="+mn-ea"/>
                <a:cs typeface="+mn-cs"/>
              </a:defRPr>
            </a:pPr>
            <a:endParaRPr lang="en-US"/>
          </a:p>
        </c:txPr>
        <c:crossAx val="1316140783"/>
        <c:crosses val="autoZero"/>
        <c:auto val="1"/>
        <c:lblAlgn val="ctr"/>
        <c:lblOffset val="100"/>
        <c:noMultiLvlLbl val="0"/>
      </c:catAx>
      <c:valAx>
        <c:axId val="1316140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baseline="0">
                    <a:effectLst/>
                  </a:rPr>
                  <a:t>Matches Win</a:t>
                </a:r>
                <a:endParaRPr lang="en-IN"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46543"/>
        <c:crosses val="autoZero"/>
        <c:crossBetween val="between"/>
      </c:valAx>
      <c:spPr>
        <a:noFill/>
        <a:ln>
          <a:noFill/>
        </a:ln>
        <a:effectLst/>
      </c:spPr>
    </c:plotArea>
    <c:legend>
      <c:legendPos val="r"/>
      <c:layout>
        <c:manualLayout>
          <c:xMode val="edge"/>
          <c:yMode val="edge"/>
          <c:x val="0.37481462688280193"/>
          <c:y val="0.12828737047679467"/>
          <c:w val="0.20516235815747424"/>
          <c:h val="7.80025127190854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ipl.xlsx]Toss Based decision!PivotTable11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200" b="1" i="0" baseline="0">
                <a:solidFill>
                  <a:sysClr val="windowText" lastClr="000000"/>
                </a:solidFill>
                <a:effectLst/>
              </a:rPr>
              <a:t>Toss Decision Based on Winning % </a:t>
            </a:r>
            <a:endParaRPr lang="en-IN" sz="1200" b="1">
              <a:solidFill>
                <a:sysClr val="windowText" lastClr="000000"/>
              </a:solidFill>
              <a:effectLst/>
            </a:endParaRPr>
          </a:p>
        </c:rich>
      </c:tx>
      <c:layout>
        <c:manualLayout>
          <c:xMode val="edge"/>
          <c:yMode val="edge"/>
          <c:x val="0.13329166666666664"/>
          <c:y val="3.52467270896273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259637999795481"/>
          <c:y val="0.28768773694954802"/>
          <c:w val="0.56941437007874018"/>
          <c:h val="0.6881140423912268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79-424E-A884-E6CE1DEFA8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79-424E-A884-E6CE1DEFA8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0.59210526315789469</c:v>
                </c:pt>
                <c:pt idx="1">
                  <c:v>0.40789473684210525</c:v>
                </c:pt>
              </c:numCache>
            </c:numRef>
          </c:val>
          <c:extLst>
            <c:ext xmlns:c16="http://schemas.microsoft.com/office/drawing/2014/chart" uri="{C3380CC4-5D6E-409C-BE32-E72D297353CC}">
              <c16:uniqueId val="{00000004-7179-424E-A884-E6CE1DEFA86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2908075126972765"/>
          <c:y val="0.14430482648002332"/>
          <c:w val="0.38083750894774515"/>
          <c:h val="7.75473899095946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ipl.xlsx]Top 10 Venues!PivotTable12</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Rounded MT Bold" panose="020F0704030504030204" pitchFamily="34" charset="0"/>
                <a:ea typeface="+mn-ea"/>
                <a:cs typeface="+mn-cs"/>
              </a:defRPr>
            </a:pPr>
            <a:r>
              <a:rPr lang="en-IN" sz="1200" b="1" i="0" baseline="0">
                <a:solidFill>
                  <a:sysClr val="windowText" lastClr="000000"/>
                </a:solidFill>
                <a:effectLst/>
                <a:latin typeface="Arial Rounded MT Bold" panose="020F0704030504030204" pitchFamily="34" charset="0"/>
              </a:rPr>
              <a:t>Top  10 Venues with most matches and winning Based on Bat first or Fields first</a:t>
            </a:r>
            <a:endParaRPr lang="en-IN" sz="1200" b="1">
              <a:solidFill>
                <a:sysClr val="windowText" lastClr="000000"/>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710368259182324"/>
          <c:y val="0.1776743075453677"/>
          <c:w val="0.43996264270647151"/>
          <c:h val="0.7163006039001571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10 Venues'!$B$5:$B$17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6A21-4BE2-91EA-6F9F704B7AF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10 Venues'!$C$5:$C$17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6A21-4BE2-91EA-6F9F704B7AFB}"/>
            </c:ext>
          </c:extLst>
        </c:ser>
        <c:dLbls>
          <c:dLblPos val="ctr"/>
          <c:showLegendKey val="0"/>
          <c:showVal val="1"/>
          <c:showCatName val="0"/>
          <c:showSerName val="0"/>
          <c:showPercent val="0"/>
          <c:showBubbleSize val="0"/>
        </c:dLbls>
        <c:gapWidth val="150"/>
        <c:overlap val="100"/>
        <c:axId val="123924879"/>
        <c:axId val="123925839"/>
      </c:barChart>
      <c:catAx>
        <c:axId val="12392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925839"/>
        <c:crosses val="autoZero"/>
        <c:auto val="1"/>
        <c:lblAlgn val="ctr"/>
        <c:lblOffset val="100"/>
        <c:noMultiLvlLbl val="0"/>
      </c:catAx>
      <c:valAx>
        <c:axId val="12392583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sz="1100" b="1" i="0" baseline="0">
                    <a:solidFill>
                      <a:sysClr val="windowText" lastClr="000000"/>
                    </a:solidFill>
                    <a:effectLst/>
                  </a:rPr>
                  <a:t>No. Of Matches</a:t>
                </a:r>
                <a:endParaRPr lang="en-IN" sz="11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4879"/>
        <c:crosses val="autoZero"/>
        <c:crossBetween val="between"/>
      </c:valAx>
      <c:spPr>
        <a:noFill/>
        <a:ln>
          <a:noFill/>
        </a:ln>
        <a:effectLst/>
      </c:spPr>
    </c:plotArea>
    <c:legend>
      <c:legendPos val="r"/>
      <c:layout>
        <c:manualLayout>
          <c:xMode val="edge"/>
          <c:yMode val="edge"/>
          <c:x val="0.41469413715923553"/>
          <c:y val="0.11993754183305884"/>
          <c:w val="0.16608295895528397"/>
          <c:h val="4.238356308613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1"/>
                </a:solidFill>
                <a:effectLst/>
                <a:latin typeface="Arial Rounded MT Bold" panose="020F0704030504030204" pitchFamily="34" charset="0"/>
              </a:rPr>
              <a:t>Top 10 Man OF The Match Award Winner</a:t>
            </a:r>
            <a:endParaRPr lang="en-IN" sz="1400">
              <a:solidFill>
                <a:schemeClr val="tx1"/>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402759389589578E-2"/>
          <c:y val="0.16808281973109906"/>
          <c:w val="0.90665187869215458"/>
          <c:h val="0.55251464040532539"/>
        </c:manualLayout>
      </c:layout>
      <c:barChart>
        <c:barDir val="col"/>
        <c:grouping val="clustered"/>
        <c:varyColors val="0"/>
        <c:ser>
          <c:idx val="0"/>
          <c:order val="0"/>
          <c:tx>
            <c:strRef>
              <c:f>'Man of the Match'!$E$3</c:f>
              <c:strCache>
                <c:ptCount val="1"/>
                <c:pt idx="0">
                  <c:v>Man of the 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MEK Hussey</c:v>
                </c:pt>
                <c:pt idx="1">
                  <c:v>A Mishra</c:v>
                </c:pt>
                <c:pt idx="2">
                  <c:v>MS Dhoni</c:v>
                </c:pt>
                <c:pt idx="3">
                  <c:v>AM Rahane</c:v>
                </c:pt>
                <c:pt idx="4">
                  <c:v>KA Pollard</c:v>
                </c:pt>
                <c:pt idx="5">
                  <c:v>CH Gayle</c:v>
                </c:pt>
                <c:pt idx="6">
                  <c:v>DA Miller</c:v>
                </c:pt>
                <c:pt idx="7">
                  <c:v>V Kohli</c:v>
                </c:pt>
                <c:pt idx="8">
                  <c:v>RA Jadeja</c:v>
                </c:pt>
                <c:pt idx="9">
                  <c:v>GH Vihari</c:v>
                </c:pt>
              </c:strCache>
            </c:strRef>
          </c:cat>
          <c:val>
            <c:numRef>
              <c:f>'Man of the Match'!$E$4:$E$13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C333-44F4-8CD6-F84BDC26B168}"/>
            </c:ext>
          </c:extLst>
        </c:ser>
        <c:dLbls>
          <c:dLblPos val="outEnd"/>
          <c:showLegendKey val="0"/>
          <c:showVal val="1"/>
          <c:showCatName val="0"/>
          <c:showSerName val="0"/>
          <c:showPercent val="0"/>
          <c:showBubbleSize val="0"/>
        </c:dLbls>
        <c:gapWidth val="94"/>
        <c:overlap val="-27"/>
        <c:axId val="1429049839"/>
        <c:axId val="1429046479"/>
      </c:barChart>
      <c:catAx>
        <c:axId val="14290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29046479"/>
        <c:crosses val="autoZero"/>
        <c:auto val="1"/>
        <c:lblAlgn val="ctr"/>
        <c:lblOffset val="100"/>
        <c:noMultiLvlLbl val="0"/>
      </c:catAx>
      <c:valAx>
        <c:axId val="1429046479"/>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IN" sz="700" b="1" i="0" baseline="0">
                    <a:effectLst/>
                    <a:latin typeface="+mn-lt"/>
                  </a:rPr>
                  <a:t>No. of time  Man of the Match </a:t>
                </a:r>
                <a:endParaRPr lang="en-IN" sz="700">
                  <a:effectLst/>
                  <a:latin typeface="+mn-lt"/>
                </a:endParaRP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4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ipl.xlsx]Matches win by team Bat&amp; Field!PivotTable10</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0" i="0" baseline="0">
                <a:effectLst/>
                <a:latin typeface="Arial Rounded MT Bold" panose="020F0704030504030204" pitchFamily="34" charset="0"/>
              </a:rPr>
              <a:t>Matches win by Team Bat first of field first</a:t>
            </a:r>
            <a:endParaRPr lang="en-IN" sz="1600">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2913929487238"/>
          <c:y val="0.21385540669975495"/>
          <c:w val="0.8797356602001275"/>
          <c:h val="0.36628913684367653"/>
        </c:manualLayout>
      </c:layout>
      <c:barChart>
        <c:barDir val="col"/>
        <c:grouping val="stacked"/>
        <c:varyColors val="0"/>
        <c:ser>
          <c:idx val="0"/>
          <c:order val="0"/>
          <c:tx>
            <c:strRef>
              <c:f>'Matches win by team Bat&amp;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Bat&amp; Field'!$A$5:$A$14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Bat&amp; Field'!$B$5:$B$14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8C9F-468B-9DA2-0C2BD40C7DA9}"/>
            </c:ext>
          </c:extLst>
        </c:ser>
        <c:ser>
          <c:idx val="1"/>
          <c:order val="1"/>
          <c:tx>
            <c:strRef>
              <c:f>'Matches win by team Bat&amp;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Bat&amp; Field'!$A$5:$A$14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Bat&amp; Field'!$C$5:$C$14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8C9F-468B-9DA2-0C2BD40C7DA9}"/>
            </c:ext>
          </c:extLst>
        </c:ser>
        <c:dLbls>
          <c:dLblPos val="ctr"/>
          <c:showLegendKey val="0"/>
          <c:showVal val="1"/>
          <c:showCatName val="0"/>
          <c:showSerName val="0"/>
          <c:showPercent val="0"/>
          <c:showBubbleSize val="0"/>
        </c:dLbls>
        <c:gapWidth val="66"/>
        <c:overlap val="100"/>
        <c:axId val="1316146543"/>
        <c:axId val="1316140783"/>
      </c:barChart>
      <c:catAx>
        <c:axId val="13161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16140783"/>
        <c:crosses val="autoZero"/>
        <c:auto val="1"/>
        <c:lblAlgn val="ctr"/>
        <c:lblOffset val="100"/>
        <c:noMultiLvlLbl val="0"/>
      </c:catAx>
      <c:valAx>
        <c:axId val="1316140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baseline="0">
                    <a:effectLst/>
                  </a:rPr>
                  <a:t>Matches Win</a:t>
                </a:r>
                <a:endParaRPr lang="en-IN"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46543"/>
        <c:crosses val="autoZero"/>
        <c:crossBetween val="between"/>
      </c:valAx>
      <c:spPr>
        <a:noFill/>
        <a:ln>
          <a:noFill/>
        </a:ln>
        <a:effectLst/>
      </c:spPr>
    </c:plotArea>
    <c:legend>
      <c:legendPos val="r"/>
      <c:layout>
        <c:manualLayout>
          <c:xMode val="edge"/>
          <c:yMode val="edge"/>
          <c:x val="0.37481462688280193"/>
          <c:y val="0.12828737047679467"/>
          <c:w val="0.20516235815747424"/>
          <c:h val="7.80025127190854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ipl.xlsx]Toss Based decision!PivotTable11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Toss Decision Based on Winning % </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E3-4B37-8D2F-EB522C956C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E3-4B37-8D2F-EB522C956C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0.59210526315789469</c:v>
                </c:pt>
                <c:pt idx="1">
                  <c:v>0.40789473684210525</c:v>
                </c:pt>
              </c:numCache>
            </c:numRef>
          </c:val>
          <c:extLst>
            <c:ext xmlns:c16="http://schemas.microsoft.com/office/drawing/2014/chart" uri="{C3380CC4-5D6E-409C-BE32-E72D297353CC}">
              <c16:uniqueId val="{00000000-5DF8-4B9F-947E-13CA96D9A94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730096237970249"/>
          <c:y val="0.48226778944298632"/>
          <c:w val="0.18603237095363079"/>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ipl.xlsx]Top 10 Venues!PivotTable12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sz="1400" b="0" i="0" baseline="0">
                <a:effectLst/>
                <a:latin typeface="Arial Rounded MT Bold" panose="020F0704030504030204" pitchFamily="34" charset="0"/>
              </a:rPr>
              <a:t>Top  10 Venues with most matches and winning Based on Bat first or Fields first</a:t>
            </a:r>
            <a:endParaRPr lang="en-IN" sz="1400">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710368259182324"/>
          <c:y val="0.1776743075453677"/>
          <c:w val="0.43996264270647151"/>
          <c:h val="0.7163006039001571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10 Venues'!$B$5:$B$17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52D5-4B64-9A27-2A794FCE22F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10 Venues'!$C$5:$C$17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52D5-4B64-9A27-2A794FCE22F6}"/>
            </c:ext>
          </c:extLst>
        </c:ser>
        <c:dLbls>
          <c:dLblPos val="ctr"/>
          <c:showLegendKey val="0"/>
          <c:showVal val="1"/>
          <c:showCatName val="0"/>
          <c:showSerName val="0"/>
          <c:showPercent val="0"/>
          <c:showBubbleSize val="0"/>
        </c:dLbls>
        <c:gapWidth val="150"/>
        <c:overlap val="100"/>
        <c:axId val="123924879"/>
        <c:axId val="123925839"/>
      </c:barChart>
      <c:catAx>
        <c:axId val="12392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5839"/>
        <c:crosses val="autoZero"/>
        <c:auto val="1"/>
        <c:lblAlgn val="ctr"/>
        <c:lblOffset val="100"/>
        <c:noMultiLvlLbl val="0"/>
      </c:catAx>
      <c:valAx>
        <c:axId val="1239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i="0" baseline="0">
                    <a:effectLst/>
                  </a:rPr>
                  <a:t>No. Of Matches</a:t>
                </a:r>
                <a:endParaRPr lang="en-IN" sz="11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4879"/>
        <c:crosses val="autoZero"/>
        <c:crossBetween val="between"/>
      </c:valAx>
      <c:spPr>
        <a:noFill/>
        <a:ln>
          <a:noFill/>
        </a:ln>
        <a:effectLst/>
      </c:spPr>
    </c:plotArea>
    <c:legend>
      <c:legendPos val="r"/>
      <c:layout>
        <c:manualLayout>
          <c:xMode val="edge"/>
          <c:yMode val="edge"/>
          <c:x val="0.41469413715923553"/>
          <c:y val="0.11993754183305884"/>
          <c:w val="0.16608295895528397"/>
          <c:h val="4.238356308613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1"/>
                </a:solidFill>
                <a:effectLst/>
                <a:latin typeface="Arial Rounded MT Bold" panose="020F0704030504030204" pitchFamily="34" charset="0"/>
              </a:rPr>
              <a:t>Top 10 Man OF The Match Award Winner</a:t>
            </a:r>
            <a:endParaRPr lang="en-IN" sz="1400">
              <a:solidFill>
                <a:schemeClr val="tx1"/>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86385540981351E-2"/>
          <c:y val="0.16808281973109906"/>
          <c:w val="0.91156826610691188"/>
          <c:h val="0.67322030428647672"/>
        </c:manualLayout>
      </c:layout>
      <c:barChart>
        <c:barDir val="col"/>
        <c:grouping val="clustered"/>
        <c:varyColors val="0"/>
        <c:ser>
          <c:idx val="0"/>
          <c:order val="0"/>
          <c:tx>
            <c:strRef>
              <c:f>'Man of the Match'!$E$3</c:f>
              <c:strCache>
                <c:ptCount val="1"/>
                <c:pt idx="0">
                  <c:v>Man of the 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MEK Hussey</c:v>
                </c:pt>
                <c:pt idx="1">
                  <c:v>A Mishra</c:v>
                </c:pt>
                <c:pt idx="2">
                  <c:v>MS Dhoni</c:v>
                </c:pt>
                <c:pt idx="3">
                  <c:v>AM Rahane</c:v>
                </c:pt>
                <c:pt idx="4">
                  <c:v>KA Pollard</c:v>
                </c:pt>
                <c:pt idx="5">
                  <c:v>CH Gayle</c:v>
                </c:pt>
                <c:pt idx="6">
                  <c:v>DA Miller</c:v>
                </c:pt>
                <c:pt idx="7">
                  <c:v>V Kohli</c:v>
                </c:pt>
                <c:pt idx="8">
                  <c:v>RA Jadeja</c:v>
                </c:pt>
                <c:pt idx="9">
                  <c:v>GH Vihari</c:v>
                </c:pt>
              </c:strCache>
            </c:strRef>
          </c:cat>
          <c:val>
            <c:numRef>
              <c:f>'Man of the Match'!$E$4:$E$13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41A1-428D-887C-0273FE318FE1}"/>
            </c:ext>
          </c:extLst>
        </c:ser>
        <c:dLbls>
          <c:dLblPos val="outEnd"/>
          <c:showLegendKey val="0"/>
          <c:showVal val="1"/>
          <c:showCatName val="0"/>
          <c:showSerName val="0"/>
          <c:showPercent val="0"/>
          <c:showBubbleSize val="0"/>
        </c:dLbls>
        <c:gapWidth val="94"/>
        <c:overlap val="-27"/>
        <c:axId val="1429049839"/>
        <c:axId val="1429046479"/>
      </c:barChart>
      <c:catAx>
        <c:axId val="14290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29046479"/>
        <c:crosses val="autoZero"/>
        <c:auto val="1"/>
        <c:lblAlgn val="ctr"/>
        <c:lblOffset val="100"/>
        <c:noMultiLvlLbl val="0"/>
      </c:catAx>
      <c:valAx>
        <c:axId val="1429046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i="0" baseline="0">
                    <a:effectLst/>
                    <a:latin typeface="+mn-lt"/>
                  </a:rPr>
                  <a:t>No. of time  Man of the Match </a:t>
                </a:r>
                <a:endParaRPr lang="en-IN" sz="900">
                  <a:effectLst/>
                  <a:latin typeface="+mn-l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4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rtl="0">
              <a:defRPr sz="1600">
                <a:solidFill>
                  <a:sysClr val="windowText" lastClr="000000"/>
                </a:solidFill>
              </a:defRPr>
            </a:pPr>
            <a:r>
              <a:rPr lang="en-US" sz="1600" b="1" i="0" baseline="0">
                <a:solidFill>
                  <a:sysClr val="windowText" lastClr="000000"/>
                </a:solidFill>
                <a:effectLst/>
              </a:rPr>
              <a:t>Title Winners</a:t>
            </a:r>
            <a:endParaRPr lang="en-IN" sz="1600">
              <a:solidFill>
                <a:sysClr val="windowText" lastClr="000000"/>
              </a:solidFill>
              <a:effectLst/>
            </a:endParaRPr>
          </a:p>
        </cx:rich>
      </cx:tx>
      <cx:spPr>
        <a:solidFill>
          <a:sysClr val="window" lastClr="FFFFFF"/>
        </a:solidFill>
      </cx:spPr>
    </cx:title>
    <cx:plotArea>
      <cx:plotAreaRegion>
        <cx:series layoutId="treemap" uniqueId="{76A3B518-6AB6-4034-8839-4B9ABD61663B}">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rtl="0"/>
            <a:r>
              <a:rPr lang="en-US" sz="1800" b="1" i="0" baseline="0">
                <a:effectLst/>
              </a:rPr>
              <a:t>Title Winners</a:t>
            </a:r>
            <a:endParaRPr lang="en-IN" sz="1400">
              <a:effectLst/>
            </a:endParaRPr>
          </a:p>
        </cx:rich>
      </cx:tx>
    </cx:title>
    <cx:plotArea>
      <cx:plotAreaRegion>
        <cx:series layoutId="treemap" uniqueId="{76A3B518-6AB6-4034-8839-4B9ABD61663B}">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myrepublica.nagariknetwork.com/news/indian-board-approves-two-new-ipl-franchises-from-2022/" TargetMode="External"/><Relationship Id="rId3" Type="http://schemas.openxmlformats.org/officeDocument/2006/relationships/chart" Target="../charts/chart2.xml"/><Relationship Id="rId7" Type="http://schemas.openxmlformats.org/officeDocument/2006/relationships/image" Target="../media/image2.jpe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510208</xdr:colOff>
      <xdr:row>8</xdr:row>
      <xdr:rowOff>99392</xdr:rowOff>
    </xdr:from>
    <xdr:to>
      <xdr:col>22</xdr:col>
      <xdr:colOff>576470</xdr:colOff>
      <xdr:row>35</xdr:row>
      <xdr:rowOff>72050</xdr:rowOff>
    </xdr:to>
    <xdr:pic>
      <xdr:nvPicPr>
        <xdr:cNvPr id="22" name="Picture 21">
          <a:extLst>
            <a:ext uri="{FF2B5EF4-FFF2-40B4-BE49-F238E27FC236}">
              <a16:creationId xmlns:a16="http://schemas.microsoft.com/office/drawing/2014/main" id="{F80F03DA-6E7F-4DA4-A3B3-C0190E5DCEFA}"/>
            </a:ext>
          </a:extLst>
        </xdr:cNvPr>
        <xdr:cNvPicPr>
          <a:picLocks noChangeAspect="1"/>
        </xdr:cNvPicPr>
      </xdr:nvPicPr>
      <xdr:blipFill rotWithShape="1">
        <a:blip xmlns:r="http://schemas.openxmlformats.org/officeDocument/2006/relationships" r:embed="rId1">
          <a:duotone>
            <a:srgbClr val="E7E6E6">
              <a:shade val="45000"/>
              <a:satMod val="135000"/>
            </a:srgbClr>
            <a:prstClr val="white"/>
          </a:duotone>
          <a:extLst>
            <a:ext uri="{28A0092B-C50C-407E-A947-70E740481C1C}">
              <a14:useLocalDpi xmlns:a14="http://schemas.microsoft.com/office/drawing/2010/main" val="0"/>
            </a:ext>
          </a:extLst>
        </a:blip>
        <a:srcRect l="1824" t="1520" r="2851" b="2573"/>
        <a:stretch/>
      </xdr:blipFill>
      <xdr:spPr>
        <a:xfrm>
          <a:off x="1119808" y="1583635"/>
          <a:ext cx="12867862" cy="4981980"/>
        </a:xfrm>
        <a:prstGeom prst="rect">
          <a:avLst/>
        </a:prstGeom>
        <a:noFill/>
        <a:effectLst>
          <a:outerShdw blurRad="50800" dist="50800" dir="5400000" algn="ctr" rotWithShape="0">
            <a:schemeClr val="bg1">
              <a:lumMod val="85000"/>
              <a:alpha val="12000"/>
            </a:schemeClr>
          </a:outerShdw>
        </a:effectLst>
        <a:scene3d>
          <a:camera prst="orthographicFront"/>
          <a:lightRig rig="threePt" dir="t"/>
        </a:scene3d>
        <a:sp3d extrusionH="76200">
          <a:extrusionClr>
            <a:srgbClr val="D9D9D9"/>
          </a:extrusionClr>
        </a:sp3d>
      </xdr:spPr>
    </xdr:pic>
    <xdr:clientData/>
  </xdr:twoCellAnchor>
  <xdr:twoCellAnchor>
    <xdr:from>
      <xdr:col>0</xdr:col>
      <xdr:colOff>60642</xdr:colOff>
      <xdr:row>0</xdr:row>
      <xdr:rowOff>77153</xdr:rowOff>
    </xdr:from>
    <xdr:to>
      <xdr:col>8</xdr:col>
      <xdr:colOff>158749</xdr:colOff>
      <xdr:row>4</xdr:row>
      <xdr:rowOff>61913</xdr:rowOff>
    </xdr:to>
    <xdr:sp macro="" textlink="">
      <xdr:nvSpPr>
        <xdr:cNvPr id="2" name="Rectangle: Rounded Corners 1">
          <a:extLst>
            <a:ext uri="{FF2B5EF4-FFF2-40B4-BE49-F238E27FC236}">
              <a16:creationId xmlns:a16="http://schemas.microsoft.com/office/drawing/2014/main" id="{8DFD6E78-05B0-EB5E-383D-99626F0F9191}"/>
            </a:ext>
          </a:extLst>
        </xdr:cNvPr>
        <xdr:cNvSpPr/>
      </xdr:nvSpPr>
      <xdr:spPr>
        <a:xfrm>
          <a:off x="60642" y="77153"/>
          <a:ext cx="4987607" cy="7150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a:latin typeface="Arial Rounded MT Bold" panose="020F0704030504030204" pitchFamily="34" charset="0"/>
            </a:rPr>
            <a:t>INDIAN</a:t>
          </a:r>
          <a:r>
            <a:rPr lang="en-IN" sz="1600" baseline="0">
              <a:latin typeface="Arial Rounded MT Bold" panose="020F0704030504030204" pitchFamily="34" charset="0"/>
            </a:rPr>
            <a:t> PREMIER LEAGUE ANALYSIS</a:t>
          </a:r>
          <a:endParaRPr lang="en-IN" sz="1600">
            <a:latin typeface="Arial Rounded MT Bold" panose="020F0704030504030204" pitchFamily="34" charset="0"/>
          </a:endParaRPr>
        </a:p>
      </xdr:txBody>
    </xdr:sp>
    <xdr:clientData/>
  </xdr:twoCellAnchor>
  <xdr:twoCellAnchor>
    <xdr:from>
      <xdr:col>8</xdr:col>
      <xdr:colOff>527368</xdr:colOff>
      <xdr:row>0</xdr:row>
      <xdr:rowOff>122237</xdr:rowOff>
    </xdr:from>
    <xdr:to>
      <xdr:col>12</xdr:col>
      <xdr:colOff>161608</xdr:colOff>
      <xdr:row>4</xdr:row>
      <xdr:rowOff>69806</xdr:rowOff>
    </xdr:to>
    <xdr:grpSp>
      <xdr:nvGrpSpPr>
        <xdr:cNvPr id="3" name="Group 2">
          <a:extLst>
            <a:ext uri="{FF2B5EF4-FFF2-40B4-BE49-F238E27FC236}">
              <a16:creationId xmlns:a16="http://schemas.microsoft.com/office/drawing/2014/main" id="{1915BA2D-AEE4-4B96-A8E7-68EFD64B71DB}"/>
            </a:ext>
          </a:extLst>
        </xdr:cNvPr>
        <xdr:cNvGrpSpPr/>
      </xdr:nvGrpSpPr>
      <xdr:grpSpPr>
        <a:xfrm>
          <a:off x="5428074" y="122237"/>
          <a:ext cx="2084593" cy="664745"/>
          <a:chOff x="5142398" y="1873611"/>
          <a:chExt cx="1372702" cy="679089"/>
        </a:xfrm>
      </xdr:grpSpPr>
      <xdr:sp macro="" textlink="KPI!D3">
        <xdr:nvSpPr>
          <xdr:cNvPr id="4" name="Arrow: Chevron 3">
            <a:extLst>
              <a:ext uri="{FF2B5EF4-FFF2-40B4-BE49-F238E27FC236}">
                <a16:creationId xmlns:a16="http://schemas.microsoft.com/office/drawing/2014/main" id="{C57E83F6-BBBD-008A-8519-9F8F53CFE668}"/>
              </a:ext>
            </a:extLst>
          </xdr:cNvPr>
          <xdr:cNvSpPr/>
        </xdr:nvSpPr>
        <xdr:spPr>
          <a:xfrm>
            <a:off x="5142398" y="18736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2C47155-6684-4BD8-B22A-24421F0A6994}" type="TxLink">
              <a:rPr lang="en-US" sz="1400" b="1" i="0" u="none" strike="noStrike">
                <a:solidFill>
                  <a:schemeClr val="bg1"/>
                </a:solidFill>
                <a:latin typeface="Calibri"/>
                <a:ea typeface="Calibri"/>
                <a:cs typeface="Calibri"/>
              </a:rPr>
              <a:pPr algn="ctr"/>
              <a:t>Season</a:t>
            </a:fld>
            <a:endParaRPr lang="en-IN" sz="1400">
              <a:solidFill>
                <a:schemeClr val="bg1"/>
              </a:solidFill>
            </a:endParaRPr>
          </a:p>
        </xdr:txBody>
      </xdr:sp>
      <xdr:sp macro="" textlink="KPI!D4">
        <xdr:nvSpPr>
          <xdr:cNvPr id="5" name="Freeform: Shape 4">
            <a:extLst>
              <a:ext uri="{FF2B5EF4-FFF2-40B4-BE49-F238E27FC236}">
                <a16:creationId xmlns:a16="http://schemas.microsoft.com/office/drawing/2014/main" id="{9425B586-8954-9F4D-C3AB-4FE19FBA62EA}"/>
              </a:ext>
            </a:extLst>
          </xdr:cNvPr>
          <xdr:cNvSpPr/>
        </xdr:nvSpPr>
        <xdr:spPr>
          <a:xfrm>
            <a:off x="5371832" y="2132691"/>
            <a:ext cx="1143268" cy="42000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FED56AE1-2700-439D-A0DB-0FB26D220E77}" type="TxLink">
              <a:rPr lang="en-US" sz="14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IPL-2020</a:t>
            </a:fld>
            <a:endParaRPr lang="en-IN" sz="1400" kern="1200">
              <a:latin typeface="Arial Black" panose="020B0A04020102020204" pitchFamily="34" charset="0"/>
            </a:endParaRPr>
          </a:p>
        </xdr:txBody>
      </xdr:sp>
    </xdr:grpSp>
    <xdr:clientData/>
  </xdr:twoCellAnchor>
  <xdr:twoCellAnchor>
    <xdr:from>
      <xdr:col>12</xdr:col>
      <xdr:colOff>412115</xdr:colOff>
      <xdr:row>0</xdr:row>
      <xdr:rowOff>138113</xdr:rowOff>
    </xdr:from>
    <xdr:to>
      <xdr:col>16</xdr:col>
      <xdr:colOff>61595</xdr:colOff>
      <xdr:row>4</xdr:row>
      <xdr:rowOff>85682</xdr:rowOff>
    </xdr:to>
    <xdr:grpSp>
      <xdr:nvGrpSpPr>
        <xdr:cNvPr id="6" name="Group 5">
          <a:extLst>
            <a:ext uri="{FF2B5EF4-FFF2-40B4-BE49-F238E27FC236}">
              <a16:creationId xmlns:a16="http://schemas.microsoft.com/office/drawing/2014/main" id="{F532E017-AB50-4B91-BA5C-77FF63FBBCB9}"/>
            </a:ext>
          </a:extLst>
        </xdr:cNvPr>
        <xdr:cNvGrpSpPr/>
      </xdr:nvGrpSpPr>
      <xdr:grpSpPr>
        <a:xfrm>
          <a:off x="7763174" y="138113"/>
          <a:ext cx="2099833" cy="664745"/>
          <a:chOff x="5142398" y="1873611"/>
          <a:chExt cx="1372702" cy="679089"/>
        </a:xfrm>
      </xdr:grpSpPr>
      <xdr:sp macro="" textlink="KPI!E3">
        <xdr:nvSpPr>
          <xdr:cNvPr id="7" name="Arrow: Chevron 6">
            <a:extLst>
              <a:ext uri="{FF2B5EF4-FFF2-40B4-BE49-F238E27FC236}">
                <a16:creationId xmlns:a16="http://schemas.microsoft.com/office/drawing/2014/main" id="{B7017AD7-F95D-C6F9-F9B5-67C98107443B}"/>
              </a:ext>
            </a:extLst>
          </xdr:cNvPr>
          <xdr:cNvSpPr/>
        </xdr:nvSpPr>
        <xdr:spPr>
          <a:xfrm>
            <a:off x="5142398" y="18736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E11118A-73A1-4609-B4DE-D5DBEFCB4563}"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KPI!E4">
        <xdr:nvSpPr>
          <xdr:cNvPr id="8" name="Freeform: Shape 7">
            <a:extLst>
              <a:ext uri="{FF2B5EF4-FFF2-40B4-BE49-F238E27FC236}">
                <a16:creationId xmlns:a16="http://schemas.microsoft.com/office/drawing/2014/main" id="{69FFF006-E3BC-BF50-1F5D-7113C5BDA9F8}"/>
              </a:ext>
            </a:extLst>
          </xdr:cNvPr>
          <xdr:cNvSpPr/>
        </xdr:nvSpPr>
        <xdr:spPr>
          <a:xfrm>
            <a:off x="5371832" y="2117451"/>
            <a:ext cx="1143268" cy="4352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C51A8F8-ED62-49F8-9C68-3159636AEC10}" type="TxLink">
              <a:rPr lang="en-US" sz="11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Mumbai Indians</a:t>
            </a:fld>
            <a:endParaRPr lang="en-IN" sz="1600" kern="1200">
              <a:latin typeface="Arial Black" panose="020B0A04020102020204" pitchFamily="34" charset="0"/>
            </a:endParaRPr>
          </a:p>
        </xdr:txBody>
      </xdr:sp>
    </xdr:grpSp>
    <xdr:clientData/>
  </xdr:twoCellAnchor>
  <xdr:twoCellAnchor>
    <xdr:from>
      <xdr:col>16</xdr:col>
      <xdr:colOff>242888</xdr:colOff>
      <xdr:row>0</xdr:row>
      <xdr:rowOff>114618</xdr:rowOff>
    </xdr:from>
    <xdr:to>
      <xdr:col>19</xdr:col>
      <xdr:colOff>457835</xdr:colOff>
      <xdr:row>4</xdr:row>
      <xdr:rowOff>62187</xdr:rowOff>
    </xdr:to>
    <xdr:grpSp>
      <xdr:nvGrpSpPr>
        <xdr:cNvPr id="9" name="Group 8">
          <a:extLst>
            <a:ext uri="{FF2B5EF4-FFF2-40B4-BE49-F238E27FC236}">
              <a16:creationId xmlns:a16="http://schemas.microsoft.com/office/drawing/2014/main" id="{305BA6AA-82EE-4D7C-834A-1068CDD6E142}"/>
            </a:ext>
          </a:extLst>
        </xdr:cNvPr>
        <xdr:cNvGrpSpPr/>
      </xdr:nvGrpSpPr>
      <xdr:grpSpPr>
        <a:xfrm>
          <a:off x="10044300" y="114618"/>
          <a:ext cx="2052711" cy="664745"/>
          <a:chOff x="5142398" y="1873611"/>
          <a:chExt cx="1372702" cy="679089"/>
        </a:xfrm>
      </xdr:grpSpPr>
      <xdr:sp macro="" textlink="KPI!F3">
        <xdr:nvSpPr>
          <xdr:cNvPr id="10" name="Arrow: Chevron 9">
            <a:extLst>
              <a:ext uri="{FF2B5EF4-FFF2-40B4-BE49-F238E27FC236}">
                <a16:creationId xmlns:a16="http://schemas.microsoft.com/office/drawing/2014/main" id="{6A4F5A2B-4D35-AA61-0E59-B3B0DEB8F576}"/>
              </a:ext>
            </a:extLst>
          </xdr:cNvPr>
          <xdr:cNvSpPr/>
        </xdr:nvSpPr>
        <xdr:spPr>
          <a:xfrm>
            <a:off x="5142398" y="18736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FB0FE0A-7E90-4FCA-98D2-5841F1FBFD71}"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F4">
        <xdr:nvSpPr>
          <xdr:cNvPr id="11" name="Freeform: Shape 10">
            <a:extLst>
              <a:ext uri="{FF2B5EF4-FFF2-40B4-BE49-F238E27FC236}">
                <a16:creationId xmlns:a16="http://schemas.microsoft.com/office/drawing/2014/main" id="{FEA9B280-96DF-780B-E33F-60C9EF723E86}"/>
              </a:ext>
            </a:extLst>
          </xdr:cNvPr>
          <xdr:cNvSpPr/>
        </xdr:nvSpPr>
        <xdr:spPr>
          <a:xfrm>
            <a:off x="5371832" y="2117451"/>
            <a:ext cx="1143268" cy="4352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7B47D8-F89D-4969-AF8B-CB97F684FA28}" type="TxLink">
              <a:rPr lang="en-US" sz="11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Delhi Capitals</a:t>
            </a:fld>
            <a:endParaRPr lang="en-IN" sz="1100" kern="1200">
              <a:latin typeface="Arial Black" panose="020B0A04020102020204" pitchFamily="34" charset="0"/>
            </a:endParaRPr>
          </a:p>
        </xdr:txBody>
      </xdr:sp>
    </xdr:grpSp>
    <xdr:clientData/>
  </xdr:twoCellAnchor>
  <xdr:twoCellAnchor>
    <xdr:from>
      <xdr:col>19</xdr:col>
      <xdr:colOff>598804</xdr:colOff>
      <xdr:row>0</xdr:row>
      <xdr:rowOff>122238</xdr:rowOff>
    </xdr:from>
    <xdr:to>
      <xdr:col>23</xdr:col>
      <xdr:colOff>286384</xdr:colOff>
      <xdr:row>4</xdr:row>
      <xdr:rowOff>69807</xdr:rowOff>
    </xdr:to>
    <xdr:grpSp>
      <xdr:nvGrpSpPr>
        <xdr:cNvPr id="12" name="Group 11">
          <a:extLst>
            <a:ext uri="{FF2B5EF4-FFF2-40B4-BE49-F238E27FC236}">
              <a16:creationId xmlns:a16="http://schemas.microsoft.com/office/drawing/2014/main" id="{12066808-2B5C-4F63-9F2B-F701327EE04A}"/>
            </a:ext>
          </a:extLst>
        </xdr:cNvPr>
        <xdr:cNvGrpSpPr/>
      </xdr:nvGrpSpPr>
      <xdr:grpSpPr>
        <a:xfrm>
          <a:off x="12237980" y="122238"/>
          <a:ext cx="2137933" cy="664745"/>
          <a:chOff x="5142398" y="1873611"/>
          <a:chExt cx="1372702" cy="679089"/>
        </a:xfrm>
      </xdr:grpSpPr>
      <xdr:sp macro="" textlink="KPI!I3">
        <xdr:nvSpPr>
          <xdr:cNvPr id="13" name="Arrow: Chevron 12">
            <a:extLst>
              <a:ext uri="{FF2B5EF4-FFF2-40B4-BE49-F238E27FC236}">
                <a16:creationId xmlns:a16="http://schemas.microsoft.com/office/drawing/2014/main" id="{2E1DDD71-585C-11E6-B4D1-BE7337FC9F46}"/>
              </a:ext>
            </a:extLst>
          </xdr:cNvPr>
          <xdr:cNvSpPr/>
        </xdr:nvSpPr>
        <xdr:spPr>
          <a:xfrm>
            <a:off x="5142398" y="18736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304209A-15B2-406C-A548-F3939C358722}" type="TxLink">
              <a:rPr lang="en-US" sz="1400" b="1" i="0" u="none" strike="noStrike">
                <a:solidFill>
                  <a:schemeClr val="bg1"/>
                </a:solidFill>
                <a:latin typeface="Calibri"/>
                <a:ea typeface="Calibri"/>
                <a:cs typeface="Calibri"/>
              </a:rPr>
              <a:pPr algn="ctr"/>
              <a:t>Player of the Series</a:t>
            </a:fld>
            <a:endParaRPr lang="en-IN" sz="1400">
              <a:solidFill>
                <a:schemeClr val="bg1"/>
              </a:solidFill>
            </a:endParaRPr>
          </a:p>
        </xdr:txBody>
      </xdr:sp>
      <xdr:sp macro="" textlink="KPI!I4">
        <xdr:nvSpPr>
          <xdr:cNvPr id="14" name="Freeform: Shape 13">
            <a:extLst>
              <a:ext uri="{FF2B5EF4-FFF2-40B4-BE49-F238E27FC236}">
                <a16:creationId xmlns:a16="http://schemas.microsoft.com/office/drawing/2014/main" id="{BE309C71-730C-D808-F901-600673B0C400}"/>
              </a:ext>
            </a:extLst>
          </xdr:cNvPr>
          <xdr:cNvSpPr/>
        </xdr:nvSpPr>
        <xdr:spPr>
          <a:xfrm>
            <a:off x="5371832" y="2109831"/>
            <a:ext cx="1143268" cy="44286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963D70-5806-43DF-B616-3160C69536A2}" type="TxLink">
              <a:rPr lang="en-US" sz="14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Jofra Archer</a:t>
            </a:fld>
            <a:endParaRPr lang="en-IN" sz="2400" kern="1200">
              <a:latin typeface="Arial Black" panose="020B0A04020102020204" pitchFamily="34" charset="0"/>
            </a:endParaRPr>
          </a:p>
        </xdr:txBody>
      </xdr:sp>
    </xdr:grpSp>
    <xdr:clientData/>
  </xdr:twoCellAnchor>
  <xdr:twoCellAnchor>
    <xdr:from>
      <xdr:col>0</xdr:col>
      <xdr:colOff>30480</xdr:colOff>
      <xdr:row>7</xdr:row>
      <xdr:rowOff>38100</xdr:rowOff>
    </xdr:from>
    <xdr:to>
      <xdr:col>11</xdr:col>
      <xdr:colOff>480060</xdr:colOff>
      <xdr:row>20</xdr:row>
      <xdr:rowOff>160020</xdr:rowOff>
    </xdr:to>
    <xdr:graphicFrame macro="">
      <xdr:nvGraphicFramePr>
        <xdr:cNvPr id="16" name="Chart 15">
          <a:extLst>
            <a:ext uri="{FF2B5EF4-FFF2-40B4-BE49-F238E27FC236}">
              <a16:creationId xmlns:a16="http://schemas.microsoft.com/office/drawing/2014/main" id="{1131908A-322F-498B-823B-5C4A87A73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510540</xdr:colOff>
      <xdr:row>7</xdr:row>
      <xdr:rowOff>22860</xdr:rowOff>
    </xdr:from>
    <xdr:to>
      <xdr:col>16</xdr:col>
      <xdr:colOff>510540</xdr:colOff>
      <xdr:row>20</xdr:row>
      <xdr:rowOff>167640</xdr:rowOff>
    </xdr:to>
    <xdr:graphicFrame macro="">
      <xdr:nvGraphicFramePr>
        <xdr:cNvPr id="17" name="Chart 16">
          <a:extLst>
            <a:ext uri="{FF2B5EF4-FFF2-40B4-BE49-F238E27FC236}">
              <a16:creationId xmlns:a16="http://schemas.microsoft.com/office/drawing/2014/main" id="{330C6EC4-C332-47BE-9731-818B6E7B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548640</xdr:colOff>
      <xdr:row>7</xdr:row>
      <xdr:rowOff>0</xdr:rowOff>
    </xdr:from>
    <xdr:to>
      <xdr:col>23</xdr:col>
      <xdr:colOff>121920</xdr:colOff>
      <xdr:row>36</xdr:row>
      <xdr:rowOff>0</xdr:rowOff>
    </xdr:to>
    <xdr:graphicFrame macro="">
      <xdr:nvGraphicFramePr>
        <xdr:cNvPr id="18" name="Chart 17">
          <a:extLst>
            <a:ext uri="{FF2B5EF4-FFF2-40B4-BE49-F238E27FC236}">
              <a16:creationId xmlns:a16="http://schemas.microsoft.com/office/drawing/2014/main" id="{7B2B6345-36A9-4D89-BBA3-EFA07BF4B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20</xdr:row>
      <xdr:rowOff>167640</xdr:rowOff>
    </xdr:from>
    <xdr:to>
      <xdr:col>8</xdr:col>
      <xdr:colOff>198120</xdr:colOff>
      <xdr:row>35</xdr:row>
      <xdr:rowOff>167640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1F0F0B5-0A08-4EB5-9CCA-8A51EC5509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860" y="3825240"/>
              <a:ext cx="5052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213360</xdr:colOff>
      <xdr:row>20</xdr:row>
      <xdr:rowOff>167640</xdr:rowOff>
    </xdr:from>
    <xdr:to>
      <xdr:col>16</xdr:col>
      <xdr:colOff>502920</xdr:colOff>
      <xdr:row>35</xdr:row>
      <xdr:rowOff>160020</xdr:rowOff>
    </xdr:to>
    <xdr:graphicFrame macro="">
      <xdr:nvGraphicFramePr>
        <xdr:cNvPr id="20" name="Chart 19">
          <a:extLst>
            <a:ext uri="{FF2B5EF4-FFF2-40B4-BE49-F238E27FC236}">
              <a16:creationId xmlns:a16="http://schemas.microsoft.com/office/drawing/2014/main" id="{769D02B5-20AB-44F4-A8A4-007527840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53340</xdr:colOff>
      <xdr:row>4</xdr:row>
      <xdr:rowOff>129540</xdr:rowOff>
    </xdr:from>
    <xdr:to>
      <xdr:col>22</xdr:col>
      <xdr:colOff>556260</xdr:colOff>
      <xdr:row>6</xdr:row>
      <xdr:rowOff>167640</xdr:rowOff>
    </xdr:to>
    <mc:AlternateContent xmlns:mc="http://schemas.openxmlformats.org/markup-compatibility/2006" xmlns:a14="http://schemas.microsoft.com/office/drawing/2010/main">
      <mc:Choice Requires="a14">
        <xdr:graphicFrame macro="">
          <xdr:nvGraphicFramePr>
            <xdr:cNvPr id="21" name="Season 3">
              <a:extLst>
                <a:ext uri="{FF2B5EF4-FFF2-40B4-BE49-F238E27FC236}">
                  <a16:creationId xmlns:a16="http://schemas.microsoft.com/office/drawing/2014/main" id="{B27AD032-39F6-474C-AD44-98C046AEFD2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3340" y="859790"/>
              <a:ext cx="13949045" cy="403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119063</xdr:colOff>
      <xdr:row>0</xdr:row>
      <xdr:rowOff>166690</xdr:rowOff>
    </xdr:from>
    <xdr:to>
      <xdr:col>1</xdr:col>
      <xdr:colOff>428625</xdr:colOff>
      <xdr:row>4</xdr:row>
      <xdr:rowOff>15876</xdr:rowOff>
    </xdr:to>
    <xdr:pic>
      <xdr:nvPicPr>
        <xdr:cNvPr id="23" name="Picture 22">
          <a:extLst>
            <a:ext uri="{FF2B5EF4-FFF2-40B4-BE49-F238E27FC236}">
              <a16:creationId xmlns:a16="http://schemas.microsoft.com/office/drawing/2014/main" id="{2A8E0F4D-F675-4E11-ABE8-F010B9AFE691}"/>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rcRect l="61" t="1427" r="779" b="10761"/>
        <a:stretch/>
      </xdr:blipFill>
      <xdr:spPr>
        <a:xfrm>
          <a:off x="119063" y="166690"/>
          <a:ext cx="920750" cy="579436"/>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3</xdr:row>
      <xdr:rowOff>160020</xdr:rowOff>
    </xdr:from>
    <xdr:to>
      <xdr:col>16</xdr:col>
      <xdr:colOff>38100</xdr:colOff>
      <xdr:row>21</xdr:row>
      <xdr:rowOff>83820</xdr:rowOff>
    </xdr:to>
    <xdr:graphicFrame macro="">
      <xdr:nvGraphicFramePr>
        <xdr:cNvPr id="2" name="Chart 1">
          <a:extLst>
            <a:ext uri="{FF2B5EF4-FFF2-40B4-BE49-F238E27FC236}">
              <a16:creationId xmlns:a16="http://schemas.microsoft.com/office/drawing/2014/main" id="{4181522C-633C-57E4-CA4F-433056446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6</xdr:row>
      <xdr:rowOff>160020</xdr:rowOff>
    </xdr:from>
    <xdr:to>
      <xdr:col>11</xdr:col>
      <xdr:colOff>350520</xdr:colOff>
      <xdr:row>21</xdr:row>
      <xdr:rowOff>160020</xdr:rowOff>
    </xdr:to>
    <xdr:graphicFrame macro="">
      <xdr:nvGraphicFramePr>
        <xdr:cNvPr id="2" name="Chart 1">
          <a:extLst>
            <a:ext uri="{FF2B5EF4-FFF2-40B4-BE49-F238E27FC236}">
              <a16:creationId xmlns:a16="http://schemas.microsoft.com/office/drawing/2014/main" id="{FB05DD8D-60BE-18A7-301F-66A81192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0</xdr:row>
      <xdr:rowOff>144780</xdr:rowOff>
    </xdr:from>
    <xdr:to>
      <xdr:col>12</xdr:col>
      <xdr:colOff>434340</xdr:colOff>
      <xdr:row>29</xdr:row>
      <xdr:rowOff>160020</xdr:rowOff>
    </xdr:to>
    <xdr:graphicFrame macro="">
      <xdr:nvGraphicFramePr>
        <xdr:cNvPr id="2" name="Chart 1">
          <a:extLst>
            <a:ext uri="{FF2B5EF4-FFF2-40B4-BE49-F238E27FC236}">
              <a16:creationId xmlns:a16="http://schemas.microsoft.com/office/drawing/2014/main" id="{D7B354A8-7890-B2C9-8B69-0222C7364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0</xdr:row>
      <xdr:rowOff>160020</xdr:rowOff>
    </xdr:from>
    <xdr:to>
      <xdr:col>16</xdr:col>
      <xdr:colOff>7620</xdr:colOff>
      <xdr:row>22</xdr:row>
      <xdr:rowOff>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C19E449-3E62-85E9-4274-6C6EFBD2EF7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126980" y="16002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9</xdr:row>
      <xdr:rowOff>83820</xdr:rowOff>
    </xdr:from>
    <xdr:to>
      <xdr:col>11</xdr:col>
      <xdr:colOff>403860</xdr:colOff>
      <xdr:row>24</xdr:row>
      <xdr:rowOff>76200</xdr:rowOff>
    </xdr:to>
    <xdr:graphicFrame macro="">
      <xdr:nvGraphicFramePr>
        <xdr:cNvPr id="2" name="Chart 1">
          <a:extLst>
            <a:ext uri="{FF2B5EF4-FFF2-40B4-BE49-F238E27FC236}">
              <a16:creationId xmlns:a16="http://schemas.microsoft.com/office/drawing/2014/main" id="{70C484CD-AE4F-CC78-1D01-3CE1BEE29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144780</xdr:colOff>
      <xdr:row>1</xdr:row>
      <xdr:rowOff>121920</xdr:rowOff>
    </xdr:from>
    <xdr:to>
      <xdr:col>15</xdr:col>
      <xdr:colOff>144780</xdr:colOff>
      <xdr:row>15</xdr:row>
      <xdr:rowOff>28575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9483517D-0602-3DF7-12B2-079D9E19519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4598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160020</xdr:colOff>
      <xdr:row>2</xdr:row>
      <xdr:rowOff>152400</xdr:rowOff>
    </xdr:from>
    <xdr:to>
      <xdr:col>15</xdr:col>
      <xdr:colOff>45720</xdr:colOff>
      <xdr:row>21</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411CE6-ADA5-1049-5B1C-5CCE71FD58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57800" y="518160"/>
              <a:ext cx="5981700" cy="3497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53340</xdr:colOff>
      <xdr:row>2</xdr:row>
      <xdr:rowOff>129540</xdr:rowOff>
    </xdr:from>
    <xdr:to>
      <xdr:col>15</xdr:col>
      <xdr:colOff>53340</xdr:colOff>
      <xdr:row>21</xdr:row>
      <xdr:rowOff>114300</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18CD6294-FBF0-D7BB-4D48-390C16C573A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669780" y="495300"/>
              <a:ext cx="182880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798998</xdr:colOff>
      <xdr:row>8</xdr:row>
      <xdr:rowOff>37191</xdr:rowOff>
    </xdr:from>
    <xdr:to>
      <xdr:col>7</xdr:col>
      <xdr:colOff>38100</xdr:colOff>
      <xdr:row>11</xdr:row>
      <xdr:rowOff>167640</xdr:rowOff>
    </xdr:to>
    <xdr:grpSp>
      <xdr:nvGrpSpPr>
        <xdr:cNvPr id="12" name="Group 11">
          <a:extLst>
            <a:ext uri="{FF2B5EF4-FFF2-40B4-BE49-F238E27FC236}">
              <a16:creationId xmlns:a16="http://schemas.microsoft.com/office/drawing/2014/main" id="{774660E4-6D17-2A55-BD36-3ADBD986C44E}"/>
            </a:ext>
          </a:extLst>
        </xdr:cNvPr>
        <xdr:cNvGrpSpPr/>
      </xdr:nvGrpSpPr>
      <xdr:grpSpPr>
        <a:xfrm>
          <a:off x="4654718" y="1873611"/>
          <a:ext cx="1372702" cy="679089"/>
          <a:chOff x="5142398" y="1873611"/>
          <a:chExt cx="1372702" cy="679089"/>
        </a:xfrm>
      </xdr:grpSpPr>
      <xdr:sp macro="" textlink="">
        <xdr:nvSpPr>
          <xdr:cNvPr id="8" name="Arrow: Chevron 7">
            <a:extLst>
              <a:ext uri="{FF2B5EF4-FFF2-40B4-BE49-F238E27FC236}">
                <a16:creationId xmlns:a16="http://schemas.microsoft.com/office/drawing/2014/main" id="{FC2F2EAE-326B-7089-0EBD-AB064E988687}"/>
              </a:ext>
            </a:extLst>
          </xdr:cNvPr>
          <xdr:cNvSpPr/>
        </xdr:nvSpPr>
        <xdr:spPr>
          <a:xfrm>
            <a:off x="5142398" y="18736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9" name="Freeform: Shape 8">
            <a:extLst>
              <a:ext uri="{FF2B5EF4-FFF2-40B4-BE49-F238E27FC236}">
                <a16:creationId xmlns:a16="http://schemas.microsoft.com/office/drawing/2014/main" id="{8E808B5E-B299-0622-97AE-29F0251F27BF}"/>
              </a:ext>
            </a:extLst>
          </xdr:cNvPr>
          <xdr:cNvSpPr/>
        </xdr:nvSpPr>
        <xdr:spPr>
          <a:xfrm>
            <a:off x="5371832" y="2194560"/>
            <a:ext cx="1143268"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d Gaikwad" refreshedDate="45039.535810995367" createdVersion="8" refreshedVersion="8" minRefreshableVersion="3" recordCount="816" xr:uid="{699CFD70-2366-4F82-8195-FC859F0FDD79}">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636288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d Gaikwad" refreshedDate="45039.738213310186" createdVersion="8" refreshedVersion="8" minRefreshableVersion="3" recordCount="13" xr:uid="{B11D5619-54A7-45D1-8686-3D96462EA9E9}">
  <cacheSource type="worksheet">
    <worksheetSource name="Table2"/>
  </cacheSource>
  <cacheFields count="6">
    <cacheField name="Season" numFmtId="0">
      <sharedItems containsSemiMixedTypes="0" containsString="0" containsNumber="1" containsInteger="1" minValue="2008" maxValue="2020" count="13">
        <n v="2020"/>
        <n v="2019"/>
        <n v="2018"/>
        <n v="2017"/>
        <n v="2016"/>
        <n v="2015"/>
        <n v="2014"/>
        <n v="2013"/>
        <n v="2012"/>
        <n v="2011"/>
        <n v="2010"/>
        <n v="2009"/>
        <n v="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pivotCacheId="3456022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d Gaikwad" refreshedDate="45039.767718634263" createdVersion="8" refreshedVersion="8" minRefreshableVersion="3" recordCount="13" xr:uid="{88CACAA8-FF7B-497B-A8AD-8284A09ECEF8}">
  <cacheSource type="worksheet">
    <worksheetSource name="Table6"/>
  </cacheSource>
  <cacheFields count="6">
    <cacheField name="Season" numFmtId="0">
      <sharedItems count="15">
        <s v="IPL-2020"/>
        <s v="IPL-2019"/>
        <s v="IPL-2018"/>
        <s v="IPL-2017"/>
        <s v="IPL-2016"/>
        <s v="IPL-2015"/>
        <s v="IPL-2014"/>
        <s v="IPL-2013"/>
        <s v="IPL-2012"/>
        <s v="IPL-2011"/>
        <s v="IPL-2010"/>
        <s v="IPL-2009"/>
        <s v="IPL-2008"/>
        <s v="IPL-2022" u="1"/>
        <s v="IPL-2021" u="1"/>
      </sharedItems>
    </cacheField>
    <cacheField name="Winner" numFmtId="0">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pivotCacheId="874555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Delhi Capitals"/>
    <s v="Dubai"/>
    <n v="8"/>
    <s v="Jofra Archer"/>
  </r>
  <r>
    <x v="1"/>
    <x v="0"/>
    <s v="Chennai Super Kings"/>
    <s v="Hyderabad"/>
    <n v="8"/>
    <s v="Andre Russell"/>
  </r>
  <r>
    <x v="2"/>
    <x v="1"/>
    <s v="Sunrisers Hyderabad"/>
    <s v="Mumbai"/>
    <n v="8"/>
    <s v="Sunil Narine"/>
  </r>
  <r>
    <x v="3"/>
    <x v="0"/>
    <s v="Rising Pune Supergiants"/>
    <s v="Hyderabad"/>
    <n v="8"/>
    <s v="Ben Stokes"/>
  </r>
  <r>
    <x v="4"/>
    <x v="2"/>
    <s v="Royal Challengers Bangalore"/>
    <s v="Bangalore"/>
    <n v="8"/>
    <s v="Virat Kohli"/>
  </r>
  <r>
    <x v="5"/>
    <x v="0"/>
    <s v="Chennai Super Kings"/>
    <s v="Kolkata"/>
    <n v="8"/>
    <s v="Andre Russell"/>
  </r>
  <r>
    <x v="6"/>
    <x v="3"/>
    <s v="Kings XI Punjab"/>
    <s v="Bangalore"/>
    <n v="8"/>
    <s v="Glenn Maxwell"/>
  </r>
  <r>
    <x v="7"/>
    <x v="0"/>
    <s v="Chennai Super Kings"/>
    <s v="Kolkata"/>
    <n v="9"/>
    <s v="Shane Watson"/>
  </r>
  <r>
    <x v="8"/>
    <x v="3"/>
    <s v="Chennai Super Kings"/>
    <s v="Chennai"/>
    <n v="9"/>
    <s v="Sunil Narine"/>
  </r>
  <r>
    <x v="9"/>
    <x v="1"/>
    <s v="Royal Challengers Bangalore"/>
    <s v="Chennai"/>
    <n v="10"/>
    <s v="Chris Gayle"/>
  </r>
  <r>
    <x v="10"/>
    <x v="1"/>
    <s v="Mumbai Indians"/>
    <s v="Mumbai"/>
    <n v="8"/>
    <s v="Sachin Tendulkar"/>
  </r>
  <r>
    <x v="11"/>
    <x v="4"/>
    <s v="Royal Challengers Bangalore"/>
    <s v="Johhanesburg"/>
    <n v="8"/>
    <s v="Adam Gilchrist"/>
  </r>
  <r>
    <x v="12"/>
    <x v="5"/>
    <s v="Chennai Super Kings"/>
    <s v="Mumbai"/>
    <n v="8"/>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umbai Indians"/>
    <s v="Delhi Capitals"/>
    <s v="Dubai"/>
    <n v="8"/>
    <s v="Jofra Archer"/>
  </r>
  <r>
    <x v="1"/>
    <s v="Mumbai Indians"/>
    <s v="Chennai Super Kings"/>
    <s v="Hyderabad"/>
    <n v="8"/>
    <s v="Andre Russell"/>
  </r>
  <r>
    <x v="2"/>
    <s v="Chennai Super Kings"/>
    <s v="Sunrisers Hyderabad"/>
    <s v="Mumbai"/>
    <n v="8"/>
    <s v="Sunil Narine"/>
  </r>
  <r>
    <x v="3"/>
    <s v="Mumbai Indians"/>
    <s v="Rising Pune Supergiants"/>
    <s v="Hyderabad"/>
    <n v="8"/>
    <s v="Ben Stokes"/>
  </r>
  <r>
    <x v="4"/>
    <s v="Sunrisers Hyderabad"/>
    <s v="Royal Challengers Bangalore"/>
    <s v="Bangalore"/>
    <n v="8"/>
    <s v="Virat Kohli"/>
  </r>
  <r>
    <x v="5"/>
    <s v="Mumbai Indians"/>
    <s v="Chennai Super Kings"/>
    <s v="Kolkata"/>
    <n v="8"/>
    <s v="Andre Russell"/>
  </r>
  <r>
    <x v="6"/>
    <s v="Kolkata Knight Riders"/>
    <s v="Kings XI Punjab"/>
    <s v="Bangalore"/>
    <n v="8"/>
    <s v="Glenn Maxwell"/>
  </r>
  <r>
    <x v="7"/>
    <s v="Mumbai Indians"/>
    <s v="Chennai Super Kings"/>
    <s v="Kolkata"/>
    <n v="9"/>
    <s v="Shane Watson"/>
  </r>
  <r>
    <x v="8"/>
    <s v="Kolkata Knight Riders"/>
    <s v="Chennai Super Kings"/>
    <s v="Chennai"/>
    <n v="9"/>
    <s v="Sunil Narine"/>
  </r>
  <r>
    <x v="9"/>
    <s v="Chennai Super Kings"/>
    <s v="Royal Challengers Bangalore"/>
    <s v="Chennai"/>
    <n v="10"/>
    <s v="Chris Gayle"/>
  </r>
  <r>
    <x v="10"/>
    <s v="Chennai Super Kings"/>
    <s v="Mumbai Indians"/>
    <s v="Mumbai"/>
    <n v="8"/>
    <s v="Sachin Tendulkar"/>
  </r>
  <r>
    <x v="11"/>
    <s v="Deccan Chargers"/>
    <s v="Royal Challengers Bangalore"/>
    <s v="Johhanesburg"/>
    <n v="8"/>
    <s v="Adam Gilchrist"/>
  </r>
  <r>
    <x v="12"/>
    <s v="Rajasthan Royals"/>
    <s v="Chennai Super Kings"/>
    <s v="Mumbai"/>
    <n v="8"/>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95CD8-FE6D-43D8-A7EE-A0A1C98263A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8">
    <pivotField showAll="0"/>
    <pivotField showAll="0"/>
    <pivotField showAll="0">
      <items count="14">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0">
    <i>
      <x v="8"/>
    </i>
    <i>
      <x/>
    </i>
    <i>
      <x v="11"/>
    </i>
    <i>
      <x v="15"/>
    </i>
    <i>
      <x v="14"/>
    </i>
    <i>
      <x v="5"/>
    </i>
    <i>
      <x v="7"/>
    </i>
    <i>
      <x v="10"/>
    </i>
    <i>
      <x v="3"/>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1AC46-AD5C-4446-901B-CC364A47597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pivotField showAll="0"/>
    <pivotField showAll="0">
      <items count="14">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98956-43D4-44E8-A1E2-9362FA0AC43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7" firstHeaderRow="1" firstDataRow="2" firstDataCol="1"/>
  <pivotFields count="18">
    <pivotField showAll="0"/>
    <pivotField showAll="0"/>
    <pivotField showAll="0">
      <items count="14">
        <item h="1" x="0"/>
        <item h="1" x="1"/>
        <item h="1" x="2"/>
        <item h="1" x="3"/>
        <item h="1" x="4"/>
        <item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3">
    <i>
      <x v="10"/>
    </i>
    <i>
      <x v="12"/>
    </i>
    <i>
      <x v="28"/>
    </i>
    <i>
      <x v="23"/>
    </i>
    <i>
      <x v="16"/>
    </i>
    <i>
      <x v="27"/>
    </i>
    <i>
      <x v="7"/>
    </i>
    <i>
      <x v="14"/>
    </i>
    <i>
      <x v="24"/>
    </i>
    <i>
      <x v="32"/>
    </i>
    <i>
      <x v="8"/>
    </i>
    <i>
      <x v="3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447FC-E36D-40F3-A376-CEAD7647AC6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showAll="0"/>
    <pivotField showAll="0">
      <items count="14">
        <item h="1" x="0"/>
        <item h="1" x="1"/>
        <item h="1" x="2"/>
        <item h="1" x="3"/>
        <item h="1" x="4"/>
        <item x="5"/>
        <item h="1" x="6"/>
        <item h="1" x="7"/>
        <item h="1" x="8"/>
        <item h="1" x="9"/>
        <item h="1" x="10"/>
        <item h="1"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0">
    <i>
      <x v="125"/>
    </i>
    <i>
      <x v="2"/>
    </i>
    <i>
      <x v="141"/>
    </i>
    <i>
      <x v="18"/>
    </i>
    <i>
      <x v="92"/>
    </i>
    <i>
      <x v="35"/>
    </i>
    <i>
      <x v="43"/>
    </i>
    <i>
      <x v="224"/>
    </i>
    <i>
      <x v="170"/>
    </i>
    <i>
      <x v="61"/>
    </i>
    <i>
      <x v="200"/>
    </i>
    <i>
      <x v="44"/>
    </i>
    <i>
      <x v="153"/>
    </i>
    <i>
      <x v="54"/>
    </i>
    <i>
      <x v="175"/>
    </i>
    <i>
      <x v="58"/>
    </i>
    <i>
      <x v="127"/>
    </i>
    <i>
      <x v="85"/>
    </i>
    <i>
      <x v="90"/>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94D504-C412-4159-9CD5-226B82E9341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A91A6E-41D2-40BA-8993-77A96DCC811F}"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6">
    <pivotField axis="axisRow" showAll="0" sortType="descending">
      <items count="16">
        <item m="1" x="13"/>
        <item m="1" x="14"/>
        <item x="0"/>
        <item x="1"/>
        <item x="2"/>
        <item x="3"/>
        <item x="4"/>
        <item x="5"/>
        <item x="6"/>
        <item x="7"/>
        <item x="8"/>
        <item x="9"/>
        <item x="10"/>
        <item x="11"/>
        <item x="12"/>
        <item t="default"/>
      </items>
    </pivotField>
    <pivotField showAll="0"/>
    <pivotField showAll="0"/>
    <pivotField showAll="0"/>
    <pivotField showAll="0"/>
    <pivotField showAll="0"/>
  </pivotFields>
  <rowFields count="1">
    <field x="0"/>
  </rowFields>
  <rowItems count="14">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1D450A0-3D62-47A9-AC4F-76CF4CF62561}" sourceName="Season">
  <pivotTables>
    <pivotTable tabId="6" name="PivotTable12"/>
    <pivotTable tabId="7" name="PivotTable13"/>
    <pivotTable tabId="3" name="PivotTable10"/>
    <pivotTable tabId="4" name="PivotTable11"/>
  </pivotTables>
  <data>
    <tabular pivotCacheId="1163628818">
      <items count="13">
        <i x="0"/>
        <i x="1"/>
        <i x="2"/>
        <i x="3"/>
        <i x="4"/>
        <i x="5" s="1"/>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4C49C1F-88A9-4F35-B41C-44B7EDB099F2}" sourceName="Season">
  <pivotTables>
    <pivotTable tabId="14" name="PivotTable18"/>
  </pivotTables>
  <data>
    <tabular pivotCacheId="874555045">
      <items count="15">
        <i x="12" s="1"/>
        <i x="11" s="1"/>
        <i x="10" s="1"/>
        <i x="9" s="1"/>
        <i x="8" s="1"/>
        <i x="7" s="1"/>
        <i x="6" s="1"/>
        <i x="5" s="1"/>
        <i x="4" s="1"/>
        <i x="3" s="1"/>
        <i x="2" s="1"/>
        <i x="1" s="1"/>
        <i x="0" s="1"/>
        <i x="14"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531CF6C-BDA8-4298-8547-2807C54FB529}" cache="Slicer_Season" caption="Season" columnCount="13"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1B27990-78C6-4334-B2C3-F06E241C3682}"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9EBD25D-F95B-4AC3-A245-281AD485D1A3}" cache="Slicer_Season"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19E4145-CB09-483D-81AE-A7C93D56BAE9}" cache="Slicer_Season2"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6D921-AEDC-44E3-BBFB-1F5B243B63D2}" name="Table1" displayName="Table1" ref="A1:R817" totalsRowShown="0">
  <autoFilter ref="A1:R817" xr:uid="{4D36D921-AEDC-44E3-BBFB-1F5B243B63D2}"/>
  <tableColumns count="18">
    <tableColumn id="1" xr3:uid="{07EC229F-CA76-423D-A2F1-E87D925E348D}" name="id"/>
    <tableColumn id="2" xr3:uid="{791E4494-8642-4856-B348-DC30A75F80BF}" name="city"/>
    <tableColumn id="3" xr3:uid="{1AF09BA7-4A26-406E-AB26-94341DC4F939}" name="Season"/>
    <tableColumn id="4" xr3:uid="{9F8B98CD-D0FC-4B13-9FE9-83E03B52690E}" name="date" dataDxfId="8"/>
    <tableColumn id="5" xr3:uid="{26C9CF05-F1FA-4E50-8C48-A6CD88CDDC57}" name="player_of_match"/>
    <tableColumn id="6" xr3:uid="{41C345C6-3D43-49A0-938E-F5D3F972146D}" name="venue"/>
    <tableColumn id="7" xr3:uid="{C623E8D2-E1AD-442D-BE07-D2147E66DA90}" name="neutral_venue"/>
    <tableColumn id="8" xr3:uid="{428F781E-27B1-4452-9BBD-1D127D4423F1}" name="team1"/>
    <tableColumn id="9" xr3:uid="{5F139CBE-8BC9-4B2C-8D78-DA519AF01D4A}" name="team2"/>
    <tableColumn id="10" xr3:uid="{18043630-0528-4103-927B-38EA56EBBBB1}" name="toss_winner"/>
    <tableColumn id="11" xr3:uid="{2E939D95-FF4E-4F05-B269-BEC04E9BD2DD}" name="toss_decision"/>
    <tableColumn id="12" xr3:uid="{834C33B7-F23C-4814-8933-63B2BB820116}" name="winner"/>
    <tableColumn id="13" xr3:uid="{DD998369-819F-4ACA-935E-4DF958A34C9F}" name="result"/>
    <tableColumn id="14" xr3:uid="{DD6DBDA0-5EC5-442D-9819-366BE5B063BF}" name="result_margin"/>
    <tableColumn id="15" xr3:uid="{A9A86113-9350-467A-A5AD-E85FCC49CED5}" name="eliminator"/>
    <tableColumn id="16" xr3:uid="{06517DFA-F46B-4FD1-942A-CE28F261C9DD}" name="method"/>
    <tableColumn id="17" xr3:uid="{4FD9F5A6-FF3A-4525-B08C-EC4AE20F8DFD}" name="umpire1"/>
    <tableColumn id="18" xr3:uid="{744351C4-AD5B-45A9-906D-C3C89A069185}" name="umpire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649BB1-9373-4B81-80C6-7CA7062320C6}" name="Table6" displayName="Table6" ref="A1:F14" totalsRowShown="0">
  <autoFilter ref="A1:F14" xr:uid="{37649BB1-9373-4B81-80C6-7CA7062320C6}"/>
  <tableColumns count="6">
    <tableColumn id="2" xr3:uid="{FB0D6A6E-7D87-42E7-9B7F-4003D86090C9}" name="Season"/>
    <tableColumn id="3" xr3:uid="{372768EA-B9F7-47D1-ACCE-8BF56F7E9E25}" name="Winner"/>
    <tableColumn id="4" xr3:uid="{D7C69FBA-01B6-47AD-B037-109E68163766}" name="Runner Up"/>
    <tableColumn id="5" xr3:uid="{58F9A302-73DE-4076-B923-F4A2F0C63D77}" name="Venue"/>
    <tableColumn id="6" xr3:uid="{8CAE0146-BD64-48CE-881A-DE88DE47A791}" name="Number of teams"/>
    <tableColumn id="7" xr3:uid="{F40F15B4-A49A-4105-A48F-571BD9250AF3}" name="Player of the Series"/>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6CDE53-C046-4D8B-8E84-A84712CB3277}" name="Table69" displayName="Table69" ref="D25:I38" totalsRowShown="0" headerRowDxfId="7" dataDxfId="6">
  <autoFilter ref="D25:I38" xr:uid="{E56CDE53-C046-4D8B-8E84-A84712CB3277}"/>
  <tableColumns count="6">
    <tableColumn id="2" xr3:uid="{F5BEC205-FDFD-4DA8-A895-920BFF3D40E3}" name="Season" dataDxfId="5"/>
    <tableColumn id="3" xr3:uid="{0AD58F83-8543-43F1-8B47-1358564AE24F}" name="Winner" dataDxfId="4"/>
    <tableColumn id="4" xr3:uid="{7982CA68-5651-4C16-8417-84DCA44890F4}" name="Runner Up" dataDxfId="3"/>
    <tableColumn id="5" xr3:uid="{8D1B81E0-92FE-4333-9441-6A32DBB4868E}" name="Venue" dataDxfId="2"/>
    <tableColumn id="6" xr3:uid="{7AC819D3-6799-43CE-BD03-4118F2E419CE}" name="Number of teams" dataDxfId="1"/>
    <tableColumn id="7" xr3:uid="{1E951FE8-432B-49CE-92B4-7EE2D6DC6401}" name="Player of the Serie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52091-F3F0-4F81-9059-2D49C68EDDF5}">
  <dimension ref="S3"/>
  <sheetViews>
    <sheetView showGridLines="0" zoomScale="102" zoomScaleNormal="102" workbookViewId="0">
      <selection activeCell="X40" sqref="X40"/>
    </sheetView>
  </sheetViews>
  <sheetFormatPr defaultRowHeight="14.4" x14ac:dyDescent="0.3"/>
  <sheetData>
    <row r="3" spans="19:19" x14ac:dyDescent="0.3">
      <c r="S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DD9C-74F3-473A-B036-D8E701A3C387}">
  <dimension ref="A1:R817"/>
  <sheetViews>
    <sheetView topLeftCell="A2" workbookViewId="0"/>
  </sheetViews>
  <sheetFormatPr defaultRowHeight="14.4" x14ac:dyDescent="0.3"/>
  <cols>
    <col min="2" max="2" width="10.33203125" customWidth="1"/>
    <col min="3" max="3" width="11.33203125" customWidth="1"/>
    <col min="4" max="4" width="11.6640625" customWidth="1"/>
    <col min="5" max="5" width="17.21875" customWidth="1"/>
    <col min="6" max="6" width="36.21875" customWidth="1"/>
    <col min="7" max="7" width="15.109375" customWidth="1"/>
    <col min="8" max="8" width="24" customWidth="1"/>
    <col min="9" max="9" width="23.88671875" customWidth="1"/>
    <col min="10" max="10" width="24.109375" customWidth="1"/>
    <col min="11" max="11" width="14.109375" customWidth="1"/>
    <col min="14" max="14" width="14.44140625" customWidth="1"/>
    <col min="15" max="15" width="11.44140625" customWidth="1"/>
    <col min="16" max="16" width="9.5546875" customWidth="1"/>
    <col min="17" max="17" width="11.21875" customWidth="1"/>
    <col min="18" max="18" width="14.109375" customWidth="1"/>
  </cols>
  <sheetData>
    <row r="1" spans="1:18" x14ac:dyDescent="0.3">
      <c r="A1" t="s">
        <v>0</v>
      </c>
      <c r="B1" t="s">
        <v>1</v>
      </c>
      <c r="C1" t="s">
        <v>410</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411</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411</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411</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411</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411</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411</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411</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411</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411</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411</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411</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411</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411</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411</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411</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411</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411</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411</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411</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411</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411</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411</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411</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411</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411</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411</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411</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411</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411</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411</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411</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411</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411</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411</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411</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411</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411</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411</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411</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411</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411</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411</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411</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411</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411</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411</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411</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411</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411</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411</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411</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411</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411</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411</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411</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411</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411</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411</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421</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421</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421</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421</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421</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421</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421</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421</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421</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421</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421</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421</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421</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421</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421</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421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421</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421</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421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421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421</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421</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421</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421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421</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421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421</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421</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421</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421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421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421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421</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421</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421</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421</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421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421</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421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421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421</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421</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421</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421</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421</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421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421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421</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421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421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421</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421</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421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421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421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421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421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422</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422</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422</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422</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422</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422</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422</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422</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422</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422</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422</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422</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422</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422</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422</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422</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422</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422</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422</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422</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422</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422</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422</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422</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422</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422</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422</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422</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422</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422</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422</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422</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422</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422</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422</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422</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422</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422</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422</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422</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422</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422</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422</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422</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422</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422</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422</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422</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422</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422</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422</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422</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422</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422</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422</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422</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422</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422</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422</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422</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412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412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412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412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412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412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412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412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412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412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412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412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412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412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412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412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412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412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412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412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412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412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412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412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412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412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412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412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412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412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412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412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412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412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412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412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412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412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412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412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412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412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412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412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412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412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412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412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412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412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412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412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412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412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412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412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412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412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412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412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412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412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412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412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412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412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412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412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412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412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412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412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412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413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413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413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413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413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413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413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413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413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413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413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413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413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413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413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413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413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413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413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413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413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413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413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413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413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413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413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413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413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413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413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413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413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413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413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413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413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413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413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413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413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413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413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413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413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413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413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413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413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413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413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413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413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413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413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413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413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413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413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413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413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413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413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413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413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413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413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413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413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413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413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413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413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413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414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414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414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414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414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414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414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414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414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414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414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414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414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414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414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414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414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414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414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414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414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414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414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414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414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414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414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414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414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414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414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414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414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414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414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414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414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414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414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414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414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414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414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414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414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414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414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414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414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414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414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414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414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414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414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414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414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414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414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414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414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414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414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414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414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414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414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414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414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414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414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414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414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414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414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414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415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415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415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415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415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415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415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415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415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415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415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415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415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415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415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415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415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415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415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415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415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415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415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415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415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415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415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415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415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415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415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415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415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415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415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415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415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415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415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415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415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415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415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415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415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415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415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415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415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415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415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415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415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415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415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415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415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415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415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415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423</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423</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423</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423</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423</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423</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423</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423</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423</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423</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423</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423</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423</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423</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423</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423</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423</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423</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423</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423</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423</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423</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423</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423</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423</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423</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423</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423</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423</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423</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423</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423</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423</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423</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423</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423</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423</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423</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423</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423</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423</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423</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423</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423</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423</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423</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423</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423</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423</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423</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423</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423</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423</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423</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423</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423</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423</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423</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423</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416</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416</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416</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416</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416</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416</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416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416</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416</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416</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416</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416</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416</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416</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416</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416</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416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416</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416</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416</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416</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416</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416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416</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416</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416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416</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416</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416</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416</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416</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416</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416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416</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416</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416</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416</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416</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416</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416</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416</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416</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416</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416</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416</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416</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416</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416</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416</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416</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416</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416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416</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416</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416</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416</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416</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416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416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416</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417</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417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417</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417</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417</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417</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417</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417</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417</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417</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417</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417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417</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417</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417</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417</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417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417</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417</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417</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417</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417</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417</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417</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417</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417</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417</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417</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417</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417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417</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417</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417</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417</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417</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417</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417</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417</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417</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417</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417</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417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417</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417</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417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417</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417</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417</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417</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417</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417</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417</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417</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417</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417</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417</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417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417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417</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418</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418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418</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418</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418</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418</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418</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418</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418</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418</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418</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418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418</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418</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418</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418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418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418</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418</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418</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418</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418</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418</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418</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418</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418</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418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418</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418</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418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418</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418</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418</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418</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418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418</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418</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418</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418</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418</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418</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418</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418</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418</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418</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418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418</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418</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418</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418</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418</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418</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418</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418</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418</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418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418</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418</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418</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418</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419</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419</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419</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419</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419</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419</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419</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419</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419</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419</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419</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419</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419</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419</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419</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419</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419</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419</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419</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419</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419</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419</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419</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419</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419</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419</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419</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419</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419</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419</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419</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419</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419</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419</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419</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419</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419</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419</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419</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419</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419</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419</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419</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419</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419</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419</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419</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419</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419</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419</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419</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419</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419</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419</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419</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419</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419</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419</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419</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419</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420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420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420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420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420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420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420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420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420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420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420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420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420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420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420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420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420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420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420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420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420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420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420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420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420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420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420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420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420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420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420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420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420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420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420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420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420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420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420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420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420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420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420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420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420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420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420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420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420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420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420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420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420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420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420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420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420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420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420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420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8E81-0DDF-4A11-862C-77038449FC15}">
  <dimension ref="A1:L14"/>
  <sheetViews>
    <sheetView workbookViewId="0">
      <selection activeCell="I24" sqref="I24"/>
    </sheetView>
  </sheetViews>
  <sheetFormatPr defaultRowHeight="14.4" x14ac:dyDescent="0.3"/>
  <cols>
    <col min="2" max="2" width="9.21875" customWidth="1"/>
    <col min="3" max="3" width="12.33203125" customWidth="1"/>
    <col min="5" max="5" width="17.77734375" customWidth="1"/>
    <col min="6" max="6" width="19.88671875" customWidth="1"/>
  </cols>
  <sheetData>
    <row r="1" spans="1:12" x14ac:dyDescent="0.3">
      <c r="A1" t="s">
        <v>410</v>
      </c>
      <c r="B1" t="s">
        <v>398</v>
      </c>
      <c r="C1" t="s">
        <v>399</v>
      </c>
      <c r="D1" t="s">
        <v>400</v>
      </c>
      <c r="E1" t="s">
        <v>401</v>
      </c>
      <c r="F1" t="s">
        <v>402</v>
      </c>
    </row>
    <row r="2" spans="1:12" x14ac:dyDescent="0.3">
      <c r="A2" t="s">
        <v>420</v>
      </c>
      <c r="B2" t="s">
        <v>47</v>
      </c>
      <c r="C2" t="s">
        <v>373</v>
      </c>
      <c r="D2" t="s">
        <v>388</v>
      </c>
      <c r="E2">
        <v>8</v>
      </c>
      <c r="F2" t="s">
        <v>403</v>
      </c>
    </row>
    <row r="3" spans="1:12" x14ac:dyDescent="0.3">
      <c r="A3" t="s">
        <v>419</v>
      </c>
      <c r="B3" t="s">
        <v>47</v>
      </c>
      <c r="C3" t="s">
        <v>32</v>
      </c>
      <c r="D3" t="s">
        <v>60</v>
      </c>
      <c r="E3">
        <v>8</v>
      </c>
      <c r="F3" t="s">
        <v>404</v>
      </c>
    </row>
    <row r="4" spans="1:12" x14ac:dyDescent="0.3">
      <c r="A4" t="s">
        <v>418</v>
      </c>
      <c r="B4" t="s">
        <v>32</v>
      </c>
      <c r="C4" t="s">
        <v>259</v>
      </c>
      <c r="D4" t="s">
        <v>44</v>
      </c>
      <c r="E4">
        <v>8</v>
      </c>
      <c r="F4" t="s">
        <v>405</v>
      </c>
    </row>
    <row r="5" spans="1:12" x14ac:dyDescent="0.3">
      <c r="A5" t="s">
        <v>417</v>
      </c>
      <c r="B5" t="s">
        <v>47</v>
      </c>
      <c r="C5" t="s">
        <v>317</v>
      </c>
      <c r="D5" t="s">
        <v>60</v>
      </c>
      <c r="E5">
        <v>8</v>
      </c>
      <c r="F5" t="s">
        <v>406</v>
      </c>
    </row>
    <row r="6" spans="1:12" x14ac:dyDescent="0.3">
      <c r="A6" t="s">
        <v>416</v>
      </c>
      <c r="B6" t="s">
        <v>259</v>
      </c>
      <c r="C6" t="s">
        <v>20</v>
      </c>
      <c r="D6" t="s">
        <v>17</v>
      </c>
      <c r="E6">
        <v>8</v>
      </c>
      <c r="F6" t="s">
        <v>407</v>
      </c>
      <c r="L6" s="5"/>
    </row>
    <row r="7" spans="1:12" x14ac:dyDescent="0.3">
      <c r="A7" t="s">
        <v>423</v>
      </c>
      <c r="B7" t="s">
        <v>47</v>
      </c>
      <c r="C7" t="s">
        <v>32</v>
      </c>
      <c r="D7" t="s">
        <v>50</v>
      </c>
      <c r="E7">
        <v>8</v>
      </c>
      <c r="F7" t="s">
        <v>404</v>
      </c>
    </row>
    <row r="8" spans="1:12" x14ac:dyDescent="0.3">
      <c r="A8" t="s">
        <v>415</v>
      </c>
      <c r="B8" t="s">
        <v>21</v>
      </c>
      <c r="C8" t="s">
        <v>31</v>
      </c>
      <c r="D8" t="s">
        <v>17</v>
      </c>
      <c r="E8">
        <v>8</v>
      </c>
      <c r="F8" t="s">
        <v>408</v>
      </c>
    </row>
    <row r="9" spans="1:12" x14ac:dyDescent="0.3">
      <c r="A9" t="s">
        <v>414</v>
      </c>
      <c r="B9" t="s">
        <v>47</v>
      </c>
      <c r="C9" t="s">
        <v>32</v>
      </c>
      <c r="D9" t="s">
        <v>50</v>
      </c>
      <c r="E9">
        <v>9</v>
      </c>
      <c r="F9" t="s">
        <v>424</v>
      </c>
    </row>
    <row r="10" spans="1:12" x14ac:dyDescent="0.3">
      <c r="A10" t="s">
        <v>413</v>
      </c>
      <c r="B10" t="s">
        <v>21</v>
      </c>
      <c r="C10" t="s">
        <v>32</v>
      </c>
      <c r="D10" t="s">
        <v>65</v>
      </c>
      <c r="E10">
        <v>9</v>
      </c>
      <c r="F10" t="s">
        <v>405</v>
      </c>
    </row>
    <row r="11" spans="1:12" x14ac:dyDescent="0.3">
      <c r="A11" t="s">
        <v>412</v>
      </c>
      <c r="B11" t="s">
        <v>32</v>
      </c>
      <c r="C11" t="s">
        <v>20</v>
      </c>
      <c r="D11" t="s">
        <v>65</v>
      </c>
      <c r="E11">
        <v>10</v>
      </c>
      <c r="F11" t="s">
        <v>425</v>
      </c>
    </row>
    <row r="12" spans="1:12" x14ac:dyDescent="0.3">
      <c r="A12" t="s">
        <v>422</v>
      </c>
      <c r="B12" t="s">
        <v>32</v>
      </c>
      <c r="C12" t="s">
        <v>47</v>
      </c>
      <c r="D12" t="s">
        <v>44</v>
      </c>
      <c r="E12">
        <v>8</v>
      </c>
      <c r="F12" t="s">
        <v>426</v>
      </c>
    </row>
    <row r="13" spans="1:12" x14ac:dyDescent="0.3">
      <c r="A13" t="s">
        <v>421</v>
      </c>
      <c r="B13" t="s">
        <v>53</v>
      </c>
      <c r="C13" t="s">
        <v>20</v>
      </c>
      <c r="D13" t="s">
        <v>409</v>
      </c>
      <c r="E13">
        <v>8</v>
      </c>
      <c r="F13" t="s">
        <v>427</v>
      </c>
    </row>
    <row r="14" spans="1:12" x14ac:dyDescent="0.3">
      <c r="A14" t="s">
        <v>411</v>
      </c>
      <c r="B14" t="s">
        <v>40</v>
      </c>
      <c r="C14" t="s">
        <v>32</v>
      </c>
      <c r="D14" t="s">
        <v>44</v>
      </c>
      <c r="E14">
        <v>8</v>
      </c>
      <c r="F14" t="s">
        <v>424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E27E-6292-4E1F-90B7-65037E30E691}">
  <dimension ref="A3:D14"/>
  <sheetViews>
    <sheetView tabSelected="1" workbookViewId="0">
      <selection activeCell="J23" sqref="J2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431</v>
      </c>
      <c r="B3" s="2" t="s">
        <v>430</v>
      </c>
    </row>
    <row r="4" spans="1:4" x14ac:dyDescent="0.3">
      <c r="A4" s="2" t="s">
        <v>428</v>
      </c>
      <c r="B4" t="s">
        <v>33</v>
      </c>
      <c r="C4" t="s">
        <v>22</v>
      </c>
      <c r="D4" t="s">
        <v>429</v>
      </c>
    </row>
    <row r="5" spans="1:4" x14ac:dyDescent="0.3">
      <c r="A5" s="3" t="s">
        <v>47</v>
      </c>
      <c r="B5">
        <v>12</v>
      </c>
      <c r="C5">
        <v>1</v>
      </c>
      <c r="D5">
        <v>13</v>
      </c>
    </row>
    <row r="6" spans="1:4" x14ac:dyDescent="0.3">
      <c r="A6" s="3" t="s">
        <v>32</v>
      </c>
      <c r="B6">
        <v>8</v>
      </c>
      <c r="C6">
        <v>4</v>
      </c>
      <c r="D6">
        <v>12</v>
      </c>
    </row>
    <row r="7" spans="1:4" x14ac:dyDescent="0.3">
      <c r="A7" s="3" t="s">
        <v>40</v>
      </c>
      <c r="B7">
        <v>6</v>
      </c>
      <c r="C7">
        <v>5</v>
      </c>
      <c r="D7">
        <v>11</v>
      </c>
    </row>
    <row r="8" spans="1:4" x14ac:dyDescent="0.3">
      <c r="A8" s="3" t="s">
        <v>259</v>
      </c>
      <c r="B8">
        <v>7</v>
      </c>
      <c r="C8">
        <v>3</v>
      </c>
      <c r="D8">
        <v>10</v>
      </c>
    </row>
    <row r="9" spans="1:4" x14ac:dyDescent="0.3">
      <c r="A9" s="3" t="s">
        <v>20</v>
      </c>
      <c r="B9">
        <v>2</v>
      </c>
      <c r="C9">
        <v>7</v>
      </c>
      <c r="D9">
        <v>9</v>
      </c>
    </row>
    <row r="10" spans="1:4" x14ac:dyDescent="0.3">
      <c r="A10" s="3" t="s">
        <v>31</v>
      </c>
      <c r="B10">
        <v>1</v>
      </c>
      <c r="C10">
        <v>7</v>
      </c>
      <c r="D10">
        <v>8</v>
      </c>
    </row>
    <row r="11" spans="1:4" x14ac:dyDescent="0.3">
      <c r="A11" s="3" t="s">
        <v>21</v>
      </c>
      <c r="B11">
        <v>4</v>
      </c>
      <c r="C11">
        <v>2</v>
      </c>
      <c r="D11">
        <v>6</v>
      </c>
    </row>
    <row r="12" spans="1:4" x14ac:dyDescent="0.3">
      <c r="A12" s="3" t="s">
        <v>207</v>
      </c>
      <c r="B12">
        <v>3</v>
      </c>
      <c r="C12">
        <v>1</v>
      </c>
      <c r="D12">
        <v>4</v>
      </c>
    </row>
    <row r="13" spans="1:4" x14ac:dyDescent="0.3">
      <c r="A13" s="3" t="s">
        <v>39</v>
      </c>
      <c r="B13">
        <v>2</v>
      </c>
      <c r="C13">
        <v>1</v>
      </c>
      <c r="D13">
        <v>3</v>
      </c>
    </row>
    <row r="14" spans="1:4" x14ac:dyDescent="0.3">
      <c r="A14" s="3" t="s">
        <v>429</v>
      </c>
      <c r="B14">
        <v>45</v>
      </c>
      <c r="C14">
        <v>31</v>
      </c>
      <c r="D14">
        <v>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6131-365B-4B72-8A19-0987002F8E06}">
  <dimension ref="A3:B6"/>
  <sheetViews>
    <sheetView workbookViewId="0">
      <selection activeCell="D28" sqref="D28"/>
    </sheetView>
  </sheetViews>
  <sheetFormatPr defaultRowHeight="14.4" x14ac:dyDescent="0.3"/>
  <cols>
    <col min="1" max="1" width="12.5546875" bestFit="1" customWidth="1"/>
    <col min="2" max="2" width="14.6640625" bestFit="1" customWidth="1"/>
  </cols>
  <sheetData>
    <row r="3" spans="1:2" x14ac:dyDescent="0.3">
      <c r="A3" s="2" t="s">
        <v>428</v>
      </c>
      <c r="B3" t="s">
        <v>432</v>
      </c>
    </row>
    <row r="4" spans="1:2" x14ac:dyDescent="0.3">
      <c r="A4" s="3" t="s">
        <v>33</v>
      </c>
      <c r="B4" s="4">
        <v>0.59210526315789469</v>
      </c>
    </row>
    <row r="5" spans="1:2" x14ac:dyDescent="0.3">
      <c r="A5" s="3" t="s">
        <v>22</v>
      </c>
      <c r="B5" s="4">
        <v>0.40789473684210525</v>
      </c>
    </row>
    <row r="6" spans="1:2" x14ac:dyDescent="0.3">
      <c r="A6" s="3" t="s">
        <v>429</v>
      </c>
      <c r="B6"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0D7EB-EB0E-46D7-B397-09F24CF541D6}">
  <dimension ref="A3:D17"/>
  <sheetViews>
    <sheetView workbookViewId="0">
      <selection activeCell="P29" sqref="P29"/>
    </sheetView>
  </sheetViews>
  <sheetFormatPr defaultRowHeight="14.4" x14ac:dyDescent="0.3"/>
  <cols>
    <col min="1" max="1" width="43" bestFit="1" customWidth="1"/>
    <col min="2" max="2" width="15.5546875" bestFit="1" customWidth="1"/>
    <col min="3" max="3" width="4.6640625" bestFit="1" customWidth="1"/>
    <col min="4" max="4" width="10.77734375" bestFit="1" customWidth="1"/>
  </cols>
  <sheetData>
    <row r="3" spans="1:4" x14ac:dyDescent="0.3">
      <c r="A3" s="2" t="s">
        <v>432</v>
      </c>
      <c r="B3" s="2" t="s">
        <v>430</v>
      </c>
    </row>
    <row r="4" spans="1:4" x14ac:dyDescent="0.3">
      <c r="A4" s="2" t="s">
        <v>428</v>
      </c>
      <c r="B4" t="s">
        <v>33</v>
      </c>
      <c r="C4" t="s">
        <v>22</v>
      </c>
      <c r="D4" t="s">
        <v>429</v>
      </c>
    </row>
    <row r="5" spans="1:4" x14ac:dyDescent="0.3">
      <c r="A5" s="3" t="s">
        <v>195</v>
      </c>
      <c r="C5">
        <v>2</v>
      </c>
      <c r="D5">
        <v>2</v>
      </c>
    </row>
    <row r="6" spans="1:4" x14ac:dyDescent="0.3">
      <c r="A6" s="3" t="s">
        <v>278</v>
      </c>
      <c r="C6">
        <v>2</v>
      </c>
      <c r="D6">
        <v>2</v>
      </c>
    </row>
    <row r="7" spans="1:4" x14ac:dyDescent="0.3">
      <c r="A7" s="3" t="s">
        <v>270</v>
      </c>
      <c r="B7">
        <v>1</v>
      </c>
      <c r="C7">
        <v>1</v>
      </c>
      <c r="D7">
        <v>2</v>
      </c>
    </row>
    <row r="8" spans="1:4" x14ac:dyDescent="0.3">
      <c r="A8" s="3" t="s">
        <v>30</v>
      </c>
      <c r="C8">
        <v>6</v>
      </c>
      <c r="D8">
        <v>6</v>
      </c>
    </row>
    <row r="9" spans="1:4" x14ac:dyDescent="0.3">
      <c r="A9" s="3" t="s">
        <v>67</v>
      </c>
      <c r="B9">
        <v>6</v>
      </c>
      <c r="C9">
        <v>2</v>
      </c>
      <c r="D9">
        <v>8</v>
      </c>
    </row>
    <row r="10" spans="1:4" x14ac:dyDescent="0.3">
      <c r="A10" s="3" t="s">
        <v>58</v>
      </c>
      <c r="B10">
        <v>4</v>
      </c>
      <c r="C10">
        <v>4</v>
      </c>
      <c r="D10">
        <v>8</v>
      </c>
    </row>
    <row r="11" spans="1:4" x14ac:dyDescent="0.3">
      <c r="A11" s="3" t="s">
        <v>52</v>
      </c>
      <c r="B11">
        <v>7</v>
      </c>
      <c r="C11">
        <v>1</v>
      </c>
      <c r="D11">
        <v>8</v>
      </c>
    </row>
    <row r="12" spans="1:4" x14ac:dyDescent="0.3">
      <c r="A12" s="3" t="s">
        <v>19</v>
      </c>
      <c r="B12">
        <v>1</v>
      </c>
      <c r="C12">
        <v>7</v>
      </c>
      <c r="D12">
        <v>8</v>
      </c>
    </row>
    <row r="13" spans="1:4" x14ac:dyDescent="0.3">
      <c r="A13" s="3" t="s">
        <v>62</v>
      </c>
      <c r="B13">
        <v>6</v>
      </c>
      <c r="C13">
        <v>2</v>
      </c>
      <c r="D13">
        <v>8</v>
      </c>
    </row>
    <row r="14" spans="1:4" x14ac:dyDescent="0.3">
      <c r="A14" s="3" t="s">
        <v>240</v>
      </c>
      <c r="B14">
        <v>7</v>
      </c>
      <c r="C14">
        <v>1</v>
      </c>
      <c r="D14">
        <v>8</v>
      </c>
    </row>
    <row r="15" spans="1:4" x14ac:dyDescent="0.3">
      <c r="A15" s="3" t="s">
        <v>38</v>
      </c>
      <c r="B15">
        <v>6</v>
      </c>
      <c r="C15">
        <v>2</v>
      </c>
      <c r="D15">
        <v>8</v>
      </c>
    </row>
    <row r="16" spans="1:4" x14ac:dyDescent="0.3">
      <c r="A16" s="3" t="s">
        <v>46</v>
      </c>
      <c r="B16">
        <v>7</v>
      </c>
      <c r="C16">
        <v>1</v>
      </c>
      <c r="D16">
        <v>8</v>
      </c>
    </row>
    <row r="17" spans="1:4" x14ac:dyDescent="0.3">
      <c r="A17" s="3" t="s">
        <v>429</v>
      </c>
      <c r="B17">
        <v>45</v>
      </c>
      <c r="C17">
        <v>31</v>
      </c>
      <c r="D17">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5D46-F583-4BA6-AEC6-5948C1E4BC85}">
  <dimension ref="A3:E23"/>
  <sheetViews>
    <sheetView workbookViewId="0">
      <selection activeCell="D28" sqref="D28"/>
    </sheetView>
  </sheetViews>
  <sheetFormatPr defaultRowHeight="14.4" x14ac:dyDescent="0.3"/>
  <cols>
    <col min="1" max="1" width="12.5546875" bestFit="1" customWidth="1"/>
    <col min="2" max="2" width="23.44140625" bestFit="1" customWidth="1"/>
    <col min="4" max="4" width="17.33203125" customWidth="1"/>
    <col min="5" max="5" width="15.5546875" customWidth="1"/>
  </cols>
  <sheetData>
    <row r="3" spans="1:5" x14ac:dyDescent="0.3">
      <c r="A3" s="2" t="s">
        <v>428</v>
      </c>
      <c r="B3" t="s">
        <v>433</v>
      </c>
      <c r="D3" t="s">
        <v>434</v>
      </c>
      <c r="E3" t="s">
        <v>435</v>
      </c>
    </row>
    <row r="4" spans="1:5" x14ac:dyDescent="0.3">
      <c r="A4" s="3" t="s">
        <v>29</v>
      </c>
      <c r="B4">
        <v>5</v>
      </c>
      <c r="D4" t="str">
        <f>A4</f>
        <v>MEK Hussey</v>
      </c>
      <c r="E4">
        <f>GETPIVOTDATA("player_of_match",$A$3,"player_of_match",A4)</f>
        <v>5</v>
      </c>
    </row>
    <row r="5" spans="1:5" x14ac:dyDescent="0.3">
      <c r="A5" s="3" t="s">
        <v>93</v>
      </c>
      <c r="B5">
        <v>4</v>
      </c>
      <c r="D5" t="str">
        <f t="shared" ref="D5:D13" si="0">A5</f>
        <v>A Mishra</v>
      </c>
      <c r="E5">
        <f t="shared" ref="E5:E13" si="1">GETPIVOTDATA("player_of_match",$A$3,"player_of_match",A5)</f>
        <v>4</v>
      </c>
    </row>
    <row r="6" spans="1:5" x14ac:dyDescent="0.3">
      <c r="A6" s="3" t="s">
        <v>76</v>
      </c>
      <c r="B6">
        <v>3</v>
      </c>
      <c r="D6" t="str">
        <f t="shared" si="0"/>
        <v>MS Dhoni</v>
      </c>
      <c r="E6">
        <f t="shared" si="1"/>
        <v>3</v>
      </c>
    </row>
    <row r="7" spans="1:5" x14ac:dyDescent="0.3">
      <c r="A7" s="3" t="s">
        <v>233</v>
      </c>
      <c r="B7">
        <v>3</v>
      </c>
      <c r="D7" t="str">
        <f t="shared" si="0"/>
        <v>AM Rahane</v>
      </c>
      <c r="E7">
        <f t="shared" si="1"/>
        <v>3</v>
      </c>
    </row>
    <row r="8" spans="1:5" x14ac:dyDescent="0.3">
      <c r="A8" s="3" t="s">
        <v>192</v>
      </c>
      <c r="B8">
        <v>3</v>
      </c>
      <c r="D8" t="str">
        <f t="shared" si="0"/>
        <v>KA Pollard</v>
      </c>
      <c r="E8">
        <f t="shared" si="1"/>
        <v>3</v>
      </c>
    </row>
    <row r="9" spans="1:5" x14ac:dyDescent="0.3">
      <c r="A9" s="3" t="s">
        <v>118</v>
      </c>
      <c r="B9">
        <v>3</v>
      </c>
      <c r="D9" t="str">
        <f t="shared" si="0"/>
        <v>CH Gayle</v>
      </c>
      <c r="E9">
        <f t="shared" si="1"/>
        <v>3</v>
      </c>
    </row>
    <row r="10" spans="1:5" x14ac:dyDescent="0.3">
      <c r="A10" s="3" t="s">
        <v>268</v>
      </c>
      <c r="B10">
        <v>3</v>
      </c>
      <c r="D10" t="str">
        <f t="shared" si="0"/>
        <v>DA Miller</v>
      </c>
      <c r="E10">
        <f t="shared" si="1"/>
        <v>3</v>
      </c>
    </row>
    <row r="11" spans="1:5" x14ac:dyDescent="0.3">
      <c r="A11" s="3" t="s">
        <v>215</v>
      </c>
      <c r="B11">
        <v>3</v>
      </c>
      <c r="D11" t="str">
        <f t="shared" si="0"/>
        <v>V Kohli</v>
      </c>
      <c r="E11">
        <f t="shared" si="1"/>
        <v>3</v>
      </c>
    </row>
    <row r="12" spans="1:5" x14ac:dyDescent="0.3">
      <c r="A12" s="3" t="s">
        <v>235</v>
      </c>
      <c r="B12">
        <v>2</v>
      </c>
      <c r="D12" t="str">
        <f t="shared" si="0"/>
        <v>RA Jadeja</v>
      </c>
      <c r="E12">
        <f t="shared" si="1"/>
        <v>2</v>
      </c>
    </row>
    <row r="13" spans="1:5" x14ac:dyDescent="0.3">
      <c r="A13" s="3" t="s">
        <v>261</v>
      </c>
      <c r="B13">
        <v>2</v>
      </c>
      <c r="D13" t="str">
        <f t="shared" si="0"/>
        <v>GH Vihari</v>
      </c>
      <c r="E13">
        <f t="shared" si="1"/>
        <v>2</v>
      </c>
    </row>
    <row r="14" spans="1:5" x14ac:dyDescent="0.3">
      <c r="A14" s="3" t="s">
        <v>105</v>
      </c>
      <c r="B14">
        <v>2</v>
      </c>
    </row>
    <row r="15" spans="1:5" x14ac:dyDescent="0.3">
      <c r="A15" s="3" t="s">
        <v>179</v>
      </c>
      <c r="B15">
        <v>2</v>
      </c>
    </row>
    <row r="16" spans="1:5" x14ac:dyDescent="0.3">
      <c r="A16" s="3" t="s">
        <v>276</v>
      </c>
      <c r="B16">
        <v>2</v>
      </c>
    </row>
    <row r="17" spans="1:2" x14ac:dyDescent="0.3">
      <c r="A17" s="3" t="s">
        <v>152</v>
      </c>
      <c r="B17">
        <v>2</v>
      </c>
    </row>
    <row r="18" spans="1:2" x14ac:dyDescent="0.3">
      <c r="A18" s="3" t="s">
        <v>147</v>
      </c>
      <c r="B18">
        <v>2</v>
      </c>
    </row>
    <row r="19" spans="1:2" x14ac:dyDescent="0.3">
      <c r="A19" s="3" t="s">
        <v>146</v>
      </c>
      <c r="B19">
        <v>2</v>
      </c>
    </row>
    <row r="20" spans="1:2" x14ac:dyDescent="0.3">
      <c r="A20" s="3" t="s">
        <v>273</v>
      </c>
      <c r="B20">
        <v>2</v>
      </c>
    </row>
    <row r="21" spans="1:2" x14ac:dyDescent="0.3">
      <c r="A21" s="3" t="s">
        <v>144</v>
      </c>
      <c r="B21">
        <v>2</v>
      </c>
    </row>
    <row r="22" spans="1:2" x14ac:dyDescent="0.3">
      <c r="A22" s="3" t="s">
        <v>265</v>
      </c>
      <c r="B22">
        <v>2</v>
      </c>
    </row>
    <row r="23" spans="1:2" x14ac:dyDescent="0.3">
      <c r="A23" s="3" t="s">
        <v>429</v>
      </c>
      <c r="B23">
        <v>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52DA6-7A8B-4D20-8C95-E687DC57BC98}">
  <dimension ref="A3:E10"/>
  <sheetViews>
    <sheetView workbookViewId="0">
      <selection activeCell="D20" sqref="D20"/>
    </sheetView>
  </sheetViews>
  <sheetFormatPr defaultRowHeight="14.4" x14ac:dyDescent="0.3"/>
  <cols>
    <col min="1" max="1" width="18.21875" bestFit="1" customWidth="1"/>
    <col min="2" max="2" width="15" bestFit="1" customWidth="1"/>
    <col min="4" max="4" width="17.77734375" customWidth="1"/>
    <col min="5" max="5" width="14.44140625" customWidth="1"/>
  </cols>
  <sheetData>
    <row r="3" spans="1:5" x14ac:dyDescent="0.3">
      <c r="A3" s="2" t="s">
        <v>428</v>
      </c>
      <c r="B3" t="s">
        <v>436</v>
      </c>
    </row>
    <row r="4" spans="1:5" x14ac:dyDescent="0.3">
      <c r="A4" s="3" t="s">
        <v>47</v>
      </c>
      <c r="B4">
        <v>5</v>
      </c>
      <c r="D4" t="str">
        <f>A4</f>
        <v>Mumbai Indians</v>
      </c>
      <c r="E4">
        <f>GETPIVOTDATA("Winner",$A$3,"Winner",A4)</f>
        <v>5</v>
      </c>
    </row>
    <row r="5" spans="1:5" x14ac:dyDescent="0.3">
      <c r="A5" s="3" t="s">
        <v>32</v>
      </c>
      <c r="B5">
        <v>3</v>
      </c>
      <c r="D5" t="str">
        <f t="shared" ref="D5:D9" si="0">A5</f>
        <v>Chennai Super Kings</v>
      </c>
      <c r="E5">
        <f t="shared" ref="E5:E9" si="1">GETPIVOTDATA("Winner",$A$3,"Winner",A5)</f>
        <v>3</v>
      </c>
    </row>
    <row r="6" spans="1:5" x14ac:dyDescent="0.3">
      <c r="A6" s="3" t="s">
        <v>21</v>
      </c>
      <c r="B6">
        <v>2</v>
      </c>
      <c r="D6" t="str">
        <f t="shared" si="0"/>
        <v>Kolkata Knight Riders</v>
      </c>
      <c r="E6">
        <f t="shared" si="1"/>
        <v>2</v>
      </c>
    </row>
    <row r="7" spans="1:5" x14ac:dyDescent="0.3">
      <c r="A7" s="3" t="s">
        <v>53</v>
      </c>
      <c r="B7">
        <v>1</v>
      </c>
      <c r="D7" t="str">
        <f t="shared" si="0"/>
        <v>Deccan Chargers</v>
      </c>
      <c r="E7">
        <f t="shared" si="1"/>
        <v>1</v>
      </c>
    </row>
    <row r="8" spans="1:5" x14ac:dyDescent="0.3">
      <c r="A8" s="3" t="s">
        <v>259</v>
      </c>
      <c r="B8">
        <v>1</v>
      </c>
      <c r="D8" t="str">
        <f t="shared" si="0"/>
        <v>Sunrisers Hyderabad</v>
      </c>
      <c r="E8">
        <f t="shared" si="1"/>
        <v>1</v>
      </c>
    </row>
    <row r="9" spans="1:5" x14ac:dyDescent="0.3">
      <c r="A9" s="3" t="s">
        <v>40</v>
      </c>
      <c r="B9">
        <v>1</v>
      </c>
      <c r="D9" t="str">
        <f t="shared" si="0"/>
        <v>Rajasthan Royals</v>
      </c>
      <c r="E9">
        <f t="shared" si="1"/>
        <v>1</v>
      </c>
    </row>
    <row r="10" spans="1:5" x14ac:dyDescent="0.3">
      <c r="A10" s="3" t="s">
        <v>429</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6178-CC11-44B0-9044-9ABF1104E9CF}">
  <dimension ref="A3:I40"/>
  <sheetViews>
    <sheetView workbookViewId="0">
      <selection activeCell="I14" sqref="I14"/>
    </sheetView>
  </sheetViews>
  <sheetFormatPr defaultRowHeight="14.4" x14ac:dyDescent="0.3"/>
  <cols>
    <col min="1" max="1" width="12.5546875" bestFit="1" customWidth="1"/>
    <col min="5" max="5" width="17" customWidth="1"/>
    <col min="6" max="6" width="15.88671875" customWidth="1"/>
    <col min="7" max="7" width="15.21875" customWidth="1"/>
    <col min="8" max="8" width="12.109375" customWidth="1"/>
    <col min="9" max="9" width="14.109375" customWidth="1"/>
  </cols>
  <sheetData>
    <row r="3" spans="1:9" ht="43.8" thickBot="1" x14ac:dyDescent="0.35">
      <c r="A3" s="2" t="s">
        <v>428</v>
      </c>
      <c r="D3" s="6" t="s">
        <v>410</v>
      </c>
      <c r="E3" s="6" t="s">
        <v>398</v>
      </c>
      <c r="F3" s="6" t="s">
        <v>399</v>
      </c>
      <c r="G3" s="6" t="s">
        <v>400</v>
      </c>
      <c r="H3" s="6" t="s">
        <v>401</v>
      </c>
      <c r="I3" s="6" t="s">
        <v>402</v>
      </c>
    </row>
    <row r="4" spans="1:9" x14ac:dyDescent="0.3">
      <c r="A4" s="3" t="s">
        <v>420</v>
      </c>
      <c r="D4" t="str">
        <f>A4</f>
        <v>IPL-2020</v>
      </c>
      <c r="E4" t="str">
        <f>VLOOKUP($D$4,Table69[],2,0)</f>
        <v>Mumbai Indians</v>
      </c>
      <c r="F4" t="str">
        <f>VLOOKUP($D$4,Table69[],3,0)</f>
        <v>Delhi Capitals</v>
      </c>
      <c r="G4" t="str">
        <f>VLOOKUP($D$4,Table69[],4,0)</f>
        <v>Dubai</v>
      </c>
      <c r="H4">
        <f>VLOOKUP($D$4,Table69[],5,0)</f>
        <v>8</v>
      </c>
      <c r="I4" t="str">
        <f>VLOOKUP($D$4,Table69[],6,0)</f>
        <v>Jofra Archer</v>
      </c>
    </row>
    <row r="5" spans="1:9" x14ac:dyDescent="0.3">
      <c r="A5" s="3" t="s">
        <v>419</v>
      </c>
    </row>
    <row r="6" spans="1:9" x14ac:dyDescent="0.3">
      <c r="A6" s="3" t="s">
        <v>418</v>
      </c>
    </row>
    <row r="7" spans="1:9" x14ac:dyDescent="0.3">
      <c r="A7" s="3" t="s">
        <v>417</v>
      </c>
    </row>
    <row r="8" spans="1:9" x14ac:dyDescent="0.3">
      <c r="A8" s="3" t="s">
        <v>416</v>
      </c>
    </row>
    <row r="9" spans="1:9" x14ac:dyDescent="0.3">
      <c r="A9" s="3" t="s">
        <v>423</v>
      </c>
    </row>
    <row r="10" spans="1:9" x14ac:dyDescent="0.3">
      <c r="A10" s="3" t="s">
        <v>415</v>
      </c>
    </row>
    <row r="11" spans="1:9" x14ac:dyDescent="0.3">
      <c r="A11" s="3" t="s">
        <v>414</v>
      </c>
    </row>
    <row r="12" spans="1:9" x14ac:dyDescent="0.3">
      <c r="A12" s="3" t="s">
        <v>413</v>
      </c>
    </row>
    <row r="13" spans="1:9" x14ac:dyDescent="0.3">
      <c r="A13" s="3" t="s">
        <v>412</v>
      </c>
    </row>
    <row r="14" spans="1:9" x14ac:dyDescent="0.3">
      <c r="A14" s="3" t="s">
        <v>422</v>
      </c>
    </row>
    <row r="15" spans="1:9" x14ac:dyDescent="0.3">
      <c r="A15" s="3" t="s">
        <v>421</v>
      </c>
    </row>
    <row r="16" spans="1:9" x14ac:dyDescent="0.3">
      <c r="A16" s="3" t="s">
        <v>411</v>
      </c>
    </row>
    <row r="17" spans="1:9" x14ac:dyDescent="0.3">
      <c r="A17" s="3" t="s">
        <v>429</v>
      </c>
    </row>
    <row r="25" spans="1:9" ht="28.8" x14ac:dyDescent="0.3">
      <c r="C25" s="5"/>
      <c r="D25" s="5" t="s">
        <v>410</v>
      </c>
      <c r="E25" s="5" t="s">
        <v>398</v>
      </c>
      <c r="F25" s="5" t="s">
        <v>399</v>
      </c>
      <c r="G25" s="5" t="s">
        <v>400</v>
      </c>
      <c r="H25" s="5" t="s">
        <v>401</v>
      </c>
      <c r="I25" s="5" t="s">
        <v>402</v>
      </c>
    </row>
    <row r="26" spans="1:9" x14ac:dyDescent="0.3">
      <c r="C26" s="5"/>
      <c r="D26" s="5" t="s">
        <v>420</v>
      </c>
      <c r="E26" s="5" t="s">
        <v>47</v>
      </c>
      <c r="F26" s="5" t="s">
        <v>373</v>
      </c>
      <c r="G26" s="5" t="s">
        <v>388</v>
      </c>
      <c r="H26" s="5">
        <v>8</v>
      </c>
      <c r="I26" s="5" t="s">
        <v>403</v>
      </c>
    </row>
    <row r="27" spans="1:9" ht="28.8" x14ac:dyDescent="0.3">
      <c r="C27" s="5"/>
      <c r="D27" s="5" t="s">
        <v>419</v>
      </c>
      <c r="E27" s="5" t="s">
        <v>47</v>
      </c>
      <c r="F27" s="5" t="s">
        <v>32</v>
      </c>
      <c r="G27" s="5" t="s">
        <v>60</v>
      </c>
      <c r="H27" s="5">
        <v>8</v>
      </c>
      <c r="I27" s="5" t="s">
        <v>404</v>
      </c>
    </row>
    <row r="28" spans="1:9" ht="28.8" x14ac:dyDescent="0.3">
      <c r="C28" s="5"/>
      <c r="D28" s="5" t="s">
        <v>418</v>
      </c>
      <c r="E28" s="5" t="s">
        <v>32</v>
      </c>
      <c r="F28" s="5" t="s">
        <v>259</v>
      </c>
      <c r="G28" s="5" t="s">
        <v>44</v>
      </c>
      <c r="H28" s="5">
        <v>8</v>
      </c>
      <c r="I28" s="5" t="s">
        <v>405</v>
      </c>
    </row>
    <row r="29" spans="1:9" ht="28.8" x14ac:dyDescent="0.3">
      <c r="C29" s="5"/>
      <c r="D29" s="5" t="s">
        <v>417</v>
      </c>
      <c r="E29" s="5" t="s">
        <v>47</v>
      </c>
      <c r="F29" s="5" t="s">
        <v>317</v>
      </c>
      <c r="G29" s="5" t="s">
        <v>60</v>
      </c>
      <c r="H29" s="5">
        <v>8</v>
      </c>
      <c r="I29" s="5" t="s">
        <v>406</v>
      </c>
    </row>
    <row r="30" spans="1:9" ht="28.8" x14ac:dyDescent="0.3">
      <c r="C30" s="5"/>
      <c r="D30" s="5" t="s">
        <v>416</v>
      </c>
      <c r="E30" s="5" t="s">
        <v>259</v>
      </c>
      <c r="F30" s="5" t="s">
        <v>20</v>
      </c>
      <c r="G30" s="5" t="s">
        <v>17</v>
      </c>
      <c r="H30" s="5">
        <v>8</v>
      </c>
      <c r="I30" s="5" t="s">
        <v>407</v>
      </c>
    </row>
    <row r="31" spans="1:9" ht="28.8" x14ac:dyDescent="0.3">
      <c r="C31" s="5"/>
      <c r="D31" s="5" t="s">
        <v>423</v>
      </c>
      <c r="E31" s="5" t="s">
        <v>47</v>
      </c>
      <c r="F31" s="5" t="s">
        <v>32</v>
      </c>
      <c r="G31" s="5" t="s">
        <v>50</v>
      </c>
      <c r="H31" s="5">
        <v>8</v>
      </c>
      <c r="I31" s="5" t="s">
        <v>404</v>
      </c>
    </row>
    <row r="32" spans="1:9" ht="28.8" x14ac:dyDescent="0.3">
      <c r="C32" s="5"/>
      <c r="D32" s="5" t="s">
        <v>415</v>
      </c>
      <c r="E32" s="5" t="s">
        <v>21</v>
      </c>
      <c r="F32" s="5" t="s">
        <v>31</v>
      </c>
      <c r="G32" s="5" t="s">
        <v>17</v>
      </c>
      <c r="H32" s="5">
        <v>8</v>
      </c>
      <c r="I32" s="5" t="s">
        <v>408</v>
      </c>
    </row>
    <row r="33" spans="3:9" ht="28.8" x14ac:dyDescent="0.3">
      <c r="C33" s="5"/>
      <c r="D33" s="5" t="s">
        <v>414</v>
      </c>
      <c r="E33" s="5" t="s">
        <v>47</v>
      </c>
      <c r="F33" s="5" t="s">
        <v>32</v>
      </c>
      <c r="G33" s="5" t="s">
        <v>50</v>
      </c>
      <c r="H33" s="5">
        <v>9</v>
      </c>
      <c r="I33" s="5" t="s">
        <v>424</v>
      </c>
    </row>
    <row r="34" spans="3:9" ht="28.8" x14ac:dyDescent="0.3">
      <c r="C34" s="5"/>
      <c r="D34" s="5" t="s">
        <v>413</v>
      </c>
      <c r="E34" s="5" t="s">
        <v>21</v>
      </c>
      <c r="F34" s="5" t="s">
        <v>32</v>
      </c>
      <c r="G34" s="5" t="s">
        <v>65</v>
      </c>
      <c r="H34" s="5">
        <v>9</v>
      </c>
      <c r="I34" s="5" t="s">
        <v>405</v>
      </c>
    </row>
    <row r="35" spans="3:9" ht="28.8" x14ac:dyDescent="0.3">
      <c r="C35" s="5"/>
      <c r="D35" s="5" t="s">
        <v>412</v>
      </c>
      <c r="E35" s="5" t="s">
        <v>32</v>
      </c>
      <c r="F35" s="5" t="s">
        <v>20</v>
      </c>
      <c r="G35" s="5" t="s">
        <v>65</v>
      </c>
      <c r="H35" s="5">
        <v>10</v>
      </c>
      <c r="I35" s="5" t="s">
        <v>425</v>
      </c>
    </row>
    <row r="36" spans="3:9" ht="28.8" x14ac:dyDescent="0.3">
      <c r="C36" s="5"/>
      <c r="D36" s="5" t="s">
        <v>422</v>
      </c>
      <c r="E36" s="5" t="s">
        <v>32</v>
      </c>
      <c r="F36" s="5" t="s">
        <v>47</v>
      </c>
      <c r="G36" s="5" t="s">
        <v>44</v>
      </c>
      <c r="H36" s="5">
        <v>8</v>
      </c>
      <c r="I36" s="5" t="s">
        <v>426</v>
      </c>
    </row>
    <row r="37" spans="3:9" ht="28.8" x14ac:dyDescent="0.3">
      <c r="C37" s="5"/>
      <c r="D37" s="5" t="s">
        <v>421</v>
      </c>
      <c r="E37" s="5" t="s">
        <v>53</v>
      </c>
      <c r="F37" s="5" t="s">
        <v>20</v>
      </c>
      <c r="G37" s="5" t="s">
        <v>409</v>
      </c>
      <c r="H37" s="5">
        <v>8</v>
      </c>
      <c r="I37" s="5" t="s">
        <v>427</v>
      </c>
    </row>
    <row r="38" spans="3:9" ht="28.8" x14ac:dyDescent="0.3">
      <c r="C38" s="5"/>
      <c r="D38" s="5" t="s">
        <v>411</v>
      </c>
      <c r="E38" s="5" t="s">
        <v>40</v>
      </c>
      <c r="F38" s="5" t="s">
        <v>32</v>
      </c>
      <c r="G38" s="5" t="s">
        <v>44</v>
      </c>
      <c r="H38" s="5">
        <v>8</v>
      </c>
      <c r="I38" s="5" t="s">
        <v>424</v>
      </c>
    </row>
    <row r="39" spans="3:9" x14ac:dyDescent="0.3">
      <c r="C39" s="5"/>
      <c r="D39" s="5"/>
      <c r="E39" s="5"/>
      <c r="F39" s="5"/>
      <c r="G39" s="5"/>
      <c r="H39" s="5"/>
      <c r="I39" s="5"/>
    </row>
    <row r="40" spans="3:9" x14ac:dyDescent="0.3">
      <c r="C40" s="5"/>
      <c r="D40" s="5"/>
      <c r="E40" s="5"/>
      <c r="F40" s="5"/>
      <c r="G40" s="5"/>
      <c r="H40" s="5"/>
      <c r="I40" s="5"/>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Main Data</vt:lpstr>
      <vt:lpstr>winner sheet</vt:lpstr>
      <vt:lpstr>Matches win by team Bat&amp; Field</vt:lpstr>
      <vt:lpstr>Toss Based decision</vt:lpstr>
      <vt:lpstr>Top 10 Venues</vt:lpstr>
      <vt:lpstr>Man of the Match</vt:lpstr>
      <vt:lpstr>Title winners</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 Gaikwad</dc:creator>
  <cp:lastModifiedBy>Ninad Gaikwad</cp:lastModifiedBy>
  <dcterms:created xsi:type="dcterms:W3CDTF">2023-04-21T14:48:42Z</dcterms:created>
  <dcterms:modified xsi:type="dcterms:W3CDTF">2023-11-21T08:48:19Z</dcterms:modified>
</cp:coreProperties>
</file>