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nadicostanzopereira/Desktop/Fulminante/"/>
    </mc:Choice>
  </mc:AlternateContent>
  <xr:revisionPtr revIDLastSave="0" documentId="8_{2E689D51-E02B-F44A-A3F0-254B15C9E63A}" xr6:coauthVersionLast="47" xr6:coauthVersionMax="47" xr10:uidLastSave="{00000000-0000-0000-0000-000000000000}"/>
  <bookViews>
    <workbookView xWindow="0" yWindow="500" windowWidth="28800" windowHeight="15860" activeTab="1" xr2:uid="{BA68849B-0336-0B48-ADFD-D71275B61065}"/>
  </bookViews>
  <sheets>
    <sheet name="Hoja1" sheetId="1" r:id="rId1"/>
    <sheet name="Hoja3" sheetId="3" r:id="rId2"/>
    <sheet name="Hoja2" sheetId="2" r:id="rId3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3" l="1"/>
  <c r="L4" i="3"/>
  <c r="L7" i="3"/>
  <c r="C6" i="3"/>
  <c r="L8" i="3"/>
  <c r="C7" i="3"/>
  <c r="L9" i="3"/>
  <c r="C8" i="3"/>
  <c r="L10" i="3"/>
  <c r="C9" i="3"/>
  <c r="L11" i="3"/>
  <c r="C10" i="3"/>
  <c r="L12" i="3"/>
  <c r="C11" i="3"/>
  <c r="L13" i="3"/>
  <c r="C12" i="3"/>
  <c r="L14" i="3"/>
  <c r="C13" i="3"/>
  <c r="L15" i="3"/>
  <c r="C14" i="3"/>
  <c r="L16" i="3"/>
  <c r="C15" i="3"/>
  <c r="L17" i="3"/>
  <c r="C16" i="3"/>
  <c r="L18" i="3"/>
  <c r="C17" i="3"/>
  <c r="L19" i="3"/>
  <c r="C18" i="3"/>
  <c r="L20" i="3"/>
  <c r="C19" i="3"/>
  <c r="H1" i="3"/>
  <c r="B2" i="3"/>
  <c r="B3" i="3"/>
  <c r="F3" i="3"/>
  <c r="B4" i="3"/>
  <c r="F4" i="3"/>
  <c r="B5" i="3"/>
  <c r="F5" i="3"/>
  <c r="B6" i="3"/>
  <c r="F6" i="3"/>
  <c r="B7" i="3"/>
  <c r="F7" i="3"/>
  <c r="B8" i="3"/>
  <c r="F8" i="3"/>
  <c r="B9" i="3"/>
  <c r="F9" i="3"/>
  <c r="B10" i="3"/>
  <c r="F10" i="3"/>
  <c r="B11" i="3"/>
  <c r="F11" i="3"/>
  <c r="B12" i="3"/>
  <c r="F12" i="3"/>
  <c r="B13" i="3"/>
  <c r="F13" i="3"/>
  <c r="B14" i="3"/>
  <c r="F14" i="3"/>
  <c r="B15" i="3"/>
  <c r="F15" i="3"/>
  <c r="B16" i="3"/>
  <c r="F16" i="3"/>
  <c r="B17" i="3"/>
  <c r="F17" i="3"/>
  <c r="B18" i="3"/>
  <c r="F18" i="3"/>
  <c r="B19" i="3"/>
  <c r="F19" i="3"/>
  <c r="B20" i="3"/>
  <c r="F20" i="3"/>
  <c r="B21" i="3"/>
  <c r="F21" i="3"/>
  <c r="B22" i="3"/>
  <c r="F22" i="3"/>
  <c r="B23" i="3"/>
  <c r="F23" i="3"/>
  <c r="B24" i="3"/>
  <c r="F24" i="3"/>
  <c r="B25" i="3"/>
  <c r="F25" i="3"/>
  <c r="B26" i="3"/>
  <c r="F26" i="3"/>
  <c r="B27" i="3"/>
  <c r="F27" i="3"/>
  <c r="B28" i="3"/>
  <c r="F28" i="3"/>
  <c r="B29" i="3"/>
  <c r="F29" i="3"/>
  <c r="F2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21" i="3"/>
  <c r="L6" i="3"/>
  <c r="L5" i="3"/>
  <c r="H2" i="2"/>
  <c r="B7" i="2"/>
  <c r="I2" i="2"/>
  <c r="B8" i="2"/>
  <c r="B9" i="2"/>
</calcChain>
</file>

<file path=xl/sharedStrings.xml><?xml version="1.0" encoding="utf-8"?>
<sst xmlns="http://schemas.openxmlformats.org/spreadsheetml/2006/main" count="241" uniqueCount="32">
  <si>
    <t>countrycode</t>
  </si>
  <si>
    <t>country</t>
  </si>
  <si>
    <t>currency_unit</t>
  </si>
  <si>
    <t>year</t>
  </si>
  <si>
    <t>rgdpe</t>
  </si>
  <si>
    <t>ARG</t>
  </si>
  <si>
    <t>Argentina</t>
  </si>
  <si>
    <t>Argentine Peso</t>
  </si>
  <si>
    <t>Y_T</t>
  </si>
  <si>
    <t>a</t>
  </si>
  <si>
    <t>sigma</t>
  </si>
  <si>
    <t>Y_n</t>
  </si>
  <si>
    <t>C_T1</t>
  </si>
  <si>
    <t>C_T0</t>
  </si>
  <si>
    <t>TCR_t</t>
  </si>
  <si>
    <t>r*</t>
  </si>
  <si>
    <t>Y_T1</t>
  </si>
  <si>
    <t>Y_T0</t>
  </si>
  <si>
    <t>base</t>
  </si>
  <si>
    <t>shock</t>
  </si>
  <si>
    <t>var</t>
  </si>
  <si>
    <t>se aprecia el tcr</t>
  </si>
  <si>
    <t>d</t>
  </si>
  <si>
    <t>acá entra petrol</t>
  </si>
  <si>
    <t>petro</t>
  </si>
  <si>
    <t>expo sanjuan</t>
  </si>
  <si>
    <t>expo san juan prom</t>
  </si>
  <si>
    <t>qué porcentaje de Y_T es expo:100%</t>
  </si>
  <si>
    <t>VM</t>
  </si>
  <si>
    <t>CHUBU</t>
  </si>
  <si>
    <t>Y_T*</t>
  </si>
  <si>
    <t>San juan_nuevo mil millones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</si>
</sst>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0" fillId="2" borderId="0" xfId="0" applyFill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ADD90-CBBC-9045-9D29-E6E11923E6CD}">
  <dimension ref="A1:E71"/>
  <sheetViews>
    <sheetView workbookViewId="0">
      <selection activeCell="E2" sqref="E2"/>
    </sheetView>
  </sheetViews>
  <sheetFormatPr baseColWidth="10" defaultRowHeight="16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2" t="s">
        <v>5</v>
      </c>
      <c r="B2" s="2" t="s">
        <v>6</v>
      </c>
      <c r="C2" s="2" t="s">
        <v>7</v>
      </c>
      <c r="D2" s="2">
        <v>1950</v>
      </c>
      <c r="E2" s="2">
        <v>50304</v>
      </c>
    </row>
    <row r="3" spans="1:5" x14ac:dyDescent="0.2">
      <c r="A3" s="2" t="s">
        <v>5</v>
      </c>
      <c r="B3" s="2" t="s">
        <v>6</v>
      </c>
      <c r="C3" s="2" t="s">
        <v>7</v>
      </c>
      <c r="D3" s="2">
        <v>1951</v>
      </c>
      <c r="E3" s="2">
        <v>52678</v>
      </c>
    </row>
    <row r="4" spans="1:5" x14ac:dyDescent="0.2">
      <c r="A4" s="2" t="s">
        <v>5</v>
      </c>
      <c r="B4" s="2" t="s">
        <v>6</v>
      </c>
      <c r="C4" s="2" t="s">
        <v>7</v>
      </c>
      <c r="D4" s="2">
        <v>1952</v>
      </c>
      <c r="E4" s="2">
        <v>47677</v>
      </c>
    </row>
    <row r="5" spans="1:5" x14ac:dyDescent="0.2">
      <c r="A5" s="2" t="s">
        <v>5</v>
      </c>
      <c r="B5" s="2" t="s">
        <v>6</v>
      </c>
      <c r="C5" s="2" t="s">
        <v>7</v>
      </c>
      <c r="D5" s="2">
        <v>1953</v>
      </c>
      <c r="E5" s="2">
        <v>49530</v>
      </c>
    </row>
    <row r="6" spans="1:5" x14ac:dyDescent="0.2">
      <c r="A6" s="2" t="s">
        <v>5</v>
      </c>
      <c r="B6" s="2" t="s">
        <v>6</v>
      </c>
      <c r="C6" s="2" t="s">
        <v>7</v>
      </c>
      <c r="D6" s="2">
        <v>1954</v>
      </c>
      <c r="E6" s="2">
        <v>51835</v>
      </c>
    </row>
    <row r="7" spans="1:5" x14ac:dyDescent="0.2">
      <c r="A7" s="2" t="s">
        <v>5</v>
      </c>
      <c r="B7" s="2" t="s">
        <v>6</v>
      </c>
      <c r="C7" s="2" t="s">
        <v>7</v>
      </c>
      <c r="D7" s="2">
        <v>1955</v>
      </c>
      <c r="E7" s="2">
        <v>56628</v>
      </c>
    </row>
    <row r="8" spans="1:5" x14ac:dyDescent="0.2">
      <c r="A8" s="2" t="s">
        <v>5</v>
      </c>
      <c r="B8" s="2" t="s">
        <v>6</v>
      </c>
      <c r="C8" s="2" t="s">
        <v>7</v>
      </c>
      <c r="D8" s="2">
        <v>1956</v>
      </c>
      <c r="E8" s="2">
        <v>58045</v>
      </c>
    </row>
    <row r="9" spans="1:5" x14ac:dyDescent="0.2">
      <c r="A9" s="2" t="s">
        <v>5</v>
      </c>
      <c r="B9" s="2" t="s">
        <v>6</v>
      </c>
      <c r="C9" s="2" t="s">
        <v>7</v>
      </c>
      <c r="D9" s="2">
        <v>1957</v>
      </c>
      <c r="E9" s="2">
        <v>60745</v>
      </c>
    </row>
    <row r="10" spans="1:5" x14ac:dyDescent="0.2">
      <c r="A10" s="2" t="s">
        <v>5</v>
      </c>
      <c r="B10" s="2" t="s">
        <v>6</v>
      </c>
      <c r="C10" s="2" t="s">
        <v>7</v>
      </c>
      <c r="D10" s="2">
        <v>1958</v>
      </c>
      <c r="E10" s="2">
        <v>65418</v>
      </c>
    </row>
    <row r="11" spans="1:5" x14ac:dyDescent="0.2">
      <c r="A11" s="2" t="s">
        <v>5</v>
      </c>
      <c r="B11" s="2" t="s">
        <v>6</v>
      </c>
      <c r="C11" s="2" t="s">
        <v>7</v>
      </c>
      <c r="D11" s="2">
        <v>1959</v>
      </c>
      <c r="E11" s="2">
        <v>62026</v>
      </c>
    </row>
    <row r="12" spans="1:5" x14ac:dyDescent="0.2">
      <c r="A12" s="2" t="s">
        <v>5</v>
      </c>
      <c r="B12" s="2" t="s">
        <v>6</v>
      </c>
      <c r="C12" s="2" t="s">
        <v>7</v>
      </c>
      <c r="D12" s="2">
        <v>1960</v>
      </c>
      <c r="E12" s="2">
        <v>66827</v>
      </c>
    </row>
    <row r="13" spans="1:5" x14ac:dyDescent="0.2">
      <c r="A13" s="2" t="s">
        <v>5</v>
      </c>
      <c r="B13" s="2" t="s">
        <v>6</v>
      </c>
      <c r="C13" s="2" t="s">
        <v>7</v>
      </c>
      <c r="D13" s="2">
        <v>1961</v>
      </c>
      <c r="E13" s="2">
        <v>70027</v>
      </c>
    </row>
    <row r="14" spans="1:5" x14ac:dyDescent="0.2">
      <c r="A14" s="2" t="s">
        <v>5</v>
      </c>
      <c r="B14" s="2" t="s">
        <v>6</v>
      </c>
      <c r="C14" s="2" t="s">
        <v>7</v>
      </c>
      <c r="D14" s="2">
        <v>1962</v>
      </c>
      <c r="E14" s="2">
        <v>66727</v>
      </c>
    </row>
    <row r="15" spans="1:5" x14ac:dyDescent="0.2">
      <c r="A15" s="2" t="s">
        <v>5</v>
      </c>
      <c r="B15" s="2" t="s">
        <v>6</v>
      </c>
      <c r="C15" s="2" t="s">
        <v>7</v>
      </c>
      <c r="D15" s="2">
        <v>1963</v>
      </c>
      <c r="E15" s="2">
        <v>66221</v>
      </c>
    </row>
    <row r="16" spans="1:5" x14ac:dyDescent="0.2">
      <c r="A16" s="2" t="s">
        <v>5</v>
      </c>
      <c r="B16" s="2" t="s">
        <v>6</v>
      </c>
      <c r="C16" s="2" t="s">
        <v>7</v>
      </c>
      <c r="D16" s="2">
        <v>1964</v>
      </c>
      <c r="E16" s="2">
        <v>70699</v>
      </c>
    </row>
    <row r="17" spans="1:5" x14ac:dyDescent="0.2">
      <c r="A17" s="2" t="s">
        <v>5</v>
      </c>
      <c r="B17" s="2" t="s">
        <v>6</v>
      </c>
      <c r="C17" s="2" t="s">
        <v>7</v>
      </c>
      <c r="D17" s="2">
        <v>1965</v>
      </c>
      <c r="E17" s="2">
        <v>81516</v>
      </c>
    </row>
    <row r="18" spans="1:5" x14ac:dyDescent="0.2">
      <c r="A18" s="2" t="s">
        <v>5</v>
      </c>
      <c r="B18" s="2" t="s">
        <v>6</v>
      </c>
      <c r="C18" s="2" t="s">
        <v>7</v>
      </c>
      <c r="D18" s="2">
        <v>1966</v>
      </c>
      <c r="E18" s="2">
        <v>81065</v>
      </c>
    </row>
    <row r="19" spans="1:5" x14ac:dyDescent="0.2">
      <c r="A19" s="2" t="s">
        <v>5</v>
      </c>
      <c r="B19" s="2" t="s">
        <v>6</v>
      </c>
      <c r="C19" s="2" t="s">
        <v>7</v>
      </c>
      <c r="D19" s="2">
        <v>1967</v>
      </c>
      <c r="E19" s="2">
        <v>84687</v>
      </c>
    </row>
    <row r="20" spans="1:5" x14ac:dyDescent="0.2">
      <c r="A20" s="2" t="s">
        <v>5</v>
      </c>
      <c r="B20" s="2" t="s">
        <v>6</v>
      </c>
      <c r="C20" s="2" t="s">
        <v>7</v>
      </c>
      <c r="D20" s="2">
        <v>1968</v>
      </c>
      <c r="E20" s="2">
        <v>87105</v>
      </c>
    </row>
    <row r="21" spans="1:5" x14ac:dyDescent="0.2">
      <c r="A21" s="2" t="s">
        <v>5</v>
      </c>
      <c r="B21" s="2" t="s">
        <v>6</v>
      </c>
      <c r="C21" s="2" t="s">
        <v>7</v>
      </c>
      <c r="D21" s="2">
        <v>1969</v>
      </c>
      <c r="E21" s="2">
        <v>94739</v>
      </c>
    </row>
    <row r="22" spans="1:5" x14ac:dyDescent="0.2">
      <c r="A22" s="2" t="s">
        <v>5</v>
      </c>
      <c r="B22" s="2" t="s">
        <v>6</v>
      </c>
      <c r="C22" s="2" t="s">
        <v>7</v>
      </c>
      <c r="D22" s="2">
        <v>1970</v>
      </c>
      <c r="E22" s="2">
        <v>96634</v>
      </c>
    </row>
    <row r="23" spans="1:5" x14ac:dyDescent="0.2">
      <c r="A23" s="2" t="s">
        <v>5</v>
      </c>
      <c r="B23" s="2" t="s">
        <v>6</v>
      </c>
      <c r="C23" s="2" t="s">
        <v>7</v>
      </c>
      <c r="D23" s="2">
        <v>1971</v>
      </c>
      <c r="E23" s="2">
        <v>101080</v>
      </c>
    </row>
    <row r="24" spans="1:5" x14ac:dyDescent="0.2">
      <c r="A24" s="2" t="s">
        <v>5</v>
      </c>
      <c r="B24" s="2" t="s">
        <v>6</v>
      </c>
      <c r="C24" s="2" t="s">
        <v>7</v>
      </c>
      <c r="D24" s="2">
        <v>1972</v>
      </c>
      <c r="E24" s="2">
        <v>103489</v>
      </c>
    </row>
    <row r="25" spans="1:5" x14ac:dyDescent="0.2">
      <c r="A25" s="2" t="s">
        <v>5</v>
      </c>
      <c r="B25" s="2" t="s">
        <v>6</v>
      </c>
      <c r="C25" s="2" t="s">
        <v>7</v>
      </c>
      <c r="D25" s="2">
        <v>1973</v>
      </c>
      <c r="E25" s="2">
        <v>109353</v>
      </c>
    </row>
    <row r="26" spans="1:5" x14ac:dyDescent="0.2">
      <c r="A26" s="2" t="s">
        <v>5</v>
      </c>
      <c r="B26" s="2" t="s">
        <v>6</v>
      </c>
      <c r="C26" s="2" t="s">
        <v>7</v>
      </c>
      <c r="D26" s="2">
        <v>1974</v>
      </c>
      <c r="E26" s="2">
        <v>114436</v>
      </c>
    </row>
    <row r="27" spans="1:5" x14ac:dyDescent="0.2">
      <c r="A27" s="2" t="s">
        <v>5</v>
      </c>
      <c r="B27" s="2" t="s">
        <v>6</v>
      </c>
      <c r="C27" s="2" t="s">
        <v>7</v>
      </c>
      <c r="D27" s="2">
        <v>1975</v>
      </c>
      <c r="E27" s="2">
        <v>113183</v>
      </c>
    </row>
    <row r="28" spans="1:5" x14ac:dyDescent="0.2">
      <c r="A28" s="2" t="s">
        <v>5</v>
      </c>
      <c r="B28" s="2" t="s">
        <v>6</v>
      </c>
      <c r="C28" s="2" t="s">
        <v>7</v>
      </c>
      <c r="D28" s="2">
        <v>1976</v>
      </c>
      <c r="E28" s="2">
        <v>111816</v>
      </c>
    </row>
    <row r="29" spans="1:5" x14ac:dyDescent="0.2">
      <c r="A29" s="2" t="s">
        <v>5</v>
      </c>
      <c r="B29" s="2" t="s">
        <v>6</v>
      </c>
      <c r="C29" s="2" t="s">
        <v>7</v>
      </c>
      <c r="D29" s="2">
        <v>1977</v>
      </c>
      <c r="E29" s="2">
        <v>116234</v>
      </c>
    </row>
    <row r="30" spans="1:5" x14ac:dyDescent="0.2">
      <c r="A30" s="2" t="s">
        <v>5</v>
      </c>
      <c r="B30" s="2" t="s">
        <v>6</v>
      </c>
      <c r="C30" s="2" t="s">
        <v>7</v>
      </c>
      <c r="D30" s="2">
        <v>1978</v>
      </c>
      <c r="E30" s="2">
        <v>112722</v>
      </c>
    </row>
    <row r="31" spans="1:5" x14ac:dyDescent="0.2">
      <c r="A31" s="2" t="s">
        <v>5</v>
      </c>
      <c r="B31" s="2" t="s">
        <v>6</v>
      </c>
      <c r="C31" s="2" t="s">
        <v>7</v>
      </c>
      <c r="D31" s="2">
        <v>1979</v>
      </c>
      <c r="E31" s="2">
        <v>123070</v>
      </c>
    </row>
    <row r="32" spans="1:5" x14ac:dyDescent="0.2">
      <c r="A32" s="2" t="s">
        <v>5</v>
      </c>
      <c r="B32" s="2" t="s">
        <v>6</v>
      </c>
      <c r="C32" s="2" t="s">
        <v>7</v>
      </c>
      <c r="D32" s="2">
        <v>1980</v>
      </c>
      <c r="E32" s="2">
        <v>130205</v>
      </c>
    </row>
    <row r="33" spans="1:5" x14ac:dyDescent="0.2">
      <c r="A33" s="2" t="s">
        <v>5</v>
      </c>
      <c r="B33" s="2" t="s">
        <v>6</v>
      </c>
      <c r="C33" s="2" t="s">
        <v>7</v>
      </c>
      <c r="D33" s="2">
        <v>1981</v>
      </c>
      <c r="E33" s="2">
        <v>129141</v>
      </c>
    </row>
    <row r="34" spans="1:5" x14ac:dyDescent="0.2">
      <c r="A34" s="2" t="s">
        <v>5</v>
      </c>
      <c r="B34" s="2" t="s">
        <v>6</v>
      </c>
      <c r="C34" s="2" t="s">
        <v>7</v>
      </c>
      <c r="D34" s="2">
        <v>1982</v>
      </c>
      <c r="E34" s="2">
        <v>129297</v>
      </c>
    </row>
    <row r="35" spans="1:5" x14ac:dyDescent="0.2">
      <c r="A35" s="2" t="s">
        <v>5</v>
      </c>
      <c r="B35" s="2" t="s">
        <v>6</v>
      </c>
      <c r="C35" s="2" t="s">
        <v>7</v>
      </c>
      <c r="D35" s="2">
        <v>1983</v>
      </c>
      <c r="E35" s="2">
        <v>141275</v>
      </c>
    </row>
    <row r="36" spans="1:5" x14ac:dyDescent="0.2">
      <c r="A36" s="2" t="s">
        <v>5</v>
      </c>
      <c r="B36" s="2" t="s">
        <v>6</v>
      </c>
      <c r="C36" s="2" t="s">
        <v>7</v>
      </c>
      <c r="D36" s="2">
        <v>1984</v>
      </c>
      <c r="E36" s="2">
        <v>150892</v>
      </c>
    </row>
    <row r="37" spans="1:5" x14ac:dyDescent="0.2">
      <c r="A37" s="2" t="s">
        <v>5</v>
      </c>
      <c r="B37" s="2" t="s">
        <v>6</v>
      </c>
      <c r="C37" s="2" t="s">
        <v>7</v>
      </c>
      <c r="D37" s="2">
        <v>1985</v>
      </c>
      <c r="E37" s="2">
        <v>144763</v>
      </c>
    </row>
    <row r="38" spans="1:5" x14ac:dyDescent="0.2">
      <c r="A38" s="2" t="s">
        <v>5</v>
      </c>
      <c r="B38" s="2" t="s">
        <v>6</v>
      </c>
      <c r="C38" s="2" t="s">
        <v>7</v>
      </c>
      <c r="D38" s="2">
        <v>1986</v>
      </c>
      <c r="E38" s="2">
        <v>164806</v>
      </c>
    </row>
    <row r="39" spans="1:5" x14ac:dyDescent="0.2">
      <c r="A39" s="2" t="s">
        <v>5</v>
      </c>
      <c r="B39" s="2" t="s">
        <v>6</v>
      </c>
      <c r="C39" s="2" t="s">
        <v>7</v>
      </c>
      <c r="D39" s="2">
        <v>1987</v>
      </c>
      <c r="E39" s="2">
        <v>177126</v>
      </c>
    </row>
    <row r="40" spans="1:5" x14ac:dyDescent="0.2">
      <c r="A40" s="2" t="s">
        <v>5</v>
      </c>
      <c r="B40" s="2" t="s">
        <v>6</v>
      </c>
      <c r="C40" s="2" t="s">
        <v>7</v>
      </c>
      <c r="D40" s="2">
        <v>1988</v>
      </c>
      <c r="E40" s="2">
        <v>185694</v>
      </c>
    </row>
    <row r="41" spans="1:5" x14ac:dyDescent="0.2">
      <c r="A41" s="2" t="s">
        <v>5</v>
      </c>
      <c r="B41" s="2" t="s">
        <v>6</v>
      </c>
      <c r="C41" s="2" t="s">
        <v>7</v>
      </c>
      <c r="D41" s="2">
        <v>1989</v>
      </c>
      <c r="E41" s="2">
        <v>182603</v>
      </c>
    </row>
    <row r="42" spans="1:5" x14ac:dyDescent="0.2">
      <c r="A42" s="2" t="s">
        <v>5</v>
      </c>
      <c r="B42" s="2" t="s">
        <v>6</v>
      </c>
      <c r="C42" s="2" t="s">
        <v>7</v>
      </c>
      <c r="D42" s="2">
        <v>1990</v>
      </c>
      <c r="E42" s="2">
        <v>196719</v>
      </c>
    </row>
    <row r="43" spans="1:5" x14ac:dyDescent="0.2">
      <c r="A43" s="2" t="s">
        <v>5</v>
      </c>
      <c r="B43" s="2" t="s">
        <v>6</v>
      </c>
      <c r="C43" s="2" t="s">
        <v>7</v>
      </c>
      <c r="D43" s="2">
        <v>1991</v>
      </c>
      <c r="E43" s="2">
        <v>236274</v>
      </c>
    </row>
    <row r="44" spans="1:5" x14ac:dyDescent="0.2">
      <c r="A44" s="2" t="s">
        <v>5</v>
      </c>
      <c r="B44" s="2" t="s">
        <v>6</v>
      </c>
      <c r="C44" s="2" t="s">
        <v>7</v>
      </c>
      <c r="D44" s="2">
        <v>1992</v>
      </c>
      <c r="E44" s="2">
        <v>284182</v>
      </c>
    </row>
    <row r="45" spans="1:5" x14ac:dyDescent="0.2">
      <c r="A45" s="2" t="s">
        <v>5</v>
      </c>
      <c r="B45" s="2" t="s">
        <v>6</v>
      </c>
      <c r="C45" s="2" t="s">
        <v>7</v>
      </c>
      <c r="D45" s="2">
        <v>1993</v>
      </c>
      <c r="E45" s="2">
        <v>326765</v>
      </c>
    </row>
    <row r="46" spans="1:5" x14ac:dyDescent="0.2">
      <c r="A46" s="2" t="s">
        <v>5</v>
      </c>
      <c r="B46" s="2" t="s">
        <v>6</v>
      </c>
      <c r="C46" s="2" t="s">
        <v>7</v>
      </c>
      <c r="D46" s="2">
        <v>1994</v>
      </c>
      <c r="E46" s="2">
        <v>381534</v>
      </c>
    </row>
    <row r="47" spans="1:5" x14ac:dyDescent="0.2">
      <c r="A47" s="2" t="s">
        <v>5</v>
      </c>
      <c r="B47" s="2" t="s">
        <v>6</v>
      </c>
      <c r="C47" s="2" t="s">
        <v>7</v>
      </c>
      <c r="D47" s="2">
        <v>1995</v>
      </c>
      <c r="E47" s="2">
        <v>423577</v>
      </c>
    </row>
    <row r="48" spans="1:5" x14ac:dyDescent="0.2">
      <c r="A48" s="2" t="s">
        <v>5</v>
      </c>
      <c r="B48" s="2" t="s">
        <v>6</v>
      </c>
      <c r="C48" s="2" t="s">
        <v>7</v>
      </c>
      <c r="D48" s="2">
        <v>1996</v>
      </c>
      <c r="E48" s="2">
        <v>548494</v>
      </c>
    </row>
    <row r="49" spans="1:5" x14ac:dyDescent="0.2">
      <c r="A49" s="2" t="s">
        <v>5</v>
      </c>
      <c r="B49" s="2" t="s">
        <v>6</v>
      </c>
      <c r="C49" s="2" t="s">
        <v>7</v>
      </c>
      <c r="D49" s="2">
        <v>1997</v>
      </c>
      <c r="E49" s="2">
        <v>568161</v>
      </c>
    </row>
    <row r="50" spans="1:5" x14ac:dyDescent="0.2">
      <c r="A50" s="2" t="s">
        <v>5</v>
      </c>
      <c r="B50" s="2" t="s">
        <v>6</v>
      </c>
      <c r="C50" s="2" t="s">
        <v>7</v>
      </c>
      <c r="D50" s="2">
        <v>1998</v>
      </c>
      <c r="E50" s="2">
        <v>570522</v>
      </c>
    </row>
    <row r="51" spans="1:5" x14ac:dyDescent="0.2">
      <c r="A51" s="2" t="s">
        <v>5</v>
      </c>
      <c r="B51" s="2" t="s">
        <v>6</v>
      </c>
      <c r="C51" s="2" t="s">
        <v>7</v>
      </c>
      <c r="D51" s="2">
        <v>1999</v>
      </c>
      <c r="E51" s="2">
        <v>534873</v>
      </c>
    </row>
    <row r="52" spans="1:5" x14ac:dyDescent="0.2">
      <c r="A52" s="2" t="s">
        <v>5</v>
      </c>
      <c r="B52" s="2" t="s">
        <v>6</v>
      </c>
      <c r="C52" s="2" t="s">
        <v>7</v>
      </c>
      <c r="D52" s="2">
        <v>2000</v>
      </c>
      <c r="E52" s="2">
        <v>528719</v>
      </c>
    </row>
    <row r="53" spans="1:5" x14ac:dyDescent="0.2">
      <c r="A53" s="2" t="s">
        <v>5</v>
      </c>
      <c r="B53" s="2" t="s">
        <v>6</v>
      </c>
      <c r="C53" s="2" t="s">
        <v>7</v>
      </c>
      <c r="D53" s="2">
        <v>2001</v>
      </c>
      <c r="E53" s="2">
        <v>493202</v>
      </c>
    </row>
    <row r="54" spans="1:5" x14ac:dyDescent="0.2">
      <c r="A54" s="2" t="s">
        <v>5</v>
      </c>
      <c r="B54" s="2" t="s">
        <v>6</v>
      </c>
      <c r="C54" s="2" t="s">
        <v>7</v>
      </c>
      <c r="D54" s="2">
        <v>2002</v>
      </c>
      <c r="E54" s="2">
        <v>457226</v>
      </c>
    </row>
    <row r="55" spans="1:5" x14ac:dyDescent="0.2">
      <c r="A55" s="2" t="s">
        <v>5</v>
      </c>
      <c r="B55" s="2" t="s">
        <v>6</v>
      </c>
      <c r="C55" s="2" t="s">
        <v>7</v>
      </c>
      <c r="D55" s="2">
        <v>2003</v>
      </c>
      <c r="E55" s="2">
        <v>481739</v>
      </c>
    </row>
    <row r="56" spans="1:5" x14ac:dyDescent="0.2">
      <c r="A56" s="2" t="s">
        <v>5</v>
      </c>
      <c r="B56" s="2" t="s">
        <v>6</v>
      </c>
      <c r="C56" s="2" t="s">
        <v>7</v>
      </c>
      <c r="D56" s="2">
        <v>2004</v>
      </c>
      <c r="E56" s="2">
        <v>518568</v>
      </c>
    </row>
    <row r="57" spans="1:5" x14ac:dyDescent="0.2">
      <c r="A57" s="2" t="s">
        <v>5</v>
      </c>
      <c r="B57" s="2" t="s">
        <v>6</v>
      </c>
      <c r="C57" s="2" t="s">
        <v>7</v>
      </c>
      <c r="D57" s="2">
        <v>2005</v>
      </c>
      <c r="E57" s="2">
        <v>554101</v>
      </c>
    </row>
    <row r="58" spans="1:5" x14ac:dyDescent="0.2">
      <c r="A58" s="2" t="s">
        <v>5</v>
      </c>
      <c r="B58" s="2" t="s">
        <v>6</v>
      </c>
      <c r="C58" s="2" t="s">
        <v>7</v>
      </c>
      <c r="D58" s="2">
        <v>2006</v>
      </c>
      <c r="E58" s="2">
        <v>607265</v>
      </c>
    </row>
    <row r="59" spans="1:5" x14ac:dyDescent="0.2">
      <c r="A59" s="2" t="s">
        <v>5</v>
      </c>
      <c r="B59" s="2" t="s">
        <v>6</v>
      </c>
      <c r="C59" s="2" t="s">
        <v>7</v>
      </c>
      <c r="D59" s="2">
        <v>2007</v>
      </c>
      <c r="E59" s="2">
        <v>671213</v>
      </c>
    </row>
    <row r="60" spans="1:5" x14ac:dyDescent="0.2">
      <c r="A60" s="2" t="s">
        <v>5</v>
      </c>
      <c r="B60" s="2" t="s">
        <v>6</v>
      </c>
      <c r="C60" s="2" t="s">
        <v>7</v>
      </c>
      <c r="D60" s="2">
        <v>2008</v>
      </c>
      <c r="E60" s="2">
        <v>720763</v>
      </c>
    </row>
    <row r="61" spans="1:5" x14ac:dyDescent="0.2">
      <c r="A61" s="2" t="s">
        <v>5</v>
      </c>
      <c r="B61" s="2" t="s">
        <v>6</v>
      </c>
      <c r="C61" s="2" t="s">
        <v>7</v>
      </c>
      <c r="D61" s="2">
        <v>2009</v>
      </c>
      <c r="E61" s="2">
        <v>692100</v>
      </c>
    </row>
    <row r="62" spans="1:5" x14ac:dyDescent="0.2">
      <c r="A62" s="2" t="s">
        <v>5</v>
      </c>
      <c r="B62" s="2" t="s">
        <v>6</v>
      </c>
      <c r="C62" s="2" t="s">
        <v>7</v>
      </c>
      <c r="D62" s="2">
        <v>2010</v>
      </c>
      <c r="E62" s="2">
        <v>787149</v>
      </c>
    </row>
    <row r="63" spans="1:5" x14ac:dyDescent="0.2">
      <c r="A63" s="2" t="s">
        <v>5</v>
      </c>
      <c r="B63" s="2" t="s">
        <v>6</v>
      </c>
      <c r="C63" s="2" t="s">
        <v>7</v>
      </c>
      <c r="D63" s="2">
        <v>2011</v>
      </c>
      <c r="E63" s="2">
        <v>884236</v>
      </c>
    </row>
    <row r="64" spans="1:5" x14ac:dyDescent="0.2">
      <c r="A64" s="2" t="s">
        <v>5</v>
      </c>
      <c r="B64" s="2" t="s">
        <v>6</v>
      </c>
      <c r="C64" s="2" t="s">
        <v>7</v>
      </c>
      <c r="D64" s="2">
        <v>2012</v>
      </c>
      <c r="E64" s="2">
        <v>895049</v>
      </c>
    </row>
    <row r="65" spans="1:5" x14ac:dyDescent="0.2">
      <c r="A65" s="2" t="s">
        <v>5</v>
      </c>
      <c r="B65" s="2" t="s">
        <v>6</v>
      </c>
      <c r="C65" s="2" t="s">
        <v>7</v>
      </c>
      <c r="D65" s="2">
        <v>2013</v>
      </c>
      <c r="E65" s="2">
        <v>903833</v>
      </c>
    </row>
    <row r="66" spans="1:5" x14ac:dyDescent="0.2">
      <c r="A66" s="2" t="s">
        <v>5</v>
      </c>
      <c r="B66" s="2" t="s">
        <v>6</v>
      </c>
      <c r="C66" s="2" t="s">
        <v>7</v>
      </c>
      <c r="D66" s="2">
        <v>2014</v>
      </c>
      <c r="E66" s="2">
        <v>878697</v>
      </c>
    </row>
    <row r="67" spans="1:5" x14ac:dyDescent="0.2">
      <c r="A67" s="2" t="s">
        <v>5</v>
      </c>
      <c r="B67" s="2" t="s">
        <v>6</v>
      </c>
      <c r="C67" s="2" t="s">
        <v>7</v>
      </c>
      <c r="D67" s="2">
        <v>2015</v>
      </c>
      <c r="E67" s="2">
        <v>914850</v>
      </c>
    </row>
    <row r="68" spans="1:5" x14ac:dyDescent="0.2">
      <c r="A68" s="2" t="s">
        <v>5</v>
      </c>
      <c r="B68" s="2" t="s">
        <v>6</v>
      </c>
      <c r="C68" s="2" t="s">
        <v>7</v>
      </c>
      <c r="D68" s="2">
        <v>2016</v>
      </c>
      <c r="E68" s="2">
        <v>911368</v>
      </c>
    </row>
    <row r="69" spans="1:5" x14ac:dyDescent="0.2">
      <c r="A69" s="2" t="s">
        <v>5</v>
      </c>
      <c r="B69" s="2" t="s">
        <v>6</v>
      </c>
      <c r="C69" s="2" t="s">
        <v>7</v>
      </c>
      <c r="D69" s="2">
        <v>2017</v>
      </c>
      <c r="E69" s="2">
        <v>1026128</v>
      </c>
    </row>
    <row r="70" spans="1:5" x14ac:dyDescent="0.2">
      <c r="A70" s="2" t="s">
        <v>5</v>
      </c>
      <c r="B70" s="2" t="s">
        <v>6</v>
      </c>
      <c r="C70" s="2" t="s">
        <v>7</v>
      </c>
      <c r="D70" s="2">
        <v>2018</v>
      </c>
      <c r="E70" s="2">
        <v>1025861</v>
      </c>
    </row>
    <row r="71" spans="1:5" x14ac:dyDescent="0.2">
      <c r="A71" s="2" t="s">
        <v>5</v>
      </c>
      <c r="B71" s="2" t="s">
        <v>6</v>
      </c>
      <c r="C71" s="2" t="s">
        <v>7</v>
      </c>
      <c r="D71" s="2">
        <v>2019</v>
      </c>
      <c r="E71" s="2">
        <v>991646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4FD65-4C97-FD4E-BD76-B113811CAFC3}">
  <dimension ref="A1:L67"/>
  <sheetViews>
    <sheetView tabSelected="1" zoomScale="131" workbookViewId="0">
      <selection activeCell="F9" sqref="F9"/>
    </sheetView>
  </sheetViews>
  <sheetFormatPr baseColWidth="10" defaultRowHeight="16" x14ac:dyDescent="0.2"/>
  <cols>
    <col min="2" max="2" width="15.83203125" customWidth="1"/>
    <col min="3" max="3" width="24.6640625" bestFit="1" customWidth="1"/>
    <col min="9" max="9" width="30.83203125" bestFit="1" customWidth="1"/>
    <col min="12" max="12" width="16.83203125" bestFit="1" customWidth="1"/>
  </cols>
  <sheetData>
    <row r="1" spans="1:12" x14ac:dyDescent="0.2">
      <c r="A1" t="s">
        <v>3</v>
      </c>
      <c r="B1" t="s">
        <v>8</v>
      </c>
      <c r="C1" t="s">
        <v>31</v>
      </c>
      <c r="D1" t="s">
        <v>28</v>
      </c>
      <c r="E1" t="s">
        <v>29</v>
      </c>
      <c r="F1" t="s">
        <v>30</v>
      </c>
      <c r="H1">
        <f>SUM(C6:C19)</f>
        <v>16.621500000000001</v>
      </c>
    </row>
    <row r="2" spans="1:12" x14ac:dyDescent="0.2">
      <c r="A2">
        <v>2023</v>
      </c>
      <c r="B2">
        <f>646*0.2</f>
        <v>129.20000000000002</v>
      </c>
      <c r="F2">
        <f>B2+C2</f>
        <v>129.20000000000002</v>
      </c>
      <c r="I2">
        <f>24*9.4</f>
        <v>225.60000000000002</v>
      </c>
    </row>
    <row r="3" spans="1:12" x14ac:dyDescent="0.2">
      <c r="A3">
        <v>2024</v>
      </c>
      <c r="B3">
        <f>$B$2</f>
        <v>129.20000000000002</v>
      </c>
      <c r="F3">
        <f t="shared" ref="F3:F29" si="0">B3+C3</f>
        <v>129.20000000000002</v>
      </c>
      <c r="J3" t="s">
        <v>3</v>
      </c>
      <c r="K3" t="s">
        <v>25</v>
      </c>
      <c r="L3" t="s">
        <v>26</v>
      </c>
    </row>
    <row r="4" spans="1:12" x14ac:dyDescent="0.2">
      <c r="A4">
        <v>2025</v>
      </c>
      <c r="B4">
        <f t="shared" ref="B4:B29" si="1">$B$2</f>
        <v>129.20000000000002</v>
      </c>
      <c r="D4" s="4"/>
      <c r="E4" s="4"/>
      <c r="F4">
        <f t="shared" si="0"/>
        <v>129.20000000000002</v>
      </c>
      <c r="G4" s="4"/>
      <c r="H4" s="4"/>
      <c r="I4" t="s">
        <v>27</v>
      </c>
      <c r="J4">
        <v>2024</v>
      </c>
      <c r="K4">
        <v>710</v>
      </c>
      <c r="L4">
        <f>AVERAGE(K4:K6)</f>
        <v>999</v>
      </c>
    </row>
    <row r="5" spans="1:12" x14ac:dyDescent="0.2">
      <c r="A5">
        <v>2026</v>
      </c>
      <c r="B5">
        <f t="shared" si="1"/>
        <v>129.20000000000002</v>
      </c>
      <c r="D5" s="4"/>
      <c r="E5" s="4"/>
      <c r="F5">
        <f t="shared" si="0"/>
        <v>129.20000000000002</v>
      </c>
      <c r="G5" s="4"/>
      <c r="H5" s="4"/>
      <c r="I5" t="s">
        <v>24</v>
      </c>
      <c r="J5">
        <v>2025</v>
      </c>
      <c r="K5">
        <v>1025</v>
      </c>
      <c r="L5">
        <f>L4</f>
        <v>999</v>
      </c>
    </row>
    <row r="6" spans="1:12" x14ac:dyDescent="0.2">
      <c r="A6">
        <v>2027</v>
      </c>
      <c r="B6">
        <f t="shared" si="1"/>
        <v>129.20000000000002</v>
      </c>
      <c r="C6">
        <f>L7/1000</f>
        <v>1.1872499999999999</v>
      </c>
      <c r="F6">
        <f t="shared" si="0"/>
        <v>130.38725000000002</v>
      </c>
      <c r="J6">
        <v>2026</v>
      </c>
      <c r="K6">
        <v>1262</v>
      </c>
      <c r="L6">
        <f>L4</f>
        <v>999</v>
      </c>
    </row>
    <row r="7" spans="1:12" x14ac:dyDescent="0.2">
      <c r="A7">
        <v>2028</v>
      </c>
      <c r="B7">
        <f t="shared" si="1"/>
        <v>129.20000000000002</v>
      </c>
      <c r="C7">
        <f t="shared" ref="C7:C19" si="2">L8/1000</f>
        <v>1.1872499999999999</v>
      </c>
      <c r="F7">
        <f t="shared" si="0"/>
        <v>130.38725000000002</v>
      </c>
      <c r="J7">
        <v>2027</v>
      </c>
      <c r="K7">
        <v>1656</v>
      </c>
      <c r="L7">
        <f>AVERAGE(K7:K10)-$L$4</f>
        <v>1187.25</v>
      </c>
    </row>
    <row r="8" spans="1:12" x14ac:dyDescent="0.2">
      <c r="A8">
        <v>2029</v>
      </c>
      <c r="B8">
        <f t="shared" si="1"/>
        <v>129.20000000000002</v>
      </c>
      <c r="C8">
        <f t="shared" si="2"/>
        <v>1.1872499999999999</v>
      </c>
      <c r="F8">
        <f t="shared" si="0"/>
        <v>130.38725000000002</v>
      </c>
      <c r="I8" t="s">
        <v>23</v>
      </c>
      <c r="J8">
        <v>2028</v>
      </c>
      <c r="K8">
        <v>1893</v>
      </c>
      <c r="L8">
        <f>$L$7</f>
        <v>1187.25</v>
      </c>
    </row>
    <row r="9" spans="1:12" x14ac:dyDescent="0.2">
      <c r="A9">
        <v>2030</v>
      </c>
      <c r="B9">
        <f t="shared" si="1"/>
        <v>129.20000000000002</v>
      </c>
      <c r="C9">
        <f t="shared" si="2"/>
        <v>1.1872499999999999</v>
      </c>
      <c r="F9">
        <f t="shared" si="0"/>
        <v>130.38725000000002</v>
      </c>
      <c r="J9">
        <v>2029</v>
      </c>
      <c r="K9">
        <v>2447</v>
      </c>
      <c r="L9">
        <f t="shared" ref="L9:L20" si="3">$L$7</f>
        <v>1187.25</v>
      </c>
    </row>
    <row r="10" spans="1:12" x14ac:dyDescent="0.2">
      <c r="A10">
        <v>2031</v>
      </c>
      <c r="B10">
        <f t="shared" si="1"/>
        <v>129.20000000000002</v>
      </c>
      <c r="C10">
        <f t="shared" si="2"/>
        <v>1.1872499999999999</v>
      </c>
      <c r="F10">
        <f t="shared" si="0"/>
        <v>130.38725000000002</v>
      </c>
      <c r="J10">
        <v>2030</v>
      </c>
      <c r="K10">
        <v>2749</v>
      </c>
      <c r="L10">
        <f t="shared" si="3"/>
        <v>1187.25</v>
      </c>
    </row>
    <row r="11" spans="1:12" x14ac:dyDescent="0.2">
      <c r="A11">
        <v>2032</v>
      </c>
      <c r="B11">
        <f t="shared" si="1"/>
        <v>129.20000000000002</v>
      </c>
      <c r="C11">
        <f t="shared" si="2"/>
        <v>1.1872499999999999</v>
      </c>
      <c r="F11">
        <f t="shared" si="0"/>
        <v>130.38725000000002</v>
      </c>
      <c r="J11">
        <v>2031</v>
      </c>
      <c r="K11">
        <v>2749</v>
      </c>
      <c r="L11">
        <f t="shared" si="3"/>
        <v>1187.25</v>
      </c>
    </row>
    <row r="12" spans="1:12" x14ac:dyDescent="0.2">
      <c r="A12">
        <v>2033</v>
      </c>
      <c r="B12">
        <f t="shared" si="1"/>
        <v>129.20000000000002</v>
      </c>
      <c r="C12">
        <f t="shared" si="2"/>
        <v>1.1872499999999999</v>
      </c>
      <c r="F12">
        <f t="shared" si="0"/>
        <v>130.38725000000002</v>
      </c>
      <c r="J12">
        <v>2032</v>
      </c>
      <c r="K12">
        <v>2749</v>
      </c>
      <c r="L12">
        <f t="shared" si="3"/>
        <v>1187.25</v>
      </c>
    </row>
    <row r="13" spans="1:12" x14ac:dyDescent="0.2">
      <c r="A13">
        <v>2034</v>
      </c>
      <c r="B13">
        <f t="shared" si="1"/>
        <v>129.20000000000002</v>
      </c>
      <c r="C13">
        <f t="shared" si="2"/>
        <v>1.1872499999999999</v>
      </c>
      <c r="F13">
        <f t="shared" si="0"/>
        <v>130.38725000000002</v>
      </c>
      <c r="J13">
        <v>2033</v>
      </c>
      <c r="K13">
        <v>2749</v>
      </c>
      <c r="L13">
        <f t="shared" si="3"/>
        <v>1187.25</v>
      </c>
    </row>
    <row r="14" spans="1:12" x14ac:dyDescent="0.2">
      <c r="A14">
        <v>2035</v>
      </c>
      <c r="B14">
        <f t="shared" si="1"/>
        <v>129.20000000000002</v>
      </c>
      <c r="C14">
        <f t="shared" si="2"/>
        <v>1.1872499999999999</v>
      </c>
      <c r="F14">
        <f t="shared" si="0"/>
        <v>130.38725000000002</v>
      </c>
      <c r="J14">
        <v>2034</v>
      </c>
      <c r="K14">
        <v>2749</v>
      </c>
      <c r="L14">
        <f t="shared" si="3"/>
        <v>1187.25</v>
      </c>
    </row>
    <row r="15" spans="1:12" x14ac:dyDescent="0.2">
      <c r="A15">
        <v>2036</v>
      </c>
      <c r="B15">
        <f t="shared" si="1"/>
        <v>129.20000000000002</v>
      </c>
      <c r="C15">
        <f t="shared" si="2"/>
        <v>1.1872499999999999</v>
      </c>
      <c r="F15">
        <f t="shared" si="0"/>
        <v>130.38725000000002</v>
      </c>
      <c r="J15">
        <v>2035</v>
      </c>
      <c r="K15">
        <v>2749</v>
      </c>
      <c r="L15">
        <f t="shared" si="3"/>
        <v>1187.25</v>
      </c>
    </row>
    <row r="16" spans="1:12" x14ac:dyDescent="0.2">
      <c r="A16">
        <v>2037</v>
      </c>
      <c r="B16">
        <f t="shared" si="1"/>
        <v>129.20000000000002</v>
      </c>
      <c r="C16">
        <f t="shared" si="2"/>
        <v>1.1872499999999999</v>
      </c>
      <c r="F16">
        <f t="shared" si="0"/>
        <v>130.38725000000002</v>
      </c>
      <c r="J16">
        <v>2036</v>
      </c>
      <c r="K16">
        <v>2749</v>
      </c>
      <c r="L16">
        <f t="shared" si="3"/>
        <v>1187.25</v>
      </c>
    </row>
    <row r="17" spans="1:12" x14ac:dyDescent="0.2">
      <c r="A17">
        <v>2038</v>
      </c>
      <c r="B17">
        <f t="shared" si="1"/>
        <v>129.20000000000002</v>
      </c>
      <c r="C17">
        <f t="shared" si="2"/>
        <v>1.1872499999999999</v>
      </c>
      <c r="F17">
        <f t="shared" si="0"/>
        <v>130.38725000000002</v>
      </c>
      <c r="J17">
        <v>2037</v>
      </c>
      <c r="K17">
        <v>2749</v>
      </c>
      <c r="L17">
        <f t="shared" si="3"/>
        <v>1187.25</v>
      </c>
    </row>
    <row r="18" spans="1:12" x14ac:dyDescent="0.2">
      <c r="A18">
        <v>2039</v>
      </c>
      <c r="B18">
        <f t="shared" si="1"/>
        <v>129.20000000000002</v>
      </c>
      <c r="C18">
        <f t="shared" si="2"/>
        <v>1.1872499999999999</v>
      </c>
      <c r="F18">
        <f t="shared" si="0"/>
        <v>130.38725000000002</v>
      </c>
      <c r="J18">
        <v>2038</v>
      </c>
      <c r="K18">
        <v>2749</v>
      </c>
      <c r="L18">
        <f t="shared" si="3"/>
        <v>1187.25</v>
      </c>
    </row>
    <row r="19" spans="1:12" x14ac:dyDescent="0.2">
      <c r="A19">
        <v>2040</v>
      </c>
      <c r="B19">
        <f t="shared" si="1"/>
        <v>129.20000000000002</v>
      </c>
      <c r="C19">
        <f t="shared" si="2"/>
        <v>1.1872499999999999</v>
      </c>
      <c r="F19">
        <f t="shared" si="0"/>
        <v>130.38725000000002</v>
      </c>
      <c r="J19">
        <v>2039</v>
      </c>
      <c r="K19">
        <v>2749</v>
      </c>
      <c r="L19">
        <f t="shared" si="3"/>
        <v>1187.25</v>
      </c>
    </row>
    <row r="20" spans="1:12" x14ac:dyDescent="0.2">
      <c r="A20">
        <v>2041</v>
      </c>
      <c r="B20">
        <f t="shared" si="1"/>
        <v>129.20000000000002</v>
      </c>
      <c r="F20">
        <f t="shared" si="0"/>
        <v>129.20000000000002</v>
      </c>
      <c r="J20">
        <v>2040</v>
      </c>
      <c r="K20">
        <v>2749</v>
      </c>
      <c r="L20">
        <f t="shared" si="3"/>
        <v>1187.25</v>
      </c>
    </row>
    <row r="21" spans="1:12" x14ac:dyDescent="0.2">
      <c r="A21">
        <v>2042</v>
      </c>
      <c r="B21">
        <f t="shared" si="1"/>
        <v>129.20000000000002</v>
      </c>
      <c r="F21">
        <f t="shared" si="0"/>
        <v>129.20000000000002</v>
      </c>
      <c r="J21">
        <v>2041</v>
      </c>
      <c r="L21">
        <f>$L$4</f>
        <v>999</v>
      </c>
    </row>
    <row r="22" spans="1:12" x14ac:dyDescent="0.2">
      <c r="A22">
        <v>2043</v>
      </c>
      <c r="B22">
        <f t="shared" si="1"/>
        <v>129.20000000000002</v>
      </c>
      <c r="F22">
        <f t="shared" si="0"/>
        <v>129.20000000000002</v>
      </c>
      <c r="J22">
        <v>2042</v>
      </c>
      <c r="L22">
        <f t="shared" ref="L22:L67" si="4">$L$4</f>
        <v>999</v>
      </c>
    </row>
    <row r="23" spans="1:12" x14ac:dyDescent="0.2">
      <c r="A23">
        <v>2044</v>
      </c>
      <c r="B23">
        <f t="shared" si="1"/>
        <v>129.20000000000002</v>
      </c>
      <c r="F23">
        <f t="shared" si="0"/>
        <v>129.20000000000002</v>
      </c>
      <c r="J23">
        <v>2043</v>
      </c>
      <c r="L23">
        <f t="shared" si="4"/>
        <v>999</v>
      </c>
    </row>
    <row r="24" spans="1:12" x14ac:dyDescent="0.2">
      <c r="A24">
        <v>2045</v>
      </c>
      <c r="B24">
        <f t="shared" si="1"/>
        <v>129.20000000000002</v>
      </c>
      <c r="F24">
        <f t="shared" si="0"/>
        <v>129.20000000000002</v>
      </c>
      <c r="J24">
        <v>2044</v>
      </c>
      <c r="L24">
        <f t="shared" si="4"/>
        <v>999</v>
      </c>
    </row>
    <row r="25" spans="1:12" x14ac:dyDescent="0.2">
      <c r="A25">
        <v>2046</v>
      </c>
      <c r="B25">
        <f t="shared" si="1"/>
        <v>129.20000000000002</v>
      </c>
      <c r="F25">
        <f t="shared" si="0"/>
        <v>129.20000000000002</v>
      </c>
      <c r="J25">
        <v>2045</v>
      </c>
      <c r="L25">
        <f t="shared" si="4"/>
        <v>999</v>
      </c>
    </row>
    <row r="26" spans="1:12" x14ac:dyDescent="0.2">
      <c r="A26">
        <v>2047</v>
      </c>
      <c r="B26">
        <f t="shared" si="1"/>
        <v>129.20000000000002</v>
      </c>
      <c r="F26">
        <f t="shared" si="0"/>
        <v>129.20000000000002</v>
      </c>
      <c r="J26">
        <v>2046</v>
      </c>
      <c r="L26">
        <f t="shared" si="4"/>
        <v>999</v>
      </c>
    </row>
    <row r="27" spans="1:12" x14ac:dyDescent="0.2">
      <c r="A27">
        <v>2048</v>
      </c>
      <c r="B27">
        <f t="shared" si="1"/>
        <v>129.20000000000002</v>
      </c>
      <c r="F27">
        <f t="shared" si="0"/>
        <v>129.20000000000002</v>
      </c>
      <c r="J27">
        <v>2047</v>
      </c>
      <c r="L27">
        <f t="shared" si="4"/>
        <v>999</v>
      </c>
    </row>
    <row r="28" spans="1:12" x14ac:dyDescent="0.2">
      <c r="A28">
        <v>2049</v>
      </c>
      <c r="B28">
        <f t="shared" si="1"/>
        <v>129.20000000000002</v>
      </c>
      <c r="F28">
        <f t="shared" si="0"/>
        <v>129.20000000000002</v>
      </c>
      <c r="J28">
        <v>2048</v>
      </c>
      <c r="L28">
        <f t="shared" si="4"/>
        <v>999</v>
      </c>
    </row>
    <row r="29" spans="1:12" x14ac:dyDescent="0.2">
      <c r="A29">
        <v>2050</v>
      </c>
      <c r="B29">
        <f t="shared" si="1"/>
        <v>129.20000000000002</v>
      </c>
      <c r="F29">
        <f t="shared" si="0"/>
        <v>129.20000000000002</v>
      </c>
      <c r="J29">
        <v>2049</v>
      </c>
      <c r="L29">
        <f t="shared" si="4"/>
        <v>999</v>
      </c>
    </row>
    <row r="30" spans="1:12" x14ac:dyDescent="0.2">
      <c r="J30">
        <v>2050</v>
      </c>
      <c r="L30">
        <f t="shared" si="4"/>
        <v>999</v>
      </c>
    </row>
    <row r="31" spans="1:12" x14ac:dyDescent="0.2">
      <c r="J31">
        <v>2051</v>
      </c>
      <c r="L31">
        <f t="shared" si="4"/>
        <v>999</v>
      </c>
    </row>
    <row r="32" spans="1:12" x14ac:dyDescent="0.2">
      <c r="J32">
        <v>2052</v>
      </c>
      <c r="L32">
        <f t="shared" si="4"/>
        <v>999</v>
      </c>
    </row>
    <row r="33" spans="10:12" x14ac:dyDescent="0.2">
      <c r="J33">
        <v>2053</v>
      </c>
      <c r="L33">
        <f t="shared" si="4"/>
        <v>999</v>
      </c>
    </row>
    <row r="34" spans="10:12" x14ac:dyDescent="0.2">
      <c r="J34">
        <v>2054</v>
      </c>
      <c r="L34">
        <f t="shared" si="4"/>
        <v>999</v>
      </c>
    </row>
    <row r="35" spans="10:12" x14ac:dyDescent="0.2">
      <c r="J35">
        <v>2055</v>
      </c>
      <c r="L35">
        <f t="shared" si="4"/>
        <v>999</v>
      </c>
    </row>
    <row r="36" spans="10:12" x14ac:dyDescent="0.2">
      <c r="J36">
        <v>2056</v>
      </c>
      <c r="L36">
        <f t="shared" si="4"/>
        <v>999</v>
      </c>
    </row>
    <row r="37" spans="10:12" x14ac:dyDescent="0.2">
      <c r="J37">
        <v>2057</v>
      </c>
      <c r="L37">
        <f t="shared" si="4"/>
        <v>999</v>
      </c>
    </row>
    <row r="38" spans="10:12" x14ac:dyDescent="0.2">
      <c r="J38">
        <v>2058</v>
      </c>
      <c r="L38">
        <f t="shared" si="4"/>
        <v>999</v>
      </c>
    </row>
    <row r="39" spans="10:12" x14ac:dyDescent="0.2">
      <c r="J39">
        <v>2059</v>
      </c>
      <c r="L39">
        <f t="shared" si="4"/>
        <v>999</v>
      </c>
    </row>
    <row r="40" spans="10:12" x14ac:dyDescent="0.2">
      <c r="J40">
        <v>2060</v>
      </c>
      <c r="L40">
        <f t="shared" si="4"/>
        <v>999</v>
      </c>
    </row>
    <row r="41" spans="10:12" x14ac:dyDescent="0.2">
      <c r="J41">
        <v>2061</v>
      </c>
      <c r="L41">
        <f t="shared" si="4"/>
        <v>999</v>
      </c>
    </row>
    <row r="42" spans="10:12" x14ac:dyDescent="0.2">
      <c r="J42">
        <v>2062</v>
      </c>
      <c r="L42">
        <f t="shared" si="4"/>
        <v>999</v>
      </c>
    </row>
    <row r="43" spans="10:12" x14ac:dyDescent="0.2">
      <c r="J43">
        <v>2063</v>
      </c>
      <c r="L43">
        <f t="shared" si="4"/>
        <v>999</v>
      </c>
    </row>
    <row r="44" spans="10:12" x14ac:dyDescent="0.2">
      <c r="J44">
        <v>2064</v>
      </c>
      <c r="L44">
        <f t="shared" si="4"/>
        <v>999</v>
      </c>
    </row>
    <row r="45" spans="10:12" x14ac:dyDescent="0.2">
      <c r="J45">
        <v>2065</v>
      </c>
      <c r="L45">
        <f t="shared" si="4"/>
        <v>999</v>
      </c>
    </row>
    <row r="46" spans="10:12" x14ac:dyDescent="0.2">
      <c r="J46">
        <v>2066</v>
      </c>
      <c r="L46">
        <f t="shared" si="4"/>
        <v>999</v>
      </c>
    </row>
    <row r="47" spans="10:12" x14ac:dyDescent="0.2">
      <c r="J47">
        <v>2067</v>
      </c>
      <c r="L47">
        <f t="shared" si="4"/>
        <v>999</v>
      </c>
    </row>
    <row r="48" spans="10:12" x14ac:dyDescent="0.2">
      <c r="J48">
        <v>2068</v>
      </c>
      <c r="L48">
        <f t="shared" si="4"/>
        <v>999</v>
      </c>
    </row>
    <row r="49" spans="10:12" x14ac:dyDescent="0.2">
      <c r="J49">
        <v>2069</v>
      </c>
      <c r="L49">
        <f t="shared" si="4"/>
        <v>999</v>
      </c>
    </row>
    <row r="50" spans="10:12" x14ac:dyDescent="0.2">
      <c r="J50">
        <v>2070</v>
      </c>
      <c r="L50">
        <f t="shared" si="4"/>
        <v>999</v>
      </c>
    </row>
    <row r="51" spans="10:12" x14ac:dyDescent="0.2">
      <c r="J51">
        <v>2071</v>
      </c>
      <c r="L51">
        <f t="shared" si="4"/>
        <v>999</v>
      </c>
    </row>
    <row r="52" spans="10:12" x14ac:dyDescent="0.2">
      <c r="J52">
        <v>2072</v>
      </c>
      <c r="L52">
        <f t="shared" si="4"/>
        <v>999</v>
      </c>
    </row>
    <row r="53" spans="10:12" x14ac:dyDescent="0.2">
      <c r="J53">
        <v>2073</v>
      </c>
      <c r="L53">
        <f t="shared" si="4"/>
        <v>999</v>
      </c>
    </row>
    <row r="54" spans="10:12" x14ac:dyDescent="0.2">
      <c r="J54">
        <v>2074</v>
      </c>
      <c r="L54">
        <f t="shared" si="4"/>
        <v>999</v>
      </c>
    </row>
    <row r="55" spans="10:12" x14ac:dyDescent="0.2">
      <c r="J55">
        <v>2075</v>
      </c>
      <c r="L55">
        <f t="shared" si="4"/>
        <v>999</v>
      </c>
    </row>
    <row r="56" spans="10:12" x14ac:dyDescent="0.2">
      <c r="J56">
        <v>2076</v>
      </c>
      <c r="L56">
        <f t="shared" si="4"/>
        <v>999</v>
      </c>
    </row>
    <row r="57" spans="10:12" x14ac:dyDescent="0.2">
      <c r="J57">
        <v>2077</v>
      </c>
      <c r="L57">
        <f t="shared" si="4"/>
        <v>999</v>
      </c>
    </row>
    <row r="58" spans="10:12" x14ac:dyDescent="0.2">
      <c r="J58">
        <v>2078</v>
      </c>
      <c r="L58">
        <f t="shared" si="4"/>
        <v>999</v>
      </c>
    </row>
    <row r="59" spans="10:12" x14ac:dyDescent="0.2">
      <c r="J59">
        <v>2079</v>
      </c>
      <c r="L59">
        <f t="shared" si="4"/>
        <v>999</v>
      </c>
    </row>
    <row r="60" spans="10:12" x14ac:dyDescent="0.2">
      <c r="J60">
        <v>2080</v>
      </c>
      <c r="L60">
        <f t="shared" si="4"/>
        <v>999</v>
      </c>
    </row>
    <row r="61" spans="10:12" x14ac:dyDescent="0.2">
      <c r="J61">
        <v>2081</v>
      </c>
      <c r="L61">
        <f t="shared" si="4"/>
        <v>999</v>
      </c>
    </row>
    <row r="62" spans="10:12" x14ac:dyDescent="0.2">
      <c r="J62">
        <v>2082</v>
      </c>
      <c r="L62">
        <f t="shared" si="4"/>
        <v>999</v>
      </c>
    </row>
    <row r="63" spans="10:12" x14ac:dyDescent="0.2">
      <c r="J63">
        <v>2083</v>
      </c>
      <c r="L63">
        <f t="shared" si="4"/>
        <v>999</v>
      </c>
    </row>
    <row r="64" spans="10:12" x14ac:dyDescent="0.2">
      <c r="J64">
        <v>2084</v>
      </c>
      <c r="L64">
        <f t="shared" si="4"/>
        <v>999</v>
      </c>
    </row>
    <row r="65" spans="10:12" x14ac:dyDescent="0.2">
      <c r="J65">
        <v>2085</v>
      </c>
      <c r="L65">
        <f t="shared" si="4"/>
        <v>999</v>
      </c>
    </row>
    <row r="66" spans="10:12" x14ac:dyDescent="0.2">
      <c r="J66">
        <v>2086</v>
      </c>
      <c r="L66">
        <f t="shared" si="4"/>
        <v>999</v>
      </c>
    </row>
    <row r="67" spans="10:12" x14ac:dyDescent="0.2">
      <c r="J67">
        <v>2087</v>
      </c>
      <c r="L67">
        <f t="shared" si="4"/>
        <v>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F1124-B71F-F444-8562-A81F8B514218}">
  <dimension ref="A1:I10"/>
  <sheetViews>
    <sheetView zoomScale="175" workbookViewId="0">
      <selection activeCell="C2" sqref="C2"/>
    </sheetView>
  </sheetViews>
  <sheetFormatPr baseColWidth="10" defaultRowHeight="16" x14ac:dyDescent="0.2"/>
  <sheetData>
    <row r="1" spans="1:9" x14ac:dyDescent="0.2">
      <c r="A1" t="s">
        <v>17</v>
      </c>
      <c r="B1" t="s">
        <v>16</v>
      </c>
      <c r="C1" t="s">
        <v>22</v>
      </c>
      <c r="D1" t="s">
        <v>15</v>
      </c>
      <c r="E1" t="s">
        <v>9</v>
      </c>
      <c r="F1" t="s">
        <v>10</v>
      </c>
      <c r="G1" t="s">
        <v>11</v>
      </c>
      <c r="H1" t="s">
        <v>12</v>
      </c>
      <c r="I1" t="s">
        <v>13</v>
      </c>
    </row>
    <row r="2" spans="1:9" x14ac:dyDescent="0.2">
      <c r="A2" s="3">
        <v>1</v>
      </c>
      <c r="B2" s="3">
        <v>2</v>
      </c>
      <c r="C2" s="3"/>
      <c r="D2">
        <v>0.04</v>
      </c>
      <c r="E2">
        <v>0.2</v>
      </c>
      <c r="F2">
        <v>2</v>
      </c>
      <c r="G2">
        <v>5</v>
      </c>
      <c r="H2">
        <f>(D2/(1+D2))*((B2)/(1+D2))</f>
        <v>7.3964497041420121E-2</v>
      </c>
      <c r="I2">
        <f>(D2/(1+D2))*((A2)/(1+D2))</f>
        <v>3.6982248520710061E-2</v>
      </c>
    </row>
    <row r="6" spans="1:9" x14ac:dyDescent="0.2">
      <c r="B6" t="s">
        <v>14</v>
      </c>
    </row>
    <row r="7" spans="1:9" x14ac:dyDescent="0.2">
      <c r="A7" t="s">
        <v>19</v>
      </c>
      <c r="B7">
        <f>(E2/(1-E2))*(H2/G2)^(-F2)</f>
        <v>1142.4399999999998</v>
      </c>
    </row>
    <row r="8" spans="1:9" x14ac:dyDescent="0.2">
      <c r="A8" t="s">
        <v>18</v>
      </c>
      <c r="B8">
        <f>(E2/(1-E2))*(I2/G2)^(-F2)</f>
        <v>4569.7599999999993</v>
      </c>
    </row>
    <row r="9" spans="1:9" x14ac:dyDescent="0.2">
      <c r="A9" t="s">
        <v>20</v>
      </c>
      <c r="B9">
        <f>(B7-B8)/B8</f>
        <v>-0.75</v>
      </c>
    </row>
    <row r="10" spans="1:9" x14ac:dyDescent="0.2">
      <c r="A10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 Di Costanzo Pereira</dc:creator>
  <cp:lastModifiedBy>Nina Di Costanzo Pereira</cp:lastModifiedBy>
  <dcterms:created xsi:type="dcterms:W3CDTF">2025-05-10T21:05:19Z</dcterms:created>
  <dcterms:modified xsi:type="dcterms:W3CDTF">2025-05-11T16:18:34Z</dcterms:modified>
</cp:coreProperties>
</file>