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1198E849-2864-4A63-9430-A89445EC4B30}" xr6:coauthVersionLast="47" xr6:coauthVersionMax="47" xr10:uidLastSave="{00000000-0000-0000-0000-000000000000}"/>
  <bookViews>
    <workbookView xWindow="-108" yWindow="-108" windowWidth="23256" windowHeight="13896" firstSheet="2" activeTab="5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GeoMean" sheetId="7" r:id="rId6"/>
    <sheet name="Comparison of Heart Scan Tool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2" i="5" l="1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1" i="1"/>
  <c r="AE22" i="1"/>
  <c r="AD22" i="1"/>
  <c r="AC22" i="1"/>
  <c r="AB22" i="1"/>
  <c r="AA22" i="1"/>
  <c r="Z22" i="1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AF22" i="1" l="1"/>
  <c r="AG23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<sst xmlns="http://schemas.openxmlformats.org/spreadsheetml/2006/main" count="931" uniqueCount="281">
  <si>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</si>
  <si>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</si>
  <si>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</si>
  <si>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</si>
  <si>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</si>
  <si>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</si>
  <si>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</si>
  <si>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</si>
  <si>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</si>
  <si>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</si>
  <si>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</si>
  <si>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</si>
  <si>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</si>
  <si>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</si>
  <si>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</si>
  <si>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</si>
  <si>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</si>
  <si>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</si>
  <si>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</si>
  <si>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</si>
  <si>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</si>
  <si>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</si>
  <si>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</si>
  <si>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</si>
  <si>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</si>
  <si>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</si>
  <si>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</si>
  <si>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</si>
  <si>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</si>
  <si>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</si>
  <si>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</si>
  <si>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</si>
  <si>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</si>
  <si>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</si>
  <si>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</si>
  <si>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</si>
  <si>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</si>
  <si>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</si>
  <si>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</si>
  <si>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</si>
  <si>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</si>
  <si>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</si>
  <si>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</si>
  <si>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</si>
  <si>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</si>
  <si>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</si>
  <si>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</si>
  <si>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</si>
  <si>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</si>
  <si>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</si>
  <si>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</si>
  <si>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</si>
  <si>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</si>
  <si>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</si>
  <si>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</si>
  <si>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</si>
  <si>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</si>
  <si>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</si>
  <si>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</si>
  <si>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</si>
  <si>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</si>
  <si>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</si>
  <si>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</si>
  <si>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</si>
  <si>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</si>
  <si>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</si>
  <si>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</si>
  <si>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</si>
  <si>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</si>
  <si>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</si>
  <si>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</si>
  <si>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</si>
  <si>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</si>
  <si>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</si>
  <si>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</si>
  <si>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</si>
  <si>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</si>
  <si>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</si>
  <si>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</si>
  <si>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</si>
  <si>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</si>
  <si>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</si>
  <si>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</si>
  <si>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</si>
  <si>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</si>
  <si>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</si>
  <si>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</si>
  <si>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</si>
  <si>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</si>
  <si>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</si>
  <si>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</si>
  <si>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</si>
  <si>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</si>
  <si>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</si>
  <si>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</si>
  <si>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</si>
  <si>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</si>
  <si>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</si>
  <si>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</si>
  <si>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</si>
  <si>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</si>
  <si>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</si>
  <si>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</si>
  <si>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</si>
  <si>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</si>
  <si>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</si>
  <si>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</si>
  <si>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</si>
  <si>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</si>
  <si>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</si>
  <si>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</si>
  <si>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</si>
  <si>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</si>
  <si>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</si>
  <si>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</si>
  <si>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</si>
  <si>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</si>
  <si>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</si>
  <si>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</si>
  <si>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</si>
  <si>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</si>
  <si>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</si>
  <si>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</si>
  <si>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</si>
  <si>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</si>
  <si>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</si>
  <si>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</si>
  <si>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</si>
  <si>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</si>
  <si>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</si>
  <si>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</si>
  <si>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</si>
  <si>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</si>
  <si>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</si>
  <si>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</si>
  <si>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</si>
  <si>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</si>
  <si>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</si>
  <si>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</si>
  <si>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</si>
  <si>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</si>
  <si>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</si>
  <si>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</si>
  <si>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</si>
  <si>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</si>
  <si>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</si>
  <si>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</si>
  <si>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</si>
  <si>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</si>
  <si>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</si>
  <si>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</si>
  <si>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</si>
  <si>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</si>
  <si>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</si>
  <si>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</si>
  <si>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</si>
  <si>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</si>
  <si>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</si>
  <si>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</si>
  <si>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</si>
  <si>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</si>
  <si>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</si>
  <si>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</si>
  <si>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</si>
  <si>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</si>
  <si>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</si>
  <si>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</si>
  <si>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</si>
  <si>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</si>
  <si>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</si>
  <si>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</si>
  <si>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</si>
  <si>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</si>
  <si>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</si>
  <si>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</si>
  <si>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</si>
  <si>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</si>
  <si>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</si>
  <si>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</si>
  <si>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</si>
  <si>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</si>
  <si>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</si>
  <si>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</si>
  <si>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</si>
  <si>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</si>
  <si>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</si>
  <si>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</si>
  <si>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</si>
  <si>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</si>
  <si>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</si>
  <si>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</si>
  <si>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</si>
  <si>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</si>
  <si>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</si>
  <si>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</si>
  <si>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</si>
  <si>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</si>
  <si>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</si>
  <si>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</si>
  <si>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</si>
  <si>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</si>
  <si>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</si>
  <si>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</si>
  <si>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</si>
  <si>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</si>
  <si>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</si>
  <si>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</si>
  <si>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</si>
  <si>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</si>
  <si>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</si>
  <si>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</si>
  <si>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</si>
  <si>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</si>
  <si>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</si>
  <si>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</si>
  <si>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</si>
  <si>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</si>
  <si>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</si>
  <si>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</si>
  <si>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</si>
  <si>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</si>
  <si>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</si>
  <si>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</si>
  <si>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</si>
  <si>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</si>
  <si>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</si>
  <si>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</si>
  <si>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</si>
  <si>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</si>
  <si>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</si>
  <si>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</si>
  <si>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</si>
  <si>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</si>
  <si>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</si>
  <si>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</si>
  <si>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</si>
  <si>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</si>
  <si>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</si>
  <si>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</si>
  <si>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</si>
  <si>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</si>
  <si>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</si>
  <si>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</si>
  <si>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</si>
  <si>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</si>
  <si>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</si>
  <si>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</si>
  <si>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</si>
  <si>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</si>
  <si>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</si>
  <si>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</si>
  <si>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</si>
  <si>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</si>
  <si>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</si>
  <si>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</si>
  <si>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</si>
  <si>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</si>
  <si>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</si>
  <si>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</si>
  <si>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</si>
  <si>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</si>
  <si>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</si>
  <si>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</si>
  <si>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</si>
  <si>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</si>
  <si>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</si>
  <si>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</si>
  <si>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</si>
  <si>
    <t xml:space="preserve"> LnGeoMeanCac </t>
  </si>
  <si>
    <t xml:space="preserve"> Ln(Cac1/Cac0)</t>
  </si>
  <si>
    <t>Ln(Cac1/Cac0) vs. LnGeoMeanCac           Gamma          0.000   0.000     0.000   0.000       NaN     0.000   1.00000000</t>
  </si>
  <si>
    <t>Ln(Cac1/Cac0) vs. LnGeoMeanCac           Beta           3.531   0.100     0.727   0.018    0.0914     0.313   0.55945380</t>
  </si>
  <si>
    <t>Ln(Cac1/Cac0) vs. LnGeoMeanCac           Theta          2.441   0.168     0.640   0.039    0.1316     0.388   0.52624576</t>
  </si>
  <si>
    <t>Ln(Cac1/Cac0) vs. LnGeoMeanCac           Eta            5.006   0.110     0.844   0.015   -0.0923     0.214   0.39556182</t>
  </si>
  <si>
    <t>Ln(Cac1/Cac0) vs. LnGeoMeanCac           BetaUZeta      3.291   0.084     0.637   0.015    0.1175     0.301   0.39143815</t>
  </si>
  <si>
    <t>Ln(Cac1/Cac0) vs. LnGeoMeanCac           Alpha          1.605   0.050     0.330   0.010    0.1654     0.236   0.12417564</t>
  </si>
  <si>
    <t>Ln(Cac1/Cac0) vs. LnGeoMeanCac           Omega          1.711   0.045     0.331   0.008    0.1581     0.227   0.11576800</t>
  </si>
  <si>
    <t>Ln(Cac1/Cac0) vs. LnGeoMeanCac           Zeta           2.488   0.509     0.339   0.069    0.1346     0.801   0.00002343</t>
  </si>
  <si>
    <t>Ln(Cac1/Cac0) vs. LnGeoMeanCac           Qangio         3.821   0.637     0.542   0.090    0.1404     0.891   0.00000074</t>
  </si>
  <si>
    <t>Ln(Cac1/Cac0) vs. LnGeoMeanCac  -- BetaUZeta</t>
  </si>
  <si>
    <t>Slope: 0.1175 N=52 R^2: 0.4373 p-value: 0.391438 y-int 0.2507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</si>
</sst>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0" fillId="7" borderId="5" xfId="0" applyFill="1" applyBorder="1"/>
    <xf numFmtId="0" fontId="0" fillId="11" borderId="5" xfId="0" applyFill="1" applyBorder="1"/>
    <xf numFmtId="0" fontId="0" fillId="11" borderId="0" xfId="0" applyFill="1"/>
    <xf numFmtId="0" fontId="0" fillId="12" borderId="18" xfId="0" applyFill="1" applyBorder="1"/>
    <xf numFmtId="0" fontId="0" fillId="12" borderId="19" xfId="0" applyFill="1" applyBorder="1"/>
    <xf numFmtId="0" fontId="0" fillId="12" borderId="7" xfId="0" applyFill="1" applyBorder="1"/>
    <xf numFmtId="0" fontId="0" fillId="12" borderId="20" xfId="0" applyFill="1" applyBorder="1"/>
    <xf numFmtId="0" fontId="0" fillId="13" borderId="11" xfId="0" applyFill="1" applyBorder="1"/>
    <xf numFmtId="0" fontId="0" fillId="13" borderId="0" xfId="0" applyFill="1"/>
    <xf numFmtId="0" fontId="14" fillId="4" borderId="16" xfId="0" applyFont="1" applyFill="1" applyBorder="1"/>
    <xf numFmtId="0" fontId="14" fillId="4" borderId="13" xfId="0" applyFont="1" applyFill="1" applyBorder="1"/>
    <xf numFmtId="0" fontId="14" fillId="4" borderId="15" xfId="0" applyFont="1" applyFill="1" applyBorder="1"/>
    <xf numFmtId="0" fontId="14" fillId="4" borderId="17" xfId="0" applyFont="1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10" fillId="14" borderId="0" xfId="0" applyFont="1" applyFill="1"/>
    <xf numFmtId="0" fontId="10" fillId="14" borderId="0" xfId="0" applyFont="1" applyFill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10" fillId="15" borderId="29" xfId="0" applyFont="1" applyFill="1" applyBorder="1"/>
    <xf numFmtId="0" fontId="10" fillId="15" borderId="0" xfId="0" applyFont="1" applyFill="1" applyBorder="1"/>
    <xf numFmtId="0" fontId="0" fillId="0" borderId="26" xfId="0" applyBorder="1"/>
    <xf numFmtId="0" fontId="0" fillId="0" borderId="25" xfId="0" applyBorder="1"/>
  </cellXfs>
  <cellStyles count="1"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04060429366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08674711538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Ln(Cac1/Cac0) vs. LnGeoMeanCac  -- Eta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GeoMean!$C$3</c:f>
              <c:strCache>
                <c:ptCount val="1"/>
                <c:pt idx="0">
                  <c:v> Ln(Cac1/Cac0)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GeoMean!$B$4:$B$55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1.7747793674028101</c:v>
                </c:pt>
                <c:pt idx="11">
                  <c:v>3.6375861597263799</c:v>
                </c:pt>
                <c:pt idx="12">
                  <c:v>2.4695098776853399</c:v>
                </c:pt>
                <c:pt idx="13">
                  <c:v>3.5343173006204802</c:v>
                </c:pt>
                <c:pt idx="14">
                  <c:v>4.1886046806471899</c:v>
                </c:pt>
                <c:pt idx="15">
                  <c:v>4.1891883224079303</c:v>
                </c:pt>
                <c:pt idx="16">
                  <c:v>0</c:v>
                </c:pt>
                <c:pt idx="17">
                  <c:v>3.8828101920545</c:v>
                </c:pt>
                <c:pt idx="18">
                  <c:v>1.89564703805597</c:v>
                </c:pt>
                <c:pt idx="19">
                  <c:v>0</c:v>
                </c:pt>
                <c:pt idx="20">
                  <c:v>3.0910424533583098</c:v>
                </c:pt>
                <c:pt idx="21">
                  <c:v>2.6683669929878602</c:v>
                </c:pt>
                <c:pt idx="22">
                  <c:v>1.58370634629087</c:v>
                </c:pt>
                <c:pt idx="23">
                  <c:v>2.7267317333489598</c:v>
                </c:pt>
                <c:pt idx="24">
                  <c:v>3.8003087024533202</c:v>
                </c:pt>
                <c:pt idx="25">
                  <c:v>1.5563867342472399</c:v>
                </c:pt>
                <c:pt idx="26">
                  <c:v>3.2776993581911098</c:v>
                </c:pt>
                <c:pt idx="27">
                  <c:v>4.4557134063589396</c:v>
                </c:pt>
                <c:pt idx="28">
                  <c:v>5.8790873012877203</c:v>
                </c:pt>
                <c:pt idx="29">
                  <c:v>4.4957985277338004</c:v>
                </c:pt>
                <c:pt idx="30">
                  <c:v>4.3159542156931296</c:v>
                </c:pt>
                <c:pt idx="31">
                  <c:v>4.3946034517012498</c:v>
                </c:pt>
                <c:pt idx="32">
                  <c:v>4.4005839671817801</c:v>
                </c:pt>
                <c:pt idx="33">
                  <c:v>5.3232729418494502</c:v>
                </c:pt>
                <c:pt idx="34">
                  <c:v>5.4449053811822603</c:v>
                </c:pt>
                <c:pt idx="35">
                  <c:v>3.2344586529021502</c:v>
                </c:pt>
                <c:pt idx="36">
                  <c:v>5.4722440800471199</c:v>
                </c:pt>
                <c:pt idx="37">
                  <c:v>5.4489064815265298</c:v>
                </c:pt>
                <c:pt idx="38">
                  <c:v>4.6346813941011202</c:v>
                </c:pt>
                <c:pt idx="39">
                  <c:v>4.5518571184573302</c:v>
                </c:pt>
                <c:pt idx="40">
                  <c:v>4.9126548857360497</c:v>
                </c:pt>
                <c:pt idx="41">
                  <c:v>5.9787700925704304</c:v>
                </c:pt>
                <c:pt idx="42">
                  <c:v>4.80790102518006</c:v>
                </c:pt>
                <c:pt idx="43">
                  <c:v>5.6987347416367999</c:v>
                </c:pt>
                <c:pt idx="44">
                  <c:v>5.3703554008055896</c:v>
                </c:pt>
                <c:pt idx="45">
                  <c:v>5.7701788198512096</c:v>
                </c:pt>
                <c:pt idx="46">
                  <c:v>5.2191646266663101</c:v>
                </c:pt>
                <c:pt idx="47">
                  <c:v>6.4838081630380904</c:v>
                </c:pt>
                <c:pt idx="48">
                  <c:v>3.93922109855703</c:v>
                </c:pt>
                <c:pt idx="49">
                  <c:v>5.6805581723471299</c:v>
                </c:pt>
                <c:pt idx="50">
                  <c:v>5.44117392541866</c:v>
                </c:pt>
                <c:pt idx="51">
                  <c:v>5.4758654649838503</c:v>
                </c:pt>
              </c:numCache>
            </c:numRef>
          </c:xVal>
          <c:yVal>
            <c:numRef>
              <c:f>GeoMean!$C$4:$C$55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0.916290731874155</c:v>
                </c:pt>
                <c:pt idx="11">
                  <c:v>0.69314718055994495</c:v>
                </c:pt>
                <c:pt idx="12">
                  <c:v>0.89381787602209595</c:v>
                </c:pt>
                <c:pt idx="13">
                  <c:v>0.92367083917177695</c:v>
                </c:pt>
                <c:pt idx="14">
                  <c:v>0.64802674527947501</c:v>
                </c:pt>
                <c:pt idx="15">
                  <c:v>0.72439972406404896</c:v>
                </c:pt>
                <c:pt idx="16">
                  <c:v>0</c:v>
                </c:pt>
                <c:pt idx="17">
                  <c:v>0.51426796795696295</c:v>
                </c:pt>
                <c:pt idx="18">
                  <c:v>1.0986122886681</c:v>
                </c:pt>
                <c:pt idx="19">
                  <c:v>0</c:v>
                </c:pt>
                <c:pt idx="20">
                  <c:v>0.69314718055994495</c:v>
                </c:pt>
                <c:pt idx="21">
                  <c:v>1.0296194171811499</c:v>
                </c:pt>
                <c:pt idx="22">
                  <c:v>0.98082925301172597</c:v>
                </c:pt>
                <c:pt idx="23">
                  <c:v>0.88238918019847301</c:v>
                </c:pt>
                <c:pt idx="24">
                  <c:v>0.81377516834856001</c:v>
                </c:pt>
                <c:pt idx="25">
                  <c:v>1.5040773967762699</c:v>
                </c:pt>
                <c:pt idx="26">
                  <c:v>0.90672128085800396</c:v>
                </c:pt>
                <c:pt idx="27">
                  <c:v>0.92494879461726898</c:v>
                </c:pt>
                <c:pt idx="28">
                  <c:v>0.68337738896414002</c:v>
                </c:pt>
                <c:pt idx="29">
                  <c:v>0.78733439561964602</c:v>
                </c:pt>
                <c:pt idx="30">
                  <c:v>1.07956409369741</c:v>
                </c:pt>
                <c:pt idx="31">
                  <c:v>0.90409545878033604</c:v>
                </c:pt>
                <c:pt idx="32">
                  <c:v>0.69937773031058104</c:v>
                </c:pt>
                <c:pt idx="33">
                  <c:v>0.76144172799617105</c:v>
                </c:pt>
                <c:pt idx="34">
                  <c:v>0.75566753754127902</c:v>
                </c:pt>
                <c:pt idx="35">
                  <c:v>1.11803037452521</c:v>
                </c:pt>
                <c:pt idx="36">
                  <c:v>0.76063742216236097</c:v>
                </c:pt>
                <c:pt idx="37">
                  <c:v>0.79017927211128902</c:v>
                </c:pt>
                <c:pt idx="38">
                  <c:v>0.70299947700295695</c:v>
                </c:pt>
                <c:pt idx="39">
                  <c:v>0.75910514835174203</c:v>
                </c:pt>
                <c:pt idx="40">
                  <c:v>0.69314718055994495</c:v>
                </c:pt>
                <c:pt idx="41">
                  <c:v>0.70849275023460501</c:v>
                </c:pt>
                <c:pt idx="42">
                  <c:v>0.71393795022901896</c:v>
                </c:pt>
                <c:pt idx="43">
                  <c:v>0.70158604920580903</c:v>
                </c:pt>
                <c:pt idx="44">
                  <c:v>0.76815209420352404</c:v>
                </c:pt>
                <c:pt idx="45">
                  <c:v>0.79126503651846802</c:v>
                </c:pt>
                <c:pt idx="46">
                  <c:v>0.74329696424541603</c:v>
                </c:pt>
                <c:pt idx="47">
                  <c:v>0.86764444224637105</c:v>
                </c:pt>
                <c:pt idx="48">
                  <c:v>0.76497291513120003</c:v>
                </c:pt>
                <c:pt idx="49">
                  <c:v>0.79529499384187397</c:v>
                </c:pt>
                <c:pt idx="50">
                  <c:v>0.87632747506231701</c:v>
                </c:pt>
                <c:pt idx="51">
                  <c:v>0.76935378937058796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13-9EEE-9A731CF3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5312"/>
        <c:axId val="389952112"/>
      </c:scatterChart>
      <c:valAx>
        <c:axId val="389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112"/>
        <c:crosses val="autoZero"/>
        <c:crossBetween val="midCat"/>
      </c:valAx>
      <c:valAx>
        <c:axId val="38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95250</xdr:rowOff>
    </xdr:from>
    <xdr:to>
      <xdr:col>10</xdr:col>
      <xdr:colOff>480060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3D75-6C52-ACC5-F3A8-1E3614FF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55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54"/>
    <tableColumn id="2" xr3:uid="{FFC3C156-D813-454B-B1AA-BA60D6D541E1}" name=" Set" dataDxfId="53"/>
    <tableColumn id="3" xr3:uid="{70C45B47-0E3D-4F4E-BC67-0E3429357D12}" name=" N" dataDxfId="52"/>
    <tableColumn id="4" xr3:uid="{6A599B94-74CD-41DD-BF39-8921D16A98A3}" name=" Mean X" dataDxfId="51"/>
    <tableColumn id="5" xr3:uid="{6C064B34-5E64-4A9D-B996-9B4E4DA34699}" name=" Mean Y" dataDxfId="50"/>
    <tableColumn id="6" xr3:uid="{B52A299F-F663-4B6F-9B18-A44448474963}" name=" SD X" dataDxfId="49"/>
    <tableColumn id="7" xr3:uid="{5E8D423E-2C7E-4023-8096-FD48ED36B476}" name=" SD Y" dataDxfId="48"/>
    <tableColumn id="8" xr3:uid="{DA7E927F-0494-4F34-B104-B74F47580D21}" name=" Annual Change (Slope)" dataDxfId="47"/>
    <tableColumn id="9" xr3:uid="{EF569730-9331-462F-843F-A2EA2D89CDCD}" name=" Y-Intercept" dataDxfId="46"/>
    <tableColumn id="10" xr3:uid="{8B83DCDF-6867-4F75-B9AC-DFE46D8B43C2}" name=" Max X" dataDxfId="45"/>
    <tableColumn id="11" xr3:uid="{1CA78864-8BBF-4CDE-B85B-2B4D4E6359BD}" name=" Max Y" dataDxfId="44"/>
    <tableColumn id="12" xr3:uid="{641E6979-6FFE-4E3E-8A5D-08816EAC12ED}" name=" Min X" dataDxfId="43"/>
    <tableColumn id="13" xr3:uid="{7EA4EE7A-31F9-4BA1-811F-561C0B294893}" name=" Min Y" dataDxfId="42"/>
    <tableColumn id="14" xr3:uid="{FE63613F-EEC0-4FFE-8AEF-BE5E47477407}" name=" p-value" dataDxfId="41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0" tableBorderDxfId="2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1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40"/>
    <tableColumn id="2" xr3:uid="{E40CBFB1-876C-4F8A-9D09-98A4184A35D5}" name="N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39" dataDxfId="38" tableBorderDxfId="37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36"/>
    <tableColumn id="2" xr3:uid="{D9BDE7CF-8A2F-4596-8F6C-D01C9065807F}" name="Set" dataDxfId="35"/>
    <tableColumn id="3" xr3:uid="{84B05C1A-7D34-446A-BA26-48D630CF307A}" name="Tps0" dataDxfId="34"/>
    <tableColumn id="4" xr3:uid="{DB36BD45-4B2B-4343-9EC6-075771643F72}" name="Tps1" dataDxfId="33"/>
    <tableColumn id="5" xr3:uid="{528B5023-8B95-44EA-B56D-DF410E39AE71}" name="Cac0" dataDxfId="32"/>
    <tableColumn id="6" xr3:uid="{CDED685D-DBAC-4F24-B269-8FEC1560CC25}" name="Cac1" dataDxfId="31"/>
    <tableColumn id="7" xr3:uid="{88DFA868-70B1-4798-859C-77FD0476667E}" name="Ncpv0" dataDxfId="30"/>
    <tableColumn id="8" xr3:uid="{A786CD32-8808-49A5-9911-0E432FED7A95}" name="Ncpv1" dataDxfId="29"/>
    <tableColumn id="9" xr3:uid="{9C8AA85B-3FB2-4FB2-913C-4B3251DC70F9}" name="Tcpv0" dataDxfId="28"/>
    <tableColumn id="10" xr3:uid="{59A13A10-1C7A-4D71-8043-B7CD37AFEE6F}" name="Tcpv1" dataDxfId="27"/>
    <tableColumn id="11" xr3:uid="{86979E46-1E15-4585-9223-5AB968F49A83}" name="Pav0" dataDxfId="26"/>
    <tableColumn id="12" xr3:uid="{3BD52724-EF52-4408-86B8-5CAE1E171768}" name="Pav1" dataDxfId="25"/>
    <tableColumn id="13" xr3:uid="{09C1AB94-13D6-41E0-A644-50E97C15525E}" name="LnTps0" dataDxfId="24"/>
    <tableColumn id="14" xr3:uid="{E678F681-91C2-429D-9920-E281B59C36C1}" name="LnTps1" dataDxfId="23"/>
    <tableColumn id="15" xr3:uid="{2C29E7BA-F407-463E-845C-08AA48CF2F23}" name="LnCac0" dataDxfId="22"/>
    <tableColumn id="16" xr3:uid="{3DD962A9-A6AB-4FAB-9FB3-B930603865AC}" name="LnCac1" dataDxfId="21"/>
    <tableColumn id="17" xr3:uid="{8D5A16C4-49A0-406C-BE5D-103955F950AD}" name="LnNcpv0" dataDxfId="20"/>
    <tableColumn id="18" xr3:uid="{68E2D51C-C774-454B-AB0C-61E3FCDD2EEE}" name="LnNcpv1" dataDxfId="19"/>
    <tableColumn id="19" xr3:uid="{F1942BE5-B6C8-4CC3-8E13-23CE28D54500}" name="LnTcpv0" dataDxfId="18"/>
    <tableColumn id="20" xr3:uid="{72CB20BC-AAD6-44A7-A465-94DF60F54E88}" name="LnTcpv1" dataDxfId="17"/>
    <tableColumn id="21" xr3:uid="{AE8A4EA7-BB7B-42CF-A82D-F714AAA0BB97}" name="LnPav0" dataDxfId="16"/>
    <tableColumn id="22" xr3:uid="{92B3BC43-9DDB-462E-AD96-FC0DBE29991B}" name="LnPav1" dataDxfId="15"/>
    <tableColumn id="23" xr3:uid="{AF220AF1-4B91-40A0-8A44-116C6A1A2AC6}" name="DTps" dataDxfId="14"/>
    <tableColumn id="24" xr3:uid="{4AB50C4F-29FF-415E-B46F-3BD2D0B273D6}" name="DCac" dataDxfId="13"/>
    <tableColumn id="25" xr3:uid="{C17E3508-8790-4ADE-80C6-9789AD50E772}" name="DNcpv" dataDxfId="12"/>
    <tableColumn id="26" xr3:uid="{20BDEB4B-7096-40A2-B90E-921C4D68D8A0}" name="DTcpv" dataDxfId="11"/>
    <tableColumn id="27" xr3:uid="{A1E8EA4D-023B-4C05-BB3A-534D0899E2B2}" name="DPav" dataDxfId="10"/>
    <tableColumn id="28" xr3:uid="{6235415D-6761-4749-B16E-B812B7FA9A22}" name="LnDTps" dataDxfId="9"/>
    <tableColumn id="29" xr3:uid="{77FB0F58-8363-4BAE-A3CF-899591ABA083}" name="LnDNcpv" dataDxfId="8"/>
    <tableColumn id="30" xr3:uid="{31BE32A7-78BC-4BB0-A3E5-8B4B58BBD022}" name="LnDCac" dataDxfId="7"/>
    <tableColumn id="31" xr3:uid="{26C4627F-51B8-4268-834C-F898D944A803}" name="LnDTcpv" dataDxfId="6"/>
    <tableColumn id="32" xr3:uid="{800F1A81-0A6B-47E1-B71E-82F39C256368}" name="LnDPav" dataDxfId="5"/>
    <tableColumn id="33" xr3:uid="{CC963620-62EB-483D-A507-73958F90533C}" name="Is Zeta" dataDxfId="4">
      <calculatedColumnFormula>AND("Zeta" ='Keto-CTA with change &amp;Ln-Values'!$B2)</calculatedColumnFormula>
    </tableColumn>
    <tableColumn id="34" xr3:uid="{C5FD8082-7714-47C0-A5DF-7FF1863A5B3E}" name="Column1" dataDxfId="3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zoomScale="40" zoomScaleNormal="40" workbookViewId="0">
      <selection activeCell="Y28" sqref="Y28"/>
    </sheetView>
  </sheetViews>
  <sheetFormatPr defaultRowHeight="14.4" x14ac:dyDescent="0.3"/>
  <cols>
    <col min="1" max="1" width="14.218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</cols>
  <sheetData>
    <row r="1" spans="1:32" ht="21" x14ac:dyDescent="0.3">
      <c r="A1" s="70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32" x14ac:dyDescent="0.3">
      <c r="A2" s="72" t="s">
        <v>60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26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58" t="s">
        <v>27</v>
      </c>
      <c r="Z12" s="59" t="s">
        <v>28</v>
      </c>
      <c r="AA12" s="59" t="s">
        <v>29</v>
      </c>
      <c r="AB12" s="59" t="s">
        <v>30</v>
      </c>
      <c r="AC12" s="59" t="s">
        <v>31</v>
      </c>
      <c r="AD12" s="59" t="s">
        <v>32</v>
      </c>
      <c r="AE12" s="59" t="s">
        <v>33</v>
      </c>
      <c r="AF12" s="60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358</v>
      </c>
      <c r="AA13">
        <v>564</v>
      </c>
      <c r="AB13">
        <v>838</v>
      </c>
      <c r="AC13">
        <v>1330</v>
      </c>
      <c r="AD13">
        <v>1488</v>
      </c>
      <c r="AE13">
        <v>26240</v>
      </c>
      <c r="AF13" s="11">
        <f>SUM(Z13:AE13)</f>
        <v>30818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511</v>
      </c>
      <c r="AA14">
        <v>787</v>
      </c>
      <c r="AB14">
        <v>1184</v>
      </c>
      <c r="AC14">
        <v>1512</v>
      </c>
      <c r="AD14">
        <v>1568</v>
      </c>
      <c r="AE14">
        <v>25256</v>
      </c>
      <c r="AF14" s="11">
        <f t="shared" ref="AF14:AF21" si="1">SUM(Z14:AE14)</f>
        <v>30818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165</v>
      </c>
      <c r="AA15">
        <v>453</v>
      </c>
      <c r="AB15">
        <v>1132</v>
      </c>
      <c r="AC15">
        <v>3059</v>
      </c>
      <c r="AD15">
        <v>4935</v>
      </c>
      <c r="AE15">
        <v>21072</v>
      </c>
      <c r="AF15" s="11">
        <f t="shared" si="1"/>
        <v>30816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367</v>
      </c>
      <c r="AA16" s="13">
        <v>694</v>
      </c>
      <c r="AB16" s="13">
        <v>1152</v>
      </c>
      <c r="AC16" s="13">
        <v>2334</v>
      </c>
      <c r="AD16" s="13">
        <v>3557</v>
      </c>
      <c r="AE16" s="13">
        <v>22714</v>
      </c>
      <c r="AF16" s="11">
        <f t="shared" si="1"/>
        <v>30818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52</v>
      </c>
      <c r="AA17" s="4">
        <v>71</v>
      </c>
      <c r="AB17" s="4">
        <v>158</v>
      </c>
      <c r="AC17" s="4">
        <v>351</v>
      </c>
      <c r="AD17" s="4">
        <v>2280</v>
      </c>
      <c r="AE17" s="4">
        <v>27906</v>
      </c>
      <c r="AF17" s="11">
        <f t="shared" si="1"/>
        <v>30818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49" t="s">
        <v>41</v>
      </c>
      <c r="Z18" s="18">
        <v>138</v>
      </c>
      <c r="AA18" s="18">
        <v>374</v>
      </c>
      <c r="AB18" s="18">
        <v>1100</v>
      </c>
      <c r="AC18" s="18">
        <v>2732</v>
      </c>
      <c r="AD18" s="18">
        <v>5482</v>
      </c>
      <c r="AE18" s="18">
        <v>20992</v>
      </c>
      <c r="AF18" s="11">
        <f t="shared" si="1"/>
        <v>30818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50" t="s">
        <v>42</v>
      </c>
      <c r="Z19" s="51">
        <v>198</v>
      </c>
      <c r="AA19" s="51">
        <v>697</v>
      </c>
      <c r="AB19" s="51">
        <v>1585</v>
      </c>
      <c r="AC19" s="51">
        <v>4805</v>
      </c>
      <c r="AD19" s="51">
        <v>7789</v>
      </c>
      <c r="AE19" s="51">
        <v>15744</v>
      </c>
      <c r="AF19" s="11">
        <f t="shared" si="1"/>
        <v>30818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130</v>
      </c>
      <c r="AA20">
        <v>337</v>
      </c>
      <c r="AB20">
        <v>839</v>
      </c>
      <c r="AC20">
        <v>1809</v>
      </c>
      <c r="AD20">
        <v>3103</v>
      </c>
      <c r="AE20">
        <v>24600</v>
      </c>
      <c r="AF20" s="11">
        <f t="shared" si="1"/>
        <v>30818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52" t="s">
        <v>138</v>
      </c>
      <c r="Z21" s="53">
        <v>1401</v>
      </c>
      <c r="AA21" s="54">
        <v>2504</v>
      </c>
      <c r="AB21" s="54">
        <v>4571</v>
      </c>
      <c r="AC21" s="54">
        <v>5454</v>
      </c>
      <c r="AD21" s="54">
        <v>4888</v>
      </c>
      <c r="AE21" s="55">
        <v>12000</v>
      </c>
      <c r="AF21" s="11">
        <f t="shared" si="1"/>
        <v>30818</v>
      </c>
    </row>
    <row r="22" spans="1:33" ht="16.2" thickBot="1" x14ac:dyDescent="0.35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61" t="s">
        <v>45</v>
      </c>
      <c r="Z22" s="23">
        <f>SUM(Z13:Z21)</f>
        <v>3320</v>
      </c>
      <c r="AA22" s="23">
        <f t="shared" ref="AA22:AF22" si="3">SUM(AA13:AA21)</f>
        <v>6481</v>
      </c>
      <c r="AB22" s="23">
        <f t="shared" si="3"/>
        <v>12559</v>
      </c>
      <c r="AC22" s="23">
        <f t="shared" si="3"/>
        <v>23386</v>
      </c>
      <c r="AD22" s="23">
        <f t="shared" si="3"/>
        <v>35090</v>
      </c>
      <c r="AE22" s="23">
        <f t="shared" si="3"/>
        <v>196524</v>
      </c>
      <c r="AF22" s="56">
        <f t="shared" si="3"/>
        <v>277360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  <c r="AG23" s="57">
        <f>SUM(AF13:AF21)</f>
        <v>277360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60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64" t="s">
        <v>62</v>
      </c>
      <c r="B1" s="65" t="s">
        <v>27</v>
      </c>
      <c r="C1" s="64" t="s">
        <v>63</v>
      </c>
      <c r="D1" s="64" t="s">
        <v>64</v>
      </c>
      <c r="E1" s="64" t="s">
        <v>65</v>
      </c>
      <c r="F1" s="64" t="s">
        <v>66</v>
      </c>
      <c r="G1" s="64" t="s">
        <v>67</v>
      </c>
      <c r="H1" s="64" t="s">
        <v>68</v>
      </c>
      <c r="I1" s="64" t="s">
        <v>69</v>
      </c>
      <c r="J1" s="64" t="s">
        <v>70</v>
      </c>
      <c r="K1" s="64" t="s">
        <v>71</v>
      </c>
      <c r="L1" s="64" t="s">
        <v>72</v>
      </c>
      <c r="M1" s="64" t="s">
        <v>73</v>
      </c>
      <c r="N1" s="64" t="s">
        <v>74</v>
      </c>
      <c r="O1" s="64" t="s">
        <v>75</v>
      </c>
      <c r="P1" s="64" t="s">
        <v>76</v>
      </c>
      <c r="Q1" s="64" t="s">
        <v>77</v>
      </c>
      <c r="R1" s="64" t="s">
        <v>78</v>
      </c>
      <c r="S1" s="64" t="s">
        <v>79</v>
      </c>
      <c r="T1" s="64" t="s">
        <v>80</v>
      </c>
      <c r="U1" s="64" t="s">
        <v>81</v>
      </c>
      <c r="V1" s="64" t="s">
        <v>82</v>
      </c>
      <c r="W1" s="64" t="s">
        <v>83</v>
      </c>
      <c r="X1" s="64" t="s">
        <v>84</v>
      </c>
      <c r="Y1" s="64" t="s">
        <v>85</v>
      </c>
      <c r="Z1" s="64" t="s">
        <v>86</v>
      </c>
      <c r="AA1" s="64" t="s">
        <v>87</v>
      </c>
      <c r="AB1" s="64" t="s">
        <v>88</v>
      </c>
      <c r="AC1" s="64" t="s">
        <v>90</v>
      </c>
      <c r="AD1" s="64" t="s">
        <v>89</v>
      </c>
      <c r="AE1" s="64" t="s">
        <v>91</v>
      </c>
      <c r="AF1" s="64" t="s">
        <v>92</v>
      </c>
      <c r="AG1" s="64" t="s">
        <v>99</v>
      </c>
      <c r="AH1" s="64" t="s">
        <v>139</v>
      </c>
    </row>
    <row r="2" spans="1:35" x14ac:dyDescent="0.3">
      <c r="A2" s="62">
        <v>51</v>
      </c>
      <c r="B2" s="63" t="s">
        <v>39</v>
      </c>
      <c r="C2" s="62">
        <v>0</v>
      </c>
      <c r="D2" s="62">
        <v>1</v>
      </c>
      <c r="E2" s="62">
        <v>6</v>
      </c>
      <c r="F2" s="62">
        <v>0</v>
      </c>
      <c r="G2" s="62">
        <v>19.600000000000001</v>
      </c>
      <c r="H2" s="62">
        <v>42</v>
      </c>
      <c r="I2" s="62">
        <v>1.5</v>
      </c>
      <c r="J2" s="62">
        <v>10.199999999999999</v>
      </c>
      <c r="K2" s="62">
        <v>0.01</v>
      </c>
      <c r="L2" s="62">
        <v>2.7E-2</v>
      </c>
      <c r="M2" s="62">
        <v>0</v>
      </c>
      <c r="N2" s="62">
        <v>0.69314718055994495</v>
      </c>
      <c r="O2" s="62">
        <v>1.9459101490553099</v>
      </c>
      <c r="P2" s="62">
        <v>0</v>
      </c>
      <c r="Q2" s="62">
        <v>3.02529107579553</v>
      </c>
      <c r="R2" s="62">
        <v>3.7612001156935602</v>
      </c>
      <c r="S2" s="62">
        <v>0.01</v>
      </c>
      <c r="T2" s="62">
        <v>0.916290731874155</v>
      </c>
      <c r="U2" s="62">
        <v>2.4159137783010398</v>
      </c>
      <c r="V2" s="62">
        <v>9.9503308531680903E-3</v>
      </c>
      <c r="W2" s="62">
        <v>2.6641930946420998E-2</v>
      </c>
      <c r="X2" s="62">
        <v>-6</v>
      </c>
      <c r="Y2" s="62">
        <v>22.4</v>
      </c>
      <c r="Z2" s="62">
        <v>8.6999999999999993</v>
      </c>
      <c r="AA2" s="62">
        <v>1.7000000000000001E-2</v>
      </c>
      <c r="AB2" s="62">
        <v>0.69314718055994495</v>
      </c>
      <c r="AC2" s="62">
        <v>3.15273602236365</v>
      </c>
      <c r="AD2" s="62">
        <v>1.9459101490553099</v>
      </c>
      <c r="AE2" s="62">
        <v>2.2721258855093298</v>
      </c>
      <c r="AF2" s="62">
        <v>1.6857117066422799E-2</v>
      </c>
      <c r="AG2" s="62" t="b">
        <f>AND("Zeta" ='Keto-CTA with change &amp;Ln-Values'!$B52)</f>
        <v>0</v>
      </c>
      <c r="AH2" s="62" t="b">
        <f t="shared" ref="AH2:AH65" si="0">ABS(X2) &gt; 0</f>
        <v>1</v>
      </c>
    </row>
    <row r="3" spans="1:35" x14ac:dyDescent="0.3">
      <c r="A3" s="62">
        <v>1</v>
      </c>
      <c r="B3" s="63" t="s">
        <v>40</v>
      </c>
      <c r="C3" s="62">
        <v>0</v>
      </c>
      <c r="D3" s="62">
        <v>0</v>
      </c>
      <c r="E3" s="62">
        <v>0</v>
      </c>
      <c r="F3" s="62">
        <v>0</v>
      </c>
      <c r="G3" s="62">
        <v>9.3000000000000007</v>
      </c>
      <c r="H3" s="62">
        <v>18.8</v>
      </c>
      <c r="I3" s="62">
        <v>0</v>
      </c>
      <c r="J3" s="62">
        <v>0</v>
      </c>
      <c r="K3" s="62">
        <v>4.0000000000000001E-3</v>
      </c>
      <c r="L3" s="62">
        <v>7.0000000000000001E-3</v>
      </c>
      <c r="M3" s="62">
        <v>0</v>
      </c>
      <c r="N3" s="62">
        <v>0</v>
      </c>
      <c r="O3" s="62">
        <v>0</v>
      </c>
      <c r="P3" s="62">
        <v>0</v>
      </c>
      <c r="Q3" s="62">
        <v>2.33214389523559</v>
      </c>
      <c r="R3" s="62">
        <v>2.98568193770048</v>
      </c>
      <c r="S3" s="62">
        <v>4.0000000000000001E-3</v>
      </c>
      <c r="T3" s="62">
        <v>0</v>
      </c>
      <c r="U3" s="62">
        <v>0</v>
      </c>
      <c r="V3" s="62">
        <v>3.9920212695374498E-3</v>
      </c>
      <c r="W3" s="62">
        <v>6.9756137364251304E-3</v>
      </c>
      <c r="X3" s="62">
        <v>0</v>
      </c>
      <c r="Y3" s="62">
        <v>9.5</v>
      </c>
      <c r="Z3" s="62">
        <v>0</v>
      </c>
      <c r="AA3" s="62">
        <v>3.0000000000000001E-3</v>
      </c>
      <c r="AB3" s="62">
        <v>0</v>
      </c>
      <c r="AC3" s="62">
        <v>2.3513752571634701</v>
      </c>
      <c r="AD3" s="62">
        <v>0</v>
      </c>
      <c r="AE3" s="62">
        <v>0</v>
      </c>
      <c r="AF3" s="62">
        <v>2.9955089797983701E-3</v>
      </c>
      <c r="AG3" s="62" t="b">
        <f>AND("Zeta" ='Keto-CTA with change &amp;Ln-Values'!$B2)</f>
        <v>1</v>
      </c>
      <c r="AH3" s="62" t="b">
        <f t="shared" si="0"/>
        <v>0</v>
      </c>
    </row>
    <row r="4" spans="1:35" x14ac:dyDescent="0.3">
      <c r="A4" s="62">
        <v>2</v>
      </c>
      <c r="B4" s="63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193.3</v>
      </c>
      <c r="H4" s="62">
        <v>212.2</v>
      </c>
      <c r="I4" s="62">
        <v>0.1</v>
      </c>
      <c r="J4" s="62">
        <v>0</v>
      </c>
      <c r="K4" s="62">
        <v>6.7000000000000004E-2</v>
      </c>
      <c r="L4" s="62">
        <v>9.8000000000000004E-2</v>
      </c>
      <c r="M4" s="62">
        <v>0</v>
      </c>
      <c r="N4" s="62">
        <v>0</v>
      </c>
      <c r="O4" s="62">
        <v>0</v>
      </c>
      <c r="P4" s="62">
        <v>0</v>
      </c>
      <c r="Q4" s="62">
        <v>5.26940335638339</v>
      </c>
      <c r="R4" s="62">
        <v>5.3622306922916803</v>
      </c>
      <c r="S4" s="62">
        <v>6.7000000000000004E-2</v>
      </c>
      <c r="T4" s="62">
        <v>9.5310179804324893E-2</v>
      </c>
      <c r="U4" s="62">
        <v>0</v>
      </c>
      <c r="V4" s="62">
        <v>6.4850972319616201E-2</v>
      </c>
      <c r="W4" s="62">
        <v>9.3490343087338904E-2</v>
      </c>
      <c r="X4" s="62">
        <v>0</v>
      </c>
      <c r="Y4" s="62">
        <v>18.899999999999899</v>
      </c>
      <c r="Z4" s="62">
        <v>-0.1</v>
      </c>
      <c r="AA4" s="62">
        <v>3.1E-2</v>
      </c>
      <c r="AB4" s="62">
        <v>0</v>
      </c>
      <c r="AC4" s="62">
        <v>2.9907197317304401</v>
      </c>
      <c r="AD4" s="62">
        <v>0</v>
      </c>
      <c r="AE4" s="62">
        <v>9.5310179804324893E-2</v>
      </c>
      <c r="AF4" s="62">
        <v>3.0529205034822701E-2</v>
      </c>
      <c r="AG4" s="62" t="b">
        <f>AND("Zeta" ='Keto-CTA with change &amp;Ln-Values'!$B3)</f>
        <v>0</v>
      </c>
      <c r="AH4" s="62" t="b">
        <f t="shared" si="0"/>
        <v>0</v>
      </c>
    </row>
    <row r="5" spans="1:35" x14ac:dyDescent="0.3">
      <c r="A5" s="62">
        <v>3</v>
      </c>
      <c r="B5" s="63" t="s">
        <v>40</v>
      </c>
      <c r="C5" s="62">
        <v>0</v>
      </c>
      <c r="D5" s="62">
        <v>0</v>
      </c>
      <c r="E5" s="62">
        <v>0</v>
      </c>
      <c r="F5" s="62">
        <v>0</v>
      </c>
      <c r="G5" s="62">
        <v>6.5</v>
      </c>
      <c r="H5" s="62">
        <v>23.2</v>
      </c>
      <c r="I5" s="62">
        <v>0</v>
      </c>
      <c r="J5" s="62">
        <v>0.2</v>
      </c>
      <c r="K5" s="62">
        <v>3.0000000000000001E-3</v>
      </c>
      <c r="L5" s="62">
        <v>8.0000000000000002E-3</v>
      </c>
      <c r="M5" s="62">
        <v>0</v>
      </c>
      <c r="N5" s="62">
        <v>0</v>
      </c>
      <c r="O5" s="62">
        <v>0</v>
      </c>
      <c r="P5" s="62">
        <v>0</v>
      </c>
      <c r="Q5" s="62">
        <v>2.0149030205422598</v>
      </c>
      <c r="R5" s="62">
        <v>3.1863526331626399</v>
      </c>
      <c r="S5" s="62">
        <v>3.0000000000000001E-3</v>
      </c>
      <c r="T5" s="62">
        <v>0</v>
      </c>
      <c r="U5" s="62">
        <v>0.18232155679395401</v>
      </c>
      <c r="V5" s="62">
        <v>2.9955089797983701E-3</v>
      </c>
      <c r="W5" s="62">
        <v>7.9681696491768796E-3</v>
      </c>
      <c r="X5" s="62">
        <v>0</v>
      </c>
      <c r="Y5" s="62">
        <v>16.7</v>
      </c>
      <c r="Z5" s="62">
        <v>0.2</v>
      </c>
      <c r="AA5" s="62">
        <v>5.0000000000000001E-3</v>
      </c>
      <c r="AB5" s="62">
        <v>0</v>
      </c>
      <c r="AC5" s="62">
        <v>2.8735646395797798</v>
      </c>
      <c r="AD5" s="62">
        <v>0</v>
      </c>
      <c r="AE5" s="62">
        <v>0.18232155679395401</v>
      </c>
      <c r="AF5" s="62">
        <v>4.9875415110389601E-3</v>
      </c>
      <c r="AG5" s="62" t="b">
        <f>AND("Zeta" ='Keto-CTA with change &amp;Ln-Values'!$B4)</f>
        <v>1</v>
      </c>
      <c r="AH5" s="62" t="b">
        <f t="shared" si="0"/>
        <v>0</v>
      </c>
    </row>
    <row r="6" spans="1:35" x14ac:dyDescent="0.3">
      <c r="A6" s="62">
        <v>4</v>
      </c>
      <c r="B6" s="63" t="s">
        <v>40</v>
      </c>
      <c r="C6" s="62">
        <v>0</v>
      </c>
      <c r="D6" s="62">
        <v>0</v>
      </c>
      <c r="E6" s="62">
        <v>0</v>
      </c>
      <c r="F6" s="62">
        <v>0</v>
      </c>
      <c r="G6" s="62">
        <v>1.8</v>
      </c>
      <c r="H6" s="62">
        <v>9.1</v>
      </c>
      <c r="I6" s="62">
        <v>0</v>
      </c>
      <c r="J6" s="62">
        <v>0.9</v>
      </c>
      <c r="K6" s="62">
        <v>1E-3</v>
      </c>
      <c r="L6" s="62">
        <v>5.0000000000000001E-3</v>
      </c>
      <c r="M6" s="62">
        <v>0</v>
      </c>
      <c r="N6" s="62">
        <v>0</v>
      </c>
      <c r="O6" s="62">
        <v>0</v>
      </c>
      <c r="P6" s="62">
        <v>0</v>
      </c>
      <c r="Q6" s="62">
        <v>1.0296194171811499</v>
      </c>
      <c r="R6" s="62">
        <v>2.3125354238472098</v>
      </c>
      <c r="S6" s="62">
        <v>1E-3</v>
      </c>
      <c r="T6" s="62">
        <v>0</v>
      </c>
      <c r="U6" s="62">
        <v>0.64185388617239403</v>
      </c>
      <c r="V6" s="62">
        <v>9.9950033308342299E-4</v>
      </c>
      <c r="W6" s="62">
        <v>4.9875415110389601E-3</v>
      </c>
      <c r="X6" s="62">
        <v>0</v>
      </c>
      <c r="Y6" s="62">
        <v>7.3</v>
      </c>
      <c r="Z6" s="62">
        <v>0.9</v>
      </c>
      <c r="AA6" s="62">
        <v>4.0000000000000001E-3</v>
      </c>
      <c r="AB6" s="62">
        <v>0</v>
      </c>
      <c r="AC6" s="62">
        <v>2.1162555148025501</v>
      </c>
      <c r="AD6" s="62">
        <v>0</v>
      </c>
      <c r="AE6" s="62">
        <v>0.64185388617239403</v>
      </c>
      <c r="AF6" s="62">
        <v>3.9920212695374498E-3</v>
      </c>
      <c r="AG6" s="62" t="b">
        <f>AND("Zeta" ='Keto-CTA with change &amp;Ln-Values'!$B5)</f>
        <v>0</v>
      </c>
      <c r="AH6" s="62" t="b">
        <f t="shared" si="0"/>
        <v>0</v>
      </c>
    </row>
    <row r="7" spans="1:35" x14ac:dyDescent="0.3">
      <c r="A7" s="62">
        <v>5</v>
      </c>
      <c r="B7" s="63" t="s">
        <v>40</v>
      </c>
      <c r="C7" s="62">
        <v>0</v>
      </c>
      <c r="D7" s="62">
        <v>0</v>
      </c>
      <c r="E7" s="62">
        <v>0</v>
      </c>
      <c r="F7" s="62">
        <v>0</v>
      </c>
      <c r="G7" s="62">
        <v>15.6</v>
      </c>
      <c r="H7" s="62">
        <v>24.8</v>
      </c>
      <c r="I7" s="62">
        <v>0</v>
      </c>
      <c r="J7" s="62">
        <v>0.6</v>
      </c>
      <c r="K7" s="62">
        <v>7.0000000000000001E-3</v>
      </c>
      <c r="L7" s="62">
        <v>0.01</v>
      </c>
      <c r="M7" s="62">
        <v>0</v>
      </c>
      <c r="N7" s="62">
        <v>0</v>
      </c>
      <c r="O7" s="62">
        <v>0</v>
      </c>
      <c r="P7" s="62">
        <v>0</v>
      </c>
      <c r="Q7" s="62">
        <v>2.8094026953624902</v>
      </c>
      <c r="R7" s="62">
        <v>3.2503744919275701</v>
      </c>
      <c r="S7" s="62">
        <v>7.0000000000000001E-3</v>
      </c>
      <c r="T7" s="62">
        <v>0</v>
      </c>
      <c r="U7" s="62">
        <v>0.47000362924573502</v>
      </c>
      <c r="V7" s="62">
        <v>6.9756137364251304E-3</v>
      </c>
      <c r="W7" s="62">
        <v>9.9503308531680903E-3</v>
      </c>
      <c r="X7" s="62">
        <v>0</v>
      </c>
      <c r="Y7" s="62">
        <v>9.1999999999999993</v>
      </c>
      <c r="Z7" s="62">
        <v>0.6</v>
      </c>
      <c r="AA7" s="62">
        <v>3.0000000000000001E-3</v>
      </c>
      <c r="AB7" s="62">
        <v>0</v>
      </c>
      <c r="AC7" s="62">
        <v>2.3223877202902199</v>
      </c>
      <c r="AD7" s="62">
        <v>0</v>
      </c>
      <c r="AE7" s="62">
        <v>0.47000362924573502</v>
      </c>
      <c r="AF7" s="62">
        <v>2.9955089797983701E-3</v>
      </c>
      <c r="AG7" s="62" t="b">
        <f>AND("Zeta" ='Keto-CTA with change &amp;Ln-Values'!$B6)</f>
        <v>0</v>
      </c>
      <c r="AH7" s="62" t="b">
        <f t="shared" si="0"/>
        <v>0</v>
      </c>
    </row>
    <row r="8" spans="1:35" x14ac:dyDescent="0.3">
      <c r="A8" s="62">
        <v>6</v>
      </c>
      <c r="B8" s="63" t="s">
        <v>40</v>
      </c>
      <c r="C8" s="62">
        <v>0</v>
      </c>
      <c r="D8" s="62">
        <v>0</v>
      </c>
      <c r="E8" s="62">
        <v>0</v>
      </c>
      <c r="F8" s="62">
        <v>0</v>
      </c>
      <c r="G8" s="62">
        <v>10.4</v>
      </c>
      <c r="H8" s="62">
        <v>11.8</v>
      </c>
      <c r="I8" s="62">
        <v>0</v>
      </c>
      <c r="J8" s="62">
        <v>0.5</v>
      </c>
      <c r="K8" s="62">
        <v>5.0000000000000001E-3</v>
      </c>
      <c r="L8" s="62">
        <v>6.0000000000000001E-3</v>
      </c>
      <c r="M8" s="62">
        <v>0</v>
      </c>
      <c r="N8" s="62">
        <v>0</v>
      </c>
      <c r="O8" s="62">
        <v>0</v>
      </c>
      <c r="P8" s="62">
        <v>0</v>
      </c>
      <c r="Q8" s="62">
        <v>2.43361335540044</v>
      </c>
      <c r="R8" s="62">
        <v>2.5494451709255701</v>
      </c>
      <c r="S8" s="62">
        <v>5.0000000000000001E-3</v>
      </c>
      <c r="T8" s="62">
        <v>0</v>
      </c>
      <c r="U8" s="62">
        <v>0.405465108108164</v>
      </c>
      <c r="V8" s="62">
        <v>4.9875415110389601E-3</v>
      </c>
      <c r="W8" s="62">
        <v>5.9820716775474602E-3</v>
      </c>
      <c r="X8" s="62">
        <v>0</v>
      </c>
      <c r="Y8" s="62">
        <v>1.4</v>
      </c>
      <c r="Z8" s="62">
        <v>0.5</v>
      </c>
      <c r="AA8" s="62">
        <v>1E-3</v>
      </c>
      <c r="AB8" s="62">
        <v>0</v>
      </c>
      <c r="AC8" s="62">
        <v>0.87546873735389996</v>
      </c>
      <c r="AD8" s="62">
        <v>0</v>
      </c>
      <c r="AE8" s="62">
        <v>0.405465108108164</v>
      </c>
      <c r="AF8" s="62">
        <v>9.9950033308342299E-4</v>
      </c>
      <c r="AG8" s="62" t="b">
        <f>AND("Zeta" ='Keto-CTA with change &amp;Ln-Values'!$B7)</f>
        <v>0</v>
      </c>
      <c r="AH8" s="62" t="b">
        <f t="shared" si="0"/>
        <v>0</v>
      </c>
    </row>
    <row r="9" spans="1:35" x14ac:dyDescent="0.3">
      <c r="A9" s="62">
        <v>7</v>
      </c>
      <c r="B9" s="63" t="s">
        <v>40</v>
      </c>
      <c r="C9" s="62">
        <v>0</v>
      </c>
      <c r="D9" s="62">
        <v>0</v>
      </c>
      <c r="E9" s="62">
        <v>0</v>
      </c>
      <c r="F9" s="62">
        <v>0</v>
      </c>
      <c r="G9" s="62">
        <v>48.4</v>
      </c>
      <c r="H9" s="62">
        <v>80.400000000000006</v>
      </c>
      <c r="I9" s="62">
        <v>0.8</v>
      </c>
      <c r="J9" s="62">
        <v>3.8</v>
      </c>
      <c r="K9" s="62">
        <v>2.5000000000000001E-2</v>
      </c>
      <c r="L9" s="62">
        <v>0.03</v>
      </c>
      <c r="M9" s="62">
        <v>0</v>
      </c>
      <c r="N9" s="62">
        <v>0</v>
      </c>
      <c r="O9" s="62">
        <v>0</v>
      </c>
      <c r="P9" s="62">
        <v>0</v>
      </c>
      <c r="Q9" s="62">
        <v>3.8999504241938698</v>
      </c>
      <c r="R9" s="62">
        <v>4.3993752730084896</v>
      </c>
      <c r="S9" s="62">
        <v>2.5000000000000001E-2</v>
      </c>
      <c r="T9" s="62">
        <v>0.58778666490211895</v>
      </c>
      <c r="U9" s="62">
        <v>1.5686159179138399</v>
      </c>
      <c r="V9" s="62">
        <v>2.46926125903714E-2</v>
      </c>
      <c r="W9" s="62">
        <v>2.9558802241544401E-2</v>
      </c>
      <c r="X9" s="62">
        <v>0</v>
      </c>
      <c r="Y9" s="62">
        <v>32</v>
      </c>
      <c r="Z9" s="62">
        <v>3</v>
      </c>
      <c r="AA9" s="62">
        <v>4.9999999999999897E-3</v>
      </c>
      <c r="AB9" s="62">
        <v>0</v>
      </c>
      <c r="AC9" s="62">
        <v>3.4965075614664798</v>
      </c>
      <c r="AD9" s="62">
        <v>0</v>
      </c>
      <c r="AE9" s="62">
        <v>1.3862943611198899</v>
      </c>
      <c r="AF9" s="62">
        <v>4.9875415110389601E-3</v>
      </c>
      <c r="AG9" s="62" t="b">
        <f>AND("Zeta" ='Keto-CTA with change &amp;Ln-Values'!$B8)</f>
        <v>0</v>
      </c>
      <c r="AH9" s="62" t="b">
        <f t="shared" si="0"/>
        <v>0</v>
      </c>
    </row>
    <row r="10" spans="1:35" x14ac:dyDescent="0.3">
      <c r="A10" s="62">
        <v>8</v>
      </c>
      <c r="B10" s="63" t="s">
        <v>40</v>
      </c>
      <c r="C10" s="62">
        <v>0</v>
      </c>
      <c r="D10" s="62">
        <v>0</v>
      </c>
      <c r="E10" s="62">
        <v>0</v>
      </c>
      <c r="F10" s="62">
        <v>0</v>
      </c>
      <c r="G10" s="62">
        <v>65.599999999999994</v>
      </c>
      <c r="H10" s="62">
        <v>82.5</v>
      </c>
      <c r="I10" s="62">
        <v>0</v>
      </c>
      <c r="J10" s="62">
        <v>0.1</v>
      </c>
      <c r="K10" s="62">
        <v>1.7000000000000001E-2</v>
      </c>
      <c r="L10" s="62">
        <v>2.1000000000000001E-2</v>
      </c>
      <c r="M10" s="62">
        <v>0</v>
      </c>
      <c r="N10" s="62">
        <v>0</v>
      </c>
      <c r="O10" s="62">
        <v>0</v>
      </c>
      <c r="P10" s="62">
        <v>0</v>
      </c>
      <c r="Q10" s="62">
        <v>4.1987045775463399</v>
      </c>
      <c r="R10" s="62">
        <v>4.42484663185681</v>
      </c>
      <c r="S10" s="62">
        <v>1.7000000000000001E-2</v>
      </c>
      <c r="T10" s="62">
        <v>0</v>
      </c>
      <c r="U10" s="62">
        <v>9.5310179804324893E-2</v>
      </c>
      <c r="V10" s="62">
        <v>1.6857117066422799E-2</v>
      </c>
      <c r="W10" s="62">
        <v>2.0782539182528401E-2</v>
      </c>
      <c r="X10" s="62">
        <v>0</v>
      </c>
      <c r="Y10" s="62">
        <v>16.899999999999999</v>
      </c>
      <c r="Z10" s="62">
        <v>0.1</v>
      </c>
      <c r="AA10" s="62">
        <v>4.0000000000000001E-3</v>
      </c>
      <c r="AB10" s="62">
        <v>0</v>
      </c>
      <c r="AC10" s="62">
        <v>2.8848007128467001</v>
      </c>
      <c r="AD10" s="62">
        <v>0</v>
      </c>
      <c r="AE10" s="62">
        <v>9.5310179804324893E-2</v>
      </c>
      <c r="AF10" s="62">
        <v>3.9920212695374498E-3</v>
      </c>
      <c r="AG10" s="62" t="b">
        <f>AND("Zeta" ='Keto-CTA with change &amp;Ln-Values'!$B9)</f>
        <v>0</v>
      </c>
      <c r="AH10" s="62" t="b">
        <f t="shared" si="0"/>
        <v>0</v>
      </c>
    </row>
    <row r="11" spans="1:35" x14ac:dyDescent="0.3">
      <c r="A11" s="62">
        <v>9</v>
      </c>
      <c r="B11" s="63" t="s">
        <v>40</v>
      </c>
      <c r="C11" s="62">
        <v>0</v>
      </c>
      <c r="D11" s="62">
        <v>0</v>
      </c>
      <c r="E11" s="62">
        <v>0</v>
      </c>
      <c r="F11" s="62">
        <v>0</v>
      </c>
      <c r="G11" s="62">
        <v>3.8</v>
      </c>
      <c r="H11" s="62">
        <v>13.1</v>
      </c>
      <c r="I11" s="62">
        <v>0</v>
      </c>
      <c r="J11" s="62">
        <v>0</v>
      </c>
      <c r="K11" s="62">
        <v>1E-3</v>
      </c>
      <c r="L11" s="62">
        <v>4.0000000000000001E-3</v>
      </c>
      <c r="M11" s="62">
        <v>0</v>
      </c>
      <c r="N11" s="62">
        <v>0</v>
      </c>
      <c r="O11" s="62">
        <v>0</v>
      </c>
      <c r="P11" s="62">
        <v>0</v>
      </c>
      <c r="Q11" s="62">
        <v>1.5686159179138399</v>
      </c>
      <c r="R11" s="62">
        <v>2.6461747973841199</v>
      </c>
      <c r="S11" s="62">
        <v>1E-3</v>
      </c>
      <c r="T11" s="62">
        <v>0</v>
      </c>
      <c r="U11" s="62">
        <v>0</v>
      </c>
      <c r="V11" s="62">
        <v>9.9950033308342299E-4</v>
      </c>
      <c r="W11" s="62">
        <v>3.9920212695374498E-3</v>
      </c>
      <c r="X11" s="62">
        <v>0</v>
      </c>
      <c r="Y11" s="62">
        <v>9.3000000000000007</v>
      </c>
      <c r="Z11" s="62">
        <v>0</v>
      </c>
      <c r="AA11" s="62">
        <v>3.0000000000000001E-3</v>
      </c>
      <c r="AB11" s="62">
        <v>0</v>
      </c>
      <c r="AC11" s="62">
        <v>2.33214389523559</v>
      </c>
      <c r="AD11" s="62">
        <v>0</v>
      </c>
      <c r="AE11" s="62">
        <v>0</v>
      </c>
      <c r="AF11" s="62">
        <v>2.9955089797983701E-3</v>
      </c>
      <c r="AG11" s="62" t="b">
        <f>AND("Zeta" ='Keto-CTA with change &amp;Ln-Values'!$B10)</f>
        <v>0</v>
      </c>
      <c r="AH11" s="62" t="b">
        <f t="shared" si="0"/>
        <v>0</v>
      </c>
    </row>
    <row r="12" spans="1:35" x14ac:dyDescent="0.3">
      <c r="A12" s="62">
        <v>10</v>
      </c>
      <c r="B12" s="63" t="s">
        <v>40</v>
      </c>
      <c r="C12" s="62">
        <v>0</v>
      </c>
      <c r="D12" s="62">
        <v>0</v>
      </c>
      <c r="E12" s="62">
        <v>0</v>
      </c>
      <c r="F12" s="62">
        <v>0</v>
      </c>
      <c r="G12" s="62">
        <v>42.8</v>
      </c>
      <c r="H12" s="62">
        <v>64.400000000000006</v>
      </c>
      <c r="I12" s="62">
        <v>0</v>
      </c>
      <c r="J12" s="62">
        <v>0</v>
      </c>
      <c r="K12" s="62">
        <v>1.2E-2</v>
      </c>
      <c r="L12" s="62">
        <v>1.7000000000000001E-2</v>
      </c>
      <c r="M12" s="62">
        <v>0</v>
      </c>
      <c r="N12" s="62">
        <v>0</v>
      </c>
      <c r="O12" s="62">
        <v>0</v>
      </c>
      <c r="P12" s="62">
        <v>0</v>
      </c>
      <c r="Q12" s="62">
        <v>3.7796338173824</v>
      </c>
      <c r="R12" s="62">
        <v>4.1805222584631503</v>
      </c>
      <c r="S12" s="62">
        <v>1.2E-2</v>
      </c>
      <c r="T12" s="62">
        <v>0</v>
      </c>
      <c r="U12" s="62">
        <v>0</v>
      </c>
      <c r="V12" s="62">
        <v>1.19285708652738E-2</v>
      </c>
      <c r="W12" s="62">
        <v>1.6857117066422799E-2</v>
      </c>
      <c r="X12" s="62">
        <v>0</v>
      </c>
      <c r="Y12" s="62">
        <v>21.6</v>
      </c>
      <c r="Z12" s="62">
        <v>0</v>
      </c>
      <c r="AA12" s="62">
        <v>5.0000000000000001E-3</v>
      </c>
      <c r="AB12" s="62">
        <v>0</v>
      </c>
      <c r="AC12" s="62">
        <v>3.1179499062782399</v>
      </c>
      <c r="AD12" s="62">
        <v>0</v>
      </c>
      <c r="AE12" s="62">
        <v>0</v>
      </c>
      <c r="AF12" s="62">
        <v>4.9875415110389601E-3</v>
      </c>
      <c r="AG12" s="62" t="b">
        <f>AND("Zeta" ='Keto-CTA with change &amp;Ln-Values'!$B11)</f>
        <v>0</v>
      </c>
      <c r="AH12" s="62" t="b">
        <f t="shared" si="0"/>
        <v>0</v>
      </c>
    </row>
    <row r="13" spans="1:35" x14ac:dyDescent="0.3">
      <c r="A13" s="62">
        <v>11</v>
      </c>
      <c r="B13" s="63" t="s">
        <v>40</v>
      </c>
      <c r="C13" s="62">
        <v>0</v>
      </c>
      <c r="D13" s="62">
        <v>0</v>
      </c>
      <c r="E13" s="62">
        <v>0</v>
      </c>
      <c r="F13" s="62">
        <v>0</v>
      </c>
      <c r="G13" s="62">
        <v>21.7</v>
      </c>
      <c r="H13" s="62">
        <v>44.4</v>
      </c>
      <c r="I13" s="62">
        <v>2.8</v>
      </c>
      <c r="J13" s="62">
        <v>4.5</v>
      </c>
      <c r="K13" s="62">
        <v>1.2E-2</v>
      </c>
      <c r="L13" s="62">
        <v>0.02</v>
      </c>
      <c r="M13" s="62">
        <v>0</v>
      </c>
      <c r="N13" s="62">
        <v>0</v>
      </c>
      <c r="O13" s="62">
        <v>0</v>
      </c>
      <c r="P13" s="62">
        <v>0</v>
      </c>
      <c r="Q13" s="62">
        <v>3.1223649244873499</v>
      </c>
      <c r="R13" s="62">
        <v>3.8155121050473002</v>
      </c>
      <c r="S13" s="62">
        <v>1.2E-2</v>
      </c>
      <c r="T13" s="62">
        <v>1.33500106673234</v>
      </c>
      <c r="U13" s="62">
        <v>1.7047480922384199</v>
      </c>
      <c r="V13" s="62">
        <v>1.19285708652738E-2</v>
      </c>
      <c r="W13" s="62">
        <v>1.9802627296179699E-2</v>
      </c>
      <c r="X13" s="62">
        <v>0</v>
      </c>
      <c r="Y13" s="62">
        <v>22.7</v>
      </c>
      <c r="Z13" s="62">
        <v>1.7</v>
      </c>
      <c r="AA13" s="62">
        <v>8.0000000000000002E-3</v>
      </c>
      <c r="AB13" s="62">
        <v>0</v>
      </c>
      <c r="AC13" s="62">
        <v>3.1654750481410798</v>
      </c>
      <c r="AD13" s="62">
        <v>0</v>
      </c>
      <c r="AE13" s="62">
        <v>0.993251773010283</v>
      </c>
      <c r="AF13" s="62">
        <v>7.9681696491768796E-3</v>
      </c>
      <c r="AG13" s="62" t="b">
        <f>AND("Zeta" ='Keto-CTA with change &amp;Ln-Values'!$B12)</f>
        <v>0</v>
      </c>
      <c r="AH13" s="62" t="b">
        <f t="shared" si="0"/>
        <v>0</v>
      </c>
      <c r="AI13" t="s">
        <v>137</v>
      </c>
    </row>
    <row r="14" spans="1:35" x14ac:dyDescent="0.3">
      <c r="A14" s="62">
        <v>12</v>
      </c>
      <c r="B14" s="63" t="s">
        <v>40</v>
      </c>
      <c r="C14" s="62">
        <v>0</v>
      </c>
      <c r="D14" s="62">
        <v>0</v>
      </c>
      <c r="E14" s="62">
        <v>0</v>
      </c>
      <c r="F14" s="62">
        <v>0</v>
      </c>
      <c r="G14" s="62">
        <v>4.9000000000000004</v>
      </c>
      <c r="H14" s="62">
        <v>16.7</v>
      </c>
      <c r="I14" s="62">
        <v>0</v>
      </c>
      <c r="J14" s="62">
        <v>0</v>
      </c>
      <c r="K14" s="62">
        <v>2E-3</v>
      </c>
      <c r="L14" s="62">
        <v>6.0000000000000001E-3</v>
      </c>
      <c r="M14" s="62">
        <v>0</v>
      </c>
      <c r="N14" s="62">
        <v>0</v>
      </c>
      <c r="O14" s="62">
        <v>0</v>
      </c>
      <c r="P14" s="62">
        <v>0</v>
      </c>
      <c r="Q14" s="62">
        <v>1.77495235091167</v>
      </c>
      <c r="R14" s="62">
        <v>2.8735646395797798</v>
      </c>
      <c r="S14" s="62">
        <v>2E-3</v>
      </c>
      <c r="T14" s="62">
        <v>0</v>
      </c>
      <c r="U14" s="62">
        <v>0</v>
      </c>
      <c r="V14" s="62">
        <v>1.9980026626730501E-3</v>
      </c>
      <c r="W14" s="62">
        <v>5.9820716775474602E-3</v>
      </c>
      <c r="X14" s="62">
        <v>0</v>
      </c>
      <c r="Y14" s="62">
        <v>11.799999999999899</v>
      </c>
      <c r="Z14" s="62">
        <v>0</v>
      </c>
      <c r="AA14" s="62">
        <v>4.0000000000000001E-3</v>
      </c>
      <c r="AB14" s="62">
        <v>0</v>
      </c>
      <c r="AC14" s="62">
        <v>2.5494451709255701</v>
      </c>
      <c r="AD14" s="62">
        <v>0</v>
      </c>
      <c r="AE14" s="62">
        <v>0</v>
      </c>
      <c r="AF14" s="62">
        <v>3.9920212695374498E-3</v>
      </c>
      <c r="AG14" s="62" t="b">
        <f>AND("Zeta" ='Keto-CTA with change &amp;Ln-Values'!$B13)</f>
        <v>0</v>
      </c>
      <c r="AH14" s="62" t="b">
        <f t="shared" si="0"/>
        <v>0</v>
      </c>
    </row>
    <row r="15" spans="1:35" x14ac:dyDescent="0.3">
      <c r="A15" s="62">
        <v>13</v>
      </c>
      <c r="B15" s="63" t="s">
        <v>40</v>
      </c>
      <c r="C15" s="62">
        <v>0</v>
      </c>
      <c r="D15" s="62">
        <v>0</v>
      </c>
      <c r="E15" s="62">
        <v>0</v>
      </c>
      <c r="F15" s="62">
        <v>0</v>
      </c>
      <c r="G15" s="62">
        <v>27.8</v>
      </c>
      <c r="H15" s="62">
        <v>39.299999999999997</v>
      </c>
      <c r="I15" s="62">
        <v>0</v>
      </c>
      <c r="J15" s="62">
        <v>0</v>
      </c>
      <c r="K15" s="62">
        <v>6.0000000000000001E-3</v>
      </c>
      <c r="L15" s="62">
        <v>8.0000000000000002E-3</v>
      </c>
      <c r="M15" s="62">
        <v>0</v>
      </c>
      <c r="N15" s="62">
        <v>0</v>
      </c>
      <c r="O15" s="62">
        <v>0</v>
      </c>
      <c r="P15" s="62">
        <v>0</v>
      </c>
      <c r="Q15" s="62">
        <v>3.3603753871419002</v>
      </c>
      <c r="R15" s="62">
        <v>3.69635146895263</v>
      </c>
      <c r="S15" s="62">
        <v>6.0000000000000001E-3</v>
      </c>
      <c r="T15" s="62">
        <v>0</v>
      </c>
      <c r="U15" s="62">
        <v>0</v>
      </c>
      <c r="V15" s="62">
        <v>5.9820716775474602E-3</v>
      </c>
      <c r="W15" s="62">
        <v>7.9681696491768796E-3</v>
      </c>
      <c r="X15" s="62">
        <v>0</v>
      </c>
      <c r="Y15" s="62">
        <v>11.499999999999901</v>
      </c>
      <c r="Z15" s="62">
        <v>0</v>
      </c>
      <c r="AA15" s="62">
        <v>2E-3</v>
      </c>
      <c r="AB15" s="62">
        <v>0</v>
      </c>
      <c r="AC15" s="62">
        <v>2.5257286443082498</v>
      </c>
      <c r="AD15" s="62">
        <v>0</v>
      </c>
      <c r="AE15" s="62">
        <v>0</v>
      </c>
      <c r="AF15" s="62">
        <v>1.9980026626730501E-3</v>
      </c>
      <c r="AG15" s="62" t="b">
        <f>AND("Zeta" ='Keto-CTA with change &amp;Ln-Values'!$B14)</f>
        <v>0</v>
      </c>
      <c r="AH15" s="62" t="b">
        <f t="shared" si="0"/>
        <v>0</v>
      </c>
    </row>
    <row r="16" spans="1:35" x14ac:dyDescent="0.3">
      <c r="A16" s="62">
        <v>14</v>
      </c>
      <c r="B16" s="63" t="s">
        <v>40</v>
      </c>
      <c r="C16" s="62">
        <v>0</v>
      </c>
      <c r="D16" s="62">
        <v>0</v>
      </c>
      <c r="E16" s="62">
        <v>0</v>
      </c>
      <c r="F16" s="62">
        <v>0</v>
      </c>
      <c r="G16" s="62">
        <v>22.4</v>
      </c>
      <c r="H16" s="62">
        <v>55.9</v>
      </c>
      <c r="I16" s="62">
        <v>0</v>
      </c>
      <c r="J16" s="62">
        <v>0.1</v>
      </c>
      <c r="K16" s="62">
        <v>6.0000000000000001E-3</v>
      </c>
      <c r="L16" s="62">
        <v>1.6E-2</v>
      </c>
      <c r="M16" s="62">
        <v>0</v>
      </c>
      <c r="N16" s="62">
        <v>0</v>
      </c>
      <c r="O16" s="62">
        <v>0</v>
      </c>
      <c r="P16" s="62">
        <v>0</v>
      </c>
      <c r="Q16" s="62">
        <v>3.15273602236365</v>
      </c>
      <c r="R16" s="62">
        <v>4.0412953411322796</v>
      </c>
      <c r="S16" s="62">
        <v>6.0000000000000001E-3</v>
      </c>
      <c r="T16" s="62">
        <v>0</v>
      </c>
      <c r="U16" s="62">
        <v>9.5310179804324893E-2</v>
      </c>
      <c r="V16" s="62">
        <v>5.9820716775474602E-3</v>
      </c>
      <c r="W16" s="62">
        <v>1.5873349156290101E-2</v>
      </c>
      <c r="X16" s="62">
        <v>0</v>
      </c>
      <c r="Y16" s="62">
        <v>33.5</v>
      </c>
      <c r="Z16" s="62">
        <v>0.1</v>
      </c>
      <c r="AA16" s="62">
        <v>0.01</v>
      </c>
      <c r="AB16" s="62">
        <v>0</v>
      </c>
      <c r="AC16" s="62">
        <v>3.5409593240373098</v>
      </c>
      <c r="AD16" s="62">
        <v>0</v>
      </c>
      <c r="AE16" s="62">
        <v>9.5310179804324893E-2</v>
      </c>
      <c r="AF16" s="62">
        <v>9.9503308531680903E-3</v>
      </c>
      <c r="AG16" s="62" t="b">
        <f>AND("Zeta" ='Keto-CTA with change &amp;Ln-Values'!$B15)</f>
        <v>0</v>
      </c>
      <c r="AH16" s="62" t="b">
        <f t="shared" si="0"/>
        <v>0</v>
      </c>
    </row>
    <row r="17" spans="1:34" x14ac:dyDescent="0.3">
      <c r="A17" s="62">
        <v>15</v>
      </c>
      <c r="B17" s="63" t="s">
        <v>40</v>
      </c>
      <c r="C17" s="62">
        <v>0</v>
      </c>
      <c r="D17" s="62">
        <v>0</v>
      </c>
      <c r="E17" s="62">
        <v>0</v>
      </c>
      <c r="F17" s="62">
        <v>0</v>
      </c>
      <c r="G17" s="62">
        <v>26.5</v>
      </c>
      <c r="H17" s="62">
        <v>70.900000000000006</v>
      </c>
      <c r="I17" s="62">
        <v>0.1</v>
      </c>
      <c r="J17" s="62">
        <v>0.3</v>
      </c>
      <c r="K17" s="62">
        <v>8.9999999999999993E-3</v>
      </c>
      <c r="L17" s="62">
        <v>2.4E-2</v>
      </c>
      <c r="M17" s="62">
        <v>0</v>
      </c>
      <c r="N17" s="62">
        <v>0</v>
      </c>
      <c r="O17" s="62">
        <v>0</v>
      </c>
      <c r="P17" s="62">
        <v>0</v>
      </c>
      <c r="Q17" s="62">
        <v>3.31418600467252</v>
      </c>
      <c r="R17" s="62">
        <v>4.2752762647270002</v>
      </c>
      <c r="S17" s="62">
        <v>8.9999999999999993E-3</v>
      </c>
      <c r="T17" s="62">
        <v>9.5310179804324893E-2</v>
      </c>
      <c r="U17" s="62">
        <v>0.262364264467491</v>
      </c>
      <c r="V17" s="62">
        <v>8.9597413714717997E-3</v>
      </c>
      <c r="W17" s="62">
        <v>2.3716526617315999E-2</v>
      </c>
      <c r="X17" s="62">
        <v>0</v>
      </c>
      <c r="Y17" s="62">
        <v>44.4</v>
      </c>
      <c r="Z17" s="62">
        <v>0.19999999999999901</v>
      </c>
      <c r="AA17" s="62">
        <v>1.4999999999999999E-2</v>
      </c>
      <c r="AB17" s="62">
        <v>0</v>
      </c>
      <c r="AC17" s="62">
        <v>3.8155121050473002</v>
      </c>
      <c r="AD17" s="62">
        <v>0</v>
      </c>
      <c r="AE17" s="62">
        <v>0.18232155679395401</v>
      </c>
      <c r="AF17" s="62">
        <v>1.48886124937505E-2</v>
      </c>
      <c r="AG17" s="62" t="b">
        <f>AND("Zeta" ='Keto-CTA with change &amp;Ln-Values'!$B16)</f>
        <v>0</v>
      </c>
      <c r="AH17" s="62" t="b">
        <f t="shared" si="0"/>
        <v>0</v>
      </c>
    </row>
    <row r="18" spans="1:34" x14ac:dyDescent="0.3">
      <c r="A18" s="62">
        <v>16</v>
      </c>
      <c r="B18" s="63" t="s">
        <v>40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 t="b">
        <f>AND("Zeta" ='Keto-CTA with change &amp;Ln-Values'!$B17)</f>
        <v>0</v>
      </c>
      <c r="AH18" s="62" t="b">
        <f t="shared" si="0"/>
        <v>0</v>
      </c>
    </row>
    <row r="19" spans="1:34" x14ac:dyDescent="0.3">
      <c r="A19" s="62">
        <v>18</v>
      </c>
      <c r="B19" s="63" t="s">
        <v>40</v>
      </c>
      <c r="C19" s="62">
        <v>0</v>
      </c>
      <c r="D19" s="62">
        <v>0</v>
      </c>
      <c r="E19" s="62">
        <v>0</v>
      </c>
      <c r="F19" s="62">
        <v>0</v>
      </c>
      <c r="G19" s="62">
        <v>8</v>
      </c>
      <c r="H19" s="62">
        <v>15.3</v>
      </c>
      <c r="I19" s="62">
        <v>0</v>
      </c>
      <c r="J19" s="62">
        <v>0</v>
      </c>
      <c r="K19" s="62">
        <v>2E-3</v>
      </c>
      <c r="L19" s="62">
        <v>4.0000000000000001E-3</v>
      </c>
      <c r="M19" s="62">
        <v>0</v>
      </c>
      <c r="N19" s="62">
        <v>0</v>
      </c>
      <c r="O19" s="62">
        <v>0</v>
      </c>
      <c r="P19" s="62">
        <v>0</v>
      </c>
      <c r="Q19" s="62">
        <v>2.1972245773362098</v>
      </c>
      <c r="R19" s="62">
        <v>2.7911651078127102</v>
      </c>
      <c r="S19" s="62">
        <v>2E-3</v>
      </c>
      <c r="T19" s="62">
        <v>0</v>
      </c>
      <c r="U19" s="62">
        <v>0</v>
      </c>
      <c r="V19" s="62">
        <v>1.9980026626730501E-3</v>
      </c>
      <c r="W19" s="62">
        <v>3.9920212695374498E-3</v>
      </c>
      <c r="X19" s="62">
        <v>0</v>
      </c>
      <c r="Y19" s="62">
        <v>7.3</v>
      </c>
      <c r="Z19" s="62">
        <v>0</v>
      </c>
      <c r="AA19" s="62">
        <v>2E-3</v>
      </c>
      <c r="AB19" s="62">
        <v>0</v>
      </c>
      <c r="AC19" s="62">
        <v>2.1162555148025501</v>
      </c>
      <c r="AD19" s="62">
        <v>0</v>
      </c>
      <c r="AE19" s="62">
        <v>0</v>
      </c>
      <c r="AF19" s="62">
        <v>1.9980026626730501E-3</v>
      </c>
      <c r="AG19" s="62" t="b">
        <f>AND("Zeta" ='Keto-CTA with change &amp;Ln-Values'!$B19)</f>
        <v>0</v>
      </c>
      <c r="AH19" s="62" t="b">
        <f t="shared" si="0"/>
        <v>0</v>
      </c>
    </row>
    <row r="20" spans="1:34" x14ac:dyDescent="0.3">
      <c r="A20" s="62">
        <v>19</v>
      </c>
      <c r="B20" s="63" t="s">
        <v>40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13.6</v>
      </c>
      <c r="I20" s="62">
        <v>0</v>
      </c>
      <c r="J20" s="62">
        <v>2.5</v>
      </c>
      <c r="K20" s="62">
        <v>0</v>
      </c>
      <c r="L20" s="62">
        <v>1.2E-2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2.68102152871429</v>
      </c>
      <c r="S20" s="62">
        <v>0</v>
      </c>
      <c r="T20" s="62">
        <v>0</v>
      </c>
      <c r="U20" s="62">
        <v>1.2527629684953601</v>
      </c>
      <c r="V20" s="62">
        <v>0</v>
      </c>
      <c r="W20" s="62">
        <v>1.19285708652738E-2</v>
      </c>
      <c r="X20" s="62">
        <v>0</v>
      </c>
      <c r="Y20" s="62">
        <v>13.6</v>
      </c>
      <c r="Z20" s="62">
        <v>2.5</v>
      </c>
      <c r="AA20" s="62">
        <v>1.2E-2</v>
      </c>
      <c r="AB20" s="62">
        <v>0</v>
      </c>
      <c r="AC20" s="62">
        <v>2.68102152871429</v>
      </c>
      <c r="AD20" s="62">
        <v>0</v>
      </c>
      <c r="AE20" s="62">
        <v>1.2527629684953601</v>
      </c>
      <c r="AF20" s="62">
        <v>1.19285708652738E-2</v>
      </c>
      <c r="AG20" s="62" t="b">
        <f>AND("Zeta" ='Keto-CTA with change &amp;Ln-Values'!$B20)</f>
        <v>0</v>
      </c>
      <c r="AH20" s="62" t="b">
        <f t="shared" si="0"/>
        <v>0</v>
      </c>
    </row>
    <row r="21" spans="1:34" x14ac:dyDescent="0.3">
      <c r="A21" s="62">
        <v>20</v>
      </c>
      <c r="B21" s="63" t="s">
        <v>40</v>
      </c>
      <c r="C21" s="62">
        <v>0</v>
      </c>
      <c r="D21" s="62">
        <v>0</v>
      </c>
      <c r="E21" s="62">
        <v>0</v>
      </c>
      <c r="F21" s="62">
        <v>0</v>
      </c>
      <c r="G21" s="62">
        <v>45.7</v>
      </c>
      <c r="H21" s="62">
        <v>64</v>
      </c>
      <c r="I21" s="62">
        <v>0</v>
      </c>
      <c r="J21" s="62">
        <v>0</v>
      </c>
      <c r="K21" s="62">
        <v>1.7000000000000001E-2</v>
      </c>
      <c r="L21" s="62">
        <v>2.4E-2</v>
      </c>
      <c r="M21" s="62">
        <v>0</v>
      </c>
      <c r="N21" s="62">
        <v>0</v>
      </c>
      <c r="O21" s="62">
        <v>0</v>
      </c>
      <c r="P21" s="62">
        <v>0</v>
      </c>
      <c r="Q21" s="62">
        <v>3.8437441646748498</v>
      </c>
      <c r="R21" s="62">
        <v>4.1743872698956297</v>
      </c>
      <c r="S21" s="62">
        <v>1.7000000000000001E-2</v>
      </c>
      <c r="T21" s="62">
        <v>0</v>
      </c>
      <c r="U21" s="62">
        <v>0</v>
      </c>
      <c r="V21" s="62">
        <v>1.6857117066422799E-2</v>
      </c>
      <c r="W21" s="62">
        <v>2.3716526617315999E-2</v>
      </c>
      <c r="X21" s="62">
        <v>0</v>
      </c>
      <c r="Y21" s="62">
        <v>18.299999999999901</v>
      </c>
      <c r="Z21" s="62">
        <v>0</v>
      </c>
      <c r="AA21" s="62">
        <v>6.9999999999999897E-3</v>
      </c>
      <c r="AB21" s="62">
        <v>0</v>
      </c>
      <c r="AC21" s="62">
        <v>2.9601050959108299</v>
      </c>
      <c r="AD21" s="62">
        <v>0</v>
      </c>
      <c r="AE21" s="62">
        <v>0</v>
      </c>
      <c r="AF21" s="62">
        <v>6.9756137364251304E-3</v>
      </c>
      <c r="AG21" s="62" t="b">
        <f>AND("Zeta" ='Keto-CTA with change &amp;Ln-Values'!$B21)</f>
        <v>0</v>
      </c>
      <c r="AH21" s="62" t="b">
        <f t="shared" si="0"/>
        <v>0</v>
      </c>
    </row>
    <row r="22" spans="1:34" x14ac:dyDescent="0.3">
      <c r="A22" s="62">
        <v>21</v>
      </c>
      <c r="B22" s="63" t="s">
        <v>40</v>
      </c>
      <c r="C22" s="62">
        <v>0</v>
      </c>
      <c r="D22" s="62">
        <v>0</v>
      </c>
      <c r="E22" s="62">
        <v>0</v>
      </c>
      <c r="F22" s="62">
        <v>0</v>
      </c>
      <c r="G22" s="62">
        <v>13.5</v>
      </c>
      <c r="H22" s="62">
        <v>20.7</v>
      </c>
      <c r="I22" s="62">
        <v>0</v>
      </c>
      <c r="J22" s="62">
        <v>0</v>
      </c>
      <c r="K22" s="62">
        <v>5.0000000000000001E-3</v>
      </c>
      <c r="L22" s="62">
        <v>1.0999999999999999E-2</v>
      </c>
      <c r="M22" s="62">
        <v>0</v>
      </c>
      <c r="N22" s="62">
        <v>0</v>
      </c>
      <c r="O22" s="62">
        <v>0</v>
      </c>
      <c r="P22" s="62">
        <v>0</v>
      </c>
      <c r="Q22" s="62">
        <v>2.6741486494265199</v>
      </c>
      <c r="R22" s="62">
        <v>3.0773122605464098</v>
      </c>
      <c r="S22" s="62">
        <v>5.0000000000000001E-3</v>
      </c>
      <c r="T22" s="62">
        <v>0</v>
      </c>
      <c r="U22" s="62">
        <v>0</v>
      </c>
      <c r="V22" s="62">
        <v>4.9875415110389601E-3</v>
      </c>
      <c r="W22" s="62">
        <v>1.0939940038334201E-2</v>
      </c>
      <c r="X22" s="62">
        <v>0</v>
      </c>
      <c r="Y22" s="62">
        <v>7.1999999999999904</v>
      </c>
      <c r="Z22" s="62">
        <v>0</v>
      </c>
      <c r="AA22" s="62">
        <v>5.9999999999999897E-3</v>
      </c>
      <c r="AB22" s="62">
        <v>0</v>
      </c>
      <c r="AC22" s="62">
        <v>2.1041341542701999</v>
      </c>
      <c r="AD22" s="62">
        <v>0</v>
      </c>
      <c r="AE22" s="62">
        <v>0</v>
      </c>
      <c r="AF22" s="62">
        <v>5.9820716775474602E-3</v>
      </c>
      <c r="AG22" s="62" t="b">
        <f>AND("Zeta" ='Keto-CTA with change &amp;Ln-Values'!$B22)</f>
        <v>0</v>
      </c>
      <c r="AH22" s="62" t="b">
        <f t="shared" si="0"/>
        <v>0</v>
      </c>
    </row>
    <row r="23" spans="1:34" x14ac:dyDescent="0.3">
      <c r="A23" s="62">
        <v>22</v>
      </c>
      <c r="B23" s="63" t="s">
        <v>40</v>
      </c>
      <c r="C23" s="62">
        <v>0</v>
      </c>
      <c r="D23" s="62">
        <v>0</v>
      </c>
      <c r="E23" s="62">
        <v>0</v>
      </c>
      <c r="F23" s="62">
        <v>0</v>
      </c>
      <c r="G23" s="62">
        <v>1.7</v>
      </c>
      <c r="H23" s="62">
        <v>6.8</v>
      </c>
      <c r="I23" s="62">
        <v>0</v>
      </c>
      <c r="J23" s="62">
        <v>0.2</v>
      </c>
      <c r="K23" s="62">
        <v>1E-3</v>
      </c>
      <c r="L23" s="62">
        <v>3.0000000000000001E-3</v>
      </c>
      <c r="M23" s="62">
        <v>0</v>
      </c>
      <c r="N23" s="62">
        <v>0</v>
      </c>
      <c r="O23" s="62">
        <v>0</v>
      </c>
      <c r="P23" s="62">
        <v>0</v>
      </c>
      <c r="Q23" s="62">
        <v>0.993251773010283</v>
      </c>
      <c r="R23" s="62">
        <v>2.05412373369554</v>
      </c>
      <c r="S23" s="62">
        <v>1E-3</v>
      </c>
      <c r="T23" s="62">
        <v>0</v>
      </c>
      <c r="U23" s="62">
        <v>0.18232155679395401</v>
      </c>
      <c r="V23" s="62">
        <v>9.9950033308342299E-4</v>
      </c>
      <c r="W23" s="62">
        <v>2.9955089797983701E-3</v>
      </c>
      <c r="X23" s="62">
        <v>0</v>
      </c>
      <c r="Y23" s="62">
        <v>5.0999999999999996</v>
      </c>
      <c r="Z23" s="62">
        <v>0.2</v>
      </c>
      <c r="AA23" s="62">
        <v>2E-3</v>
      </c>
      <c r="AB23" s="62">
        <v>0</v>
      </c>
      <c r="AC23" s="62">
        <v>1.8082887711792599</v>
      </c>
      <c r="AD23" s="62">
        <v>0</v>
      </c>
      <c r="AE23" s="62">
        <v>0.18232155679395401</v>
      </c>
      <c r="AF23" s="62">
        <v>1.9980026626730501E-3</v>
      </c>
      <c r="AG23" s="62" t="b">
        <f>AND("Zeta" ='Keto-CTA with change &amp;Ln-Values'!$B23)</f>
        <v>0</v>
      </c>
      <c r="AH23" s="62" t="b">
        <f t="shared" si="0"/>
        <v>0</v>
      </c>
    </row>
    <row r="24" spans="1:34" x14ac:dyDescent="0.3">
      <c r="A24" s="62">
        <v>23</v>
      </c>
      <c r="B24" s="63" t="s">
        <v>40</v>
      </c>
      <c r="C24" s="62">
        <v>0</v>
      </c>
      <c r="D24" s="62">
        <v>0</v>
      </c>
      <c r="E24" s="62">
        <v>0</v>
      </c>
      <c r="F24" s="62">
        <v>0</v>
      </c>
      <c r="G24" s="62">
        <v>21</v>
      </c>
      <c r="H24" s="62">
        <v>67.3</v>
      </c>
      <c r="I24" s="62">
        <v>0.3</v>
      </c>
      <c r="J24" s="62">
        <v>0.4</v>
      </c>
      <c r="K24" s="62">
        <v>5.0000000000000001E-3</v>
      </c>
      <c r="L24" s="62">
        <v>1.6E-2</v>
      </c>
      <c r="M24" s="62">
        <v>0</v>
      </c>
      <c r="N24" s="62">
        <v>0</v>
      </c>
      <c r="O24" s="62">
        <v>0</v>
      </c>
      <c r="P24" s="62">
        <v>0</v>
      </c>
      <c r="Q24" s="62">
        <v>3.0910424533583098</v>
      </c>
      <c r="R24" s="62">
        <v>4.2239097665767398</v>
      </c>
      <c r="S24" s="62">
        <v>5.0000000000000001E-3</v>
      </c>
      <c r="T24" s="62">
        <v>0.262364264467491</v>
      </c>
      <c r="U24" s="62">
        <v>0.33647223662121201</v>
      </c>
      <c r="V24" s="62">
        <v>4.9875415110389601E-3</v>
      </c>
      <c r="W24" s="62">
        <v>1.5873349156290101E-2</v>
      </c>
      <c r="X24" s="62">
        <v>0</v>
      </c>
      <c r="Y24" s="62">
        <v>46.3</v>
      </c>
      <c r="Z24" s="62">
        <v>0.1</v>
      </c>
      <c r="AA24" s="62">
        <v>1.0999999999999999E-2</v>
      </c>
      <c r="AB24" s="62">
        <v>0</v>
      </c>
      <c r="AC24" s="62">
        <v>3.85651029549788</v>
      </c>
      <c r="AD24" s="62">
        <v>0</v>
      </c>
      <c r="AE24" s="62">
        <v>9.5310179804324893E-2</v>
      </c>
      <c r="AF24" s="62">
        <v>1.0939940038334201E-2</v>
      </c>
      <c r="AG24" s="62" t="b">
        <f>AND("Zeta" ='Keto-CTA with change &amp;Ln-Values'!$B24)</f>
        <v>0</v>
      </c>
      <c r="AH24" s="62" t="b">
        <f t="shared" si="0"/>
        <v>0</v>
      </c>
    </row>
    <row r="25" spans="1:34" x14ac:dyDescent="0.3">
      <c r="A25" s="62">
        <v>24</v>
      </c>
      <c r="B25" s="63" t="s">
        <v>40</v>
      </c>
      <c r="C25" s="62">
        <v>0</v>
      </c>
      <c r="D25" s="62">
        <v>0</v>
      </c>
      <c r="E25" s="62">
        <v>0</v>
      </c>
      <c r="F25" s="62">
        <v>0</v>
      </c>
      <c r="G25" s="62">
        <v>5.7</v>
      </c>
      <c r="H25" s="62">
        <v>9.9</v>
      </c>
      <c r="I25" s="62">
        <v>0</v>
      </c>
      <c r="J25" s="62">
        <v>0</v>
      </c>
      <c r="K25" s="62">
        <v>1E-3</v>
      </c>
      <c r="L25" s="62">
        <v>2E-3</v>
      </c>
      <c r="M25" s="62">
        <v>0</v>
      </c>
      <c r="N25" s="62">
        <v>0</v>
      </c>
      <c r="O25" s="62">
        <v>0</v>
      </c>
      <c r="P25" s="62">
        <v>0</v>
      </c>
      <c r="Q25" s="62">
        <v>1.90210752639692</v>
      </c>
      <c r="R25" s="62">
        <v>2.38876278923509</v>
      </c>
      <c r="S25" s="62">
        <v>1E-3</v>
      </c>
      <c r="T25" s="62">
        <v>0</v>
      </c>
      <c r="U25" s="62">
        <v>0</v>
      </c>
      <c r="V25" s="62">
        <v>9.9950033308342299E-4</v>
      </c>
      <c r="W25" s="62">
        <v>1.9980026626730501E-3</v>
      </c>
      <c r="X25" s="62">
        <v>0</v>
      </c>
      <c r="Y25" s="62">
        <v>4.2</v>
      </c>
      <c r="Z25" s="62">
        <v>0</v>
      </c>
      <c r="AA25" s="62">
        <v>1E-3</v>
      </c>
      <c r="AB25" s="62">
        <v>0</v>
      </c>
      <c r="AC25" s="62">
        <v>1.6486586255873801</v>
      </c>
      <c r="AD25" s="62">
        <v>0</v>
      </c>
      <c r="AE25" s="62">
        <v>0</v>
      </c>
      <c r="AF25" s="62">
        <v>9.9950033308342299E-4</v>
      </c>
      <c r="AG25" s="62" t="b">
        <f>AND("Zeta" ='Keto-CTA with change &amp;Ln-Values'!$B25)</f>
        <v>0</v>
      </c>
      <c r="AH25" s="62" t="b">
        <f t="shared" si="0"/>
        <v>0</v>
      </c>
    </row>
    <row r="26" spans="1:34" x14ac:dyDescent="0.3">
      <c r="A26" s="62">
        <v>25</v>
      </c>
      <c r="B26" s="63" t="s">
        <v>40</v>
      </c>
      <c r="C26" s="62">
        <v>0</v>
      </c>
      <c r="D26" s="62">
        <v>0</v>
      </c>
      <c r="E26" s="62">
        <v>0</v>
      </c>
      <c r="F26" s="62">
        <v>0</v>
      </c>
      <c r="G26" s="62">
        <v>16.5</v>
      </c>
      <c r="H26" s="62">
        <v>58.4</v>
      </c>
      <c r="I26" s="62">
        <v>0</v>
      </c>
      <c r="J26" s="62">
        <v>0</v>
      </c>
      <c r="K26" s="62">
        <v>5.0000000000000001E-3</v>
      </c>
      <c r="L26" s="62">
        <v>1.9E-2</v>
      </c>
      <c r="M26" s="62">
        <v>0</v>
      </c>
      <c r="N26" s="62">
        <v>0</v>
      </c>
      <c r="O26" s="62">
        <v>0</v>
      </c>
      <c r="P26" s="62">
        <v>0</v>
      </c>
      <c r="Q26" s="62">
        <v>2.8622008809294601</v>
      </c>
      <c r="R26" s="62">
        <v>4.0842942263685904</v>
      </c>
      <c r="S26" s="62">
        <v>5.0000000000000001E-3</v>
      </c>
      <c r="T26" s="62">
        <v>0</v>
      </c>
      <c r="U26" s="62">
        <v>0</v>
      </c>
      <c r="V26" s="62">
        <v>4.9875415110389601E-3</v>
      </c>
      <c r="W26" s="62">
        <v>1.8821754240587601E-2</v>
      </c>
      <c r="X26" s="62">
        <v>0</v>
      </c>
      <c r="Y26" s="62">
        <v>41.9</v>
      </c>
      <c r="Z26" s="62">
        <v>0</v>
      </c>
      <c r="AA26" s="62">
        <v>1.39999999999999E-2</v>
      </c>
      <c r="AB26" s="62">
        <v>0</v>
      </c>
      <c r="AC26" s="62">
        <v>3.7588718259339702</v>
      </c>
      <c r="AD26" s="62">
        <v>0</v>
      </c>
      <c r="AE26" s="62">
        <v>0</v>
      </c>
      <c r="AF26" s="62">
        <v>1.3902905168991401E-2</v>
      </c>
      <c r="AG26" s="62" t="b">
        <f>AND("Zeta" ='Keto-CTA with change &amp;Ln-Values'!$B26)</f>
        <v>0</v>
      </c>
      <c r="AH26" s="62" t="b">
        <f t="shared" si="0"/>
        <v>0</v>
      </c>
    </row>
    <row r="27" spans="1:34" x14ac:dyDescent="0.3">
      <c r="A27" s="62">
        <v>26</v>
      </c>
      <c r="B27" s="63" t="s">
        <v>40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9.1999999999999993</v>
      </c>
      <c r="I27" s="62">
        <v>0</v>
      </c>
      <c r="J27" s="62">
        <v>0</v>
      </c>
      <c r="K27" s="62">
        <v>0</v>
      </c>
      <c r="L27" s="62">
        <v>4.0000000000000001E-3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2.3223877202902199</v>
      </c>
      <c r="S27" s="62">
        <v>0</v>
      </c>
      <c r="T27" s="62">
        <v>0</v>
      </c>
      <c r="U27" s="62">
        <v>0</v>
      </c>
      <c r="V27" s="62">
        <v>0</v>
      </c>
      <c r="W27" s="62">
        <v>3.9920212695374498E-3</v>
      </c>
      <c r="X27" s="62">
        <v>0</v>
      </c>
      <c r="Y27" s="62">
        <v>9.1999999999999993</v>
      </c>
      <c r="Z27" s="62">
        <v>0</v>
      </c>
      <c r="AA27" s="62">
        <v>4.0000000000000001E-3</v>
      </c>
      <c r="AB27" s="62">
        <v>0</v>
      </c>
      <c r="AC27" s="62">
        <v>2.3223877202902199</v>
      </c>
      <c r="AD27" s="62">
        <v>0</v>
      </c>
      <c r="AE27" s="62">
        <v>0</v>
      </c>
      <c r="AF27" s="62">
        <v>3.9920212695374498E-3</v>
      </c>
      <c r="AG27" s="62" t="b">
        <f>AND("Zeta" ='Keto-CTA with change &amp;Ln-Values'!$B27)</f>
        <v>0</v>
      </c>
      <c r="AH27" s="62" t="b">
        <f t="shared" si="0"/>
        <v>0</v>
      </c>
    </row>
    <row r="28" spans="1:34" x14ac:dyDescent="0.3">
      <c r="A28" s="62">
        <v>27</v>
      </c>
      <c r="B28" s="63" t="s">
        <v>40</v>
      </c>
      <c r="C28" s="62">
        <v>0</v>
      </c>
      <c r="D28" s="62">
        <v>0</v>
      </c>
      <c r="E28" s="62">
        <v>0</v>
      </c>
      <c r="F28" s="62">
        <v>0</v>
      </c>
      <c r="G28" s="62">
        <v>23.3</v>
      </c>
      <c r="H28" s="62">
        <v>25.7</v>
      </c>
      <c r="I28" s="62">
        <v>0.1</v>
      </c>
      <c r="J28" s="62">
        <v>0.1</v>
      </c>
      <c r="K28" s="62">
        <v>8.0000000000000002E-3</v>
      </c>
      <c r="L28" s="62">
        <v>8.0000000000000002E-3</v>
      </c>
      <c r="M28" s="62">
        <v>0</v>
      </c>
      <c r="N28" s="62">
        <v>0</v>
      </c>
      <c r="O28" s="62">
        <v>0</v>
      </c>
      <c r="P28" s="62">
        <v>0</v>
      </c>
      <c r="Q28" s="62">
        <v>3.1904763503465001</v>
      </c>
      <c r="R28" s="62">
        <v>3.2846635654062002</v>
      </c>
      <c r="S28" s="62">
        <v>8.0000000000000002E-3</v>
      </c>
      <c r="T28" s="62">
        <v>9.5310179804324893E-2</v>
      </c>
      <c r="U28" s="62">
        <v>9.5310179804324893E-2</v>
      </c>
      <c r="V28" s="62">
        <v>7.9681696491768796E-3</v>
      </c>
      <c r="W28" s="62">
        <v>7.9681696491768796E-3</v>
      </c>
      <c r="X28" s="62">
        <v>0</v>
      </c>
      <c r="Y28" s="62">
        <v>2.3999999999999901</v>
      </c>
      <c r="Z28" s="62">
        <v>0</v>
      </c>
      <c r="AA28" s="62">
        <v>0</v>
      </c>
      <c r="AB28" s="62">
        <v>0</v>
      </c>
      <c r="AC28" s="62">
        <v>1.2237754316221101</v>
      </c>
      <c r="AD28" s="62">
        <v>0</v>
      </c>
      <c r="AE28" s="62">
        <v>0</v>
      </c>
      <c r="AF28" s="62">
        <v>0</v>
      </c>
      <c r="AG28" s="62" t="b">
        <f>AND("Zeta" ='Keto-CTA with change &amp;Ln-Values'!$B28)</f>
        <v>0</v>
      </c>
      <c r="AH28" s="62" t="b">
        <f t="shared" si="0"/>
        <v>0</v>
      </c>
    </row>
    <row r="29" spans="1:34" x14ac:dyDescent="0.3">
      <c r="A29" s="62">
        <v>28</v>
      </c>
      <c r="B29" s="63" t="s">
        <v>40</v>
      </c>
      <c r="C29" s="62">
        <v>0</v>
      </c>
      <c r="D29" s="62">
        <v>0</v>
      </c>
      <c r="E29" s="62">
        <v>0</v>
      </c>
      <c r="F29" s="62">
        <v>0</v>
      </c>
      <c r="G29" s="62">
        <v>5.3</v>
      </c>
      <c r="H29" s="62">
        <v>5.3</v>
      </c>
      <c r="I29" s="62">
        <v>0</v>
      </c>
      <c r="J29" s="62">
        <v>0.1</v>
      </c>
      <c r="K29" s="62">
        <v>2E-3</v>
      </c>
      <c r="L29" s="62">
        <v>2E-3</v>
      </c>
      <c r="M29" s="62">
        <v>0</v>
      </c>
      <c r="N29" s="62">
        <v>0</v>
      </c>
      <c r="O29" s="62">
        <v>0</v>
      </c>
      <c r="P29" s="62">
        <v>0</v>
      </c>
      <c r="Q29" s="62">
        <v>1.84054963339748</v>
      </c>
      <c r="R29" s="62">
        <v>1.84054963339748</v>
      </c>
      <c r="S29" s="62">
        <v>2E-3</v>
      </c>
      <c r="T29" s="62">
        <v>0</v>
      </c>
      <c r="U29" s="62">
        <v>9.5310179804324893E-2</v>
      </c>
      <c r="V29" s="62">
        <v>1.9980026626730501E-3</v>
      </c>
      <c r="W29" s="62">
        <v>1.9980026626730501E-3</v>
      </c>
      <c r="X29" s="62">
        <v>0</v>
      </c>
      <c r="Y29" s="62">
        <v>0</v>
      </c>
      <c r="Z29" s="62">
        <v>0.1</v>
      </c>
      <c r="AA29" s="62">
        <v>0</v>
      </c>
      <c r="AB29" s="62">
        <v>0</v>
      </c>
      <c r="AC29" s="62">
        <v>0</v>
      </c>
      <c r="AD29" s="62">
        <v>0</v>
      </c>
      <c r="AE29" s="62">
        <v>9.5310179804324893E-2</v>
      </c>
      <c r="AF29" s="62">
        <v>0</v>
      </c>
      <c r="AG29" s="62" t="b">
        <f>AND("Zeta" ='Keto-CTA with change &amp;Ln-Values'!$B29)</f>
        <v>0</v>
      </c>
      <c r="AH29" s="62" t="b">
        <f t="shared" si="0"/>
        <v>0</v>
      </c>
    </row>
    <row r="30" spans="1:34" x14ac:dyDescent="0.3">
      <c r="A30" s="62">
        <v>29</v>
      </c>
      <c r="B30" s="63" t="s">
        <v>40</v>
      </c>
      <c r="C30" s="62">
        <v>0</v>
      </c>
      <c r="D30" s="62">
        <v>0</v>
      </c>
      <c r="E30" s="62">
        <v>0</v>
      </c>
      <c r="F30" s="62">
        <v>0</v>
      </c>
      <c r="G30" s="62">
        <v>101.1</v>
      </c>
      <c r="H30" s="62">
        <v>156.6</v>
      </c>
      <c r="I30" s="62">
        <v>0</v>
      </c>
      <c r="J30" s="62">
        <v>0</v>
      </c>
      <c r="K30" s="62">
        <v>2.4E-2</v>
      </c>
      <c r="L30" s="62">
        <v>3.7999999999999999E-2</v>
      </c>
      <c r="M30" s="62">
        <v>0</v>
      </c>
      <c r="N30" s="62">
        <v>0</v>
      </c>
      <c r="O30" s="62">
        <v>0</v>
      </c>
      <c r="P30" s="62">
        <v>0</v>
      </c>
      <c r="Q30" s="62">
        <v>4.6259527251706096</v>
      </c>
      <c r="R30" s="62">
        <v>5.0600601774237699</v>
      </c>
      <c r="S30" s="62">
        <v>2.4E-2</v>
      </c>
      <c r="T30" s="62">
        <v>0</v>
      </c>
      <c r="U30" s="62">
        <v>0</v>
      </c>
      <c r="V30" s="62">
        <v>2.3716526617315999E-2</v>
      </c>
      <c r="W30" s="62">
        <v>3.7295784743696901E-2</v>
      </c>
      <c r="X30" s="62">
        <v>0</v>
      </c>
      <c r="Y30" s="62">
        <v>55.5</v>
      </c>
      <c r="Z30" s="62">
        <v>0</v>
      </c>
      <c r="AA30" s="62">
        <v>1.39999999999999E-2</v>
      </c>
      <c r="AB30" s="62">
        <v>0</v>
      </c>
      <c r="AC30" s="62">
        <v>4.0342406381523901</v>
      </c>
      <c r="AD30" s="62">
        <v>0</v>
      </c>
      <c r="AE30" s="62">
        <v>0</v>
      </c>
      <c r="AF30" s="62">
        <v>1.3902905168991401E-2</v>
      </c>
      <c r="AG30" s="62" t="b">
        <f>AND("Zeta" ='Keto-CTA with change &amp;Ln-Values'!$B30)</f>
        <v>0</v>
      </c>
      <c r="AH30" s="62" t="b">
        <f t="shared" si="0"/>
        <v>0</v>
      </c>
    </row>
    <row r="31" spans="1:34" x14ac:dyDescent="0.3">
      <c r="A31" s="62">
        <v>30</v>
      </c>
      <c r="B31" s="63" t="s">
        <v>40</v>
      </c>
      <c r="C31" s="62">
        <v>0</v>
      </c>
      <c r="D31" s="62">
        <v>0</v>
      </c>
      <c r="E31" s="62">
        <v>0</v>
      </c>
      <c r="F31" s="62">
        <v>0</v>
      </c>
      <c r="G31" s="62">
        <v>9.9</v>
      </c>
      <c r="H31" s="62">
        <v>39.4</v>
      </c>
      <c r="I31" s="62">
        <v>0</v>
      </c>
      <c r="J31" s="62">
        <v>0.2</v>
      </c>
      <c r="K31" s="62">
        <v>3.0000000000000001E-3</v>
      </c>
      <c r="L31" s="62">
        <v>1.0999999999999999E-2</v>
      </c>
      <c r="M31" s="62">
        <v>0</v>
      </c>
      <c r="N31" s="62">
        <v>0</v>
      </c>
      <c r="O31" s="62">
        <v>0</v>
      </c>
      <c r="P31" s="62">
        <v>0</v>
      </c>
      <c r="Q31" s="62">
        <v>2.38876278923509</v>
      </c>
      <c r="R31" s="62">
        <v>3.6988297849671001</v>
      </c>
      <c r="S31" s="62">
        <v>3.0000000000000001E-3</v>
      </c>
      <c r="T31" s="62">
        <v>0</v>
      </c>
      <c r="U31" s="62">
        <v>0.18232155679395401</v>
      </c>
      <c r="V31" s="62">
        <v>2.9955089797983701E-3</v>
      </c>
      <c r="W31" s="62">
        <v>1.0939940038334201E-2</v>
      </c>
      <c r="X31" s="62">
        <v>0</v>
      </c>
      <c r="Y31" s="62">
        <v>29.5</v>
      </c>
      <c r="Z31" s="62">
        <v>0.2</v>
      </c>
      <c r="AA31" s="62">
        <v>8.0000000000000002E-3</v>
      </c>
      <c r="AB31" s="62">
        <v>0</v>
      </c>
      <c r="AC31" s="62">
        <v>3.4177266836133602</v>
      </c>
      <c r="AD31" s="62">
        <v>0</v>
      </c>
      <c r="AE31" s="62">
        <v>0.18232155679395401</v>
      </c>
      <c r="AF31" s="62">
        <v>7.9681696491768796E-3</v>
      </c>
      <c r="AG31" s="62" t="b">
        <f>AND("Zeta" ='Keto-CTA with change &amp;Ln-Values'!$B31)</f>
        <v>0</v>
      </c>
      <c r="AH31" s="62" t="b">
        <f t="shared" si="0"/>
        <v>0</v>
      </c>
    </row>
    <row r="32" spans="1:34" x14ac:dyDescent="0.3">
      <c r="A32" s="62">
        <v>31</v>
      </c>
      <c r="B32" s="63" t="s">
        <v>40</v>
      </c>
      <c r="C32" s="62">
        <v>0</v>
      </c>
      <c r="D32" s="62">
        <v>0</v>
      </c>
      <c r="E32" s="62">
        <v>0</v>
      </c>
      <c r="F32" s="62">
        <v>0</v>
      </c>
      <c r="G32" s="62">
        <v>3.3</v>
      </c>
      <c r="H32" s="62">
        <v>9</v>
      </c>
      <c r="I32" s="62">
        <v>0</v>
      </c>
      <c r="J32" s="62">
        <v>0.1</v>
      </c>
      <c r="K32" s="62">
        <v>1E-3</v>
      </c>
      <c r="L32" s="62">
        <v>4.0000000000000001E-3</v>
      </c>
      <c r="M32" s="62">
        <v>0</v>
      </c>
      <c r="N32" s="62">
        <v>0</v>
      </c>
      <c r="O32" s="62">
        <v>0</v>
      </c>
      <c r="P32" s="62">
        <v>0</v>
      </c>
      <c r="Q32" s="62">
        <v>1.45861502269951</v>
      </c>
      <c r="R32" s="62">
        <v>2.3025850929940401</v>
      </c>
      <c r="S32" s="62">
        <v>1E-3</v>
      </c>
      <c r="T32" s="62">
        <v>0</v>
      </c>
      <c r="U32" s="62">
        <v>9.5310179804324893E-2</v>
      </c>
      <c r="V32" s="62">
        <v>9.9950033308342299E-4</v>
      </c>
      <c r="W32" s="62">
        <v>3.9920212695374498E-3</v>
      </c>
      <c r="X32" s="62">
        <v>0</v>
      </c>
      <c r="Y32" s="62">
        <v>5.7</v>
      </c>
      <c r="Z32" s="62">
        <v>0.1</v>
      </c>
      <c r="AA32" s="62">
        <v>3.0000000000000001E-3</v>
      </c>
      <c r="AB32" s="62">
        <v>0</v>
      </c>
      <c r="AC32" s="62">
        <v>1.90210752639692</v>
      </c>
      <c r="AD32" s="62">
        <v>0</v>
      </c>
      <c r="AE32" s="62">
        <v>9.5310179804324893E-2</v>
      </c>
      <c r="AF32" s="62">
        <v>2.9955089797983701E-3</v>
      </c>
      <c r="AG32" s="62" t="b">
        <f>AND("Zeta" ='Keto-CTA with change &amp;Ln-Values'!$B32)</f>
        <v>0</v>
      </c>
      <c r="AH32" s="62" t="b">
        <f t="shared" si="0"/>
        <v>0</v>
      </c>
    </row>
    <row r="33" spans="1:34" x14ac:dyDescent="0.3">
      <c r="A33" s="62">
        <v>32</v>
      </c>
      <c r="B33" s="63" t="s">
        <v>40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3.9</v>
      </c>
      <c r="I33" s="62">
        <v>0</v>
      </c>
      <c r="J33" s="62">
        <v>0</v>
      </c>
      <c r="K33" s="62">
        <v>0</v>
      </c>
      <c r="L33" s="62">
        <v>2E-3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1.5892352051165799</v>
      </c>
      <c r="S33" s="62">
        <v>0</v>
      </c>
      <c r="T33" s="62">
        <v>0</v>
      </c>
      <c r="U33" s="62">
        <v>0</v>
      </c>
      <c r="V33" s="62">
        <v>0</v>
      </c>
      <c r="W33" s="62">
        <v>1.9980026626730501E-3</v>
      </c>
      <c r="X33" s="62">
        <v>0</v>
      </c>
      <c r="Y33" s="62">
        <v>3.9</v>
      </c>
      <c r="Z33" s="62">
        <v>0</v>
      </c>
      <c r="AA33" s="62">
        <v>2E-3</v>
      </c>
      <c r="AB33" s="62">
        <v>0</v>
      </c>
      <c r="AC33" s="62">
        <v>1.5892352051165799</v>
      </c>
      <c r="AD33" s="62">
        <v>0</v>
      </c>
      <c r="AE33" s="62">
        <v>0</v>
      </c>
      <c r="AF33" s="62">
        <v>1.9980026626730501E-3</v>
      </c>
      <c r="AG33" s="62" t="b">
        <f>AND("Zeta" ='Keto-CTA with change &amp;Ln-Values'!$B33)</f>
        <v>0</v>
      </c>
      <c r="AH33" s="62" t="b">
        <f t="shared" si="0"/>
        <v>0</v>
      </c>
    </row>
    <row r="34" spans="1:34" x14ac:dyDescent="0.3">
      <c r="A34" s="62">
        <v>33</v>
      </c>
      <c r="B34" s="63" t="s">
        <v>40</v>
      </c>
      <c r="C34" s="62">
        <v>0</v>
      </c>
      <c r="D34" s="62">
        <v>0</v>
      </c>
      <c r="E34" s="62">
        <v>0</v>
      </c>
      <c r="F34" s="62">
        <v>0</v>
      </c>
      <c r="G34" s="62">
        <v>15.4</v>
      </c>
      <c r="H34" s="62">
        <v>25.7</v>
      </c>
      <c r="I34" s="62">
        <v>0</v>
      </c>
      <c r="J34" s="62">
        <v>0</v>
      </c>
      <c r="K34" s="62">
        <v>7.0000000000000001E-3</v>
      </c>
      <c r="L34" s="62">
        <v>1.0999999999999999E-2</v>
      </c>
      <c r="M34" s="62">
        <v>0</v>
      </c>
      <c r="N34" s="62">
        <v>0</v>
      </c>
      <c r="O34" s="62">
        <v>0</v>
      </c>
      <c r="P34" s="62">
        <v>0</v>
      </c>
      <c r="Q34" s="62">
        <v>2.7972813348301502</v>
      </c>
      <c r="R34" s="62">
        <v>3.2846635654062002</v>
      </c>
      <c r="S34" s="62">
        <v>7.0000000000000001E-3</v>
      </c>
      <c r="T34" s="62">
        <v>0</v>
      </c>
      <c r="U34" s="62">
        <v>0</v>
      </c>
      <c r="V34" s="62">
        <v>6.9756137364251304E-3</v>
      </c>
      <c r="W34" s="62">
        <v>1.0939940038334201E-2</v>
      </c>
      <c r="X34" s="62">
        <v>0</v>
      </c>
      <c r="Y34" s="62">
        <v>10.299999999999899</v>
      </c>
      <c r="Z34" s="62">
        <v>0</v>
      </c>
      <c r="AA34" s="62">
        <v>3.9999999999999897E-3</v>
      </c>
      <c r="AB34" s="62">
        <v>0</v>
      </c>
      <c r="AC34" s="62">
        <v>2.42480272571829</v>
      </c>
      <c r="AD34" s="62">
        <v>0</v>
      </c>
      <c r="AE34" s="62">
        <v>0</v>
      </c>
      <c r="AF34" s="62">
        <v>3.9920212695374498E-3</v>
      </c>
      <c r="AG34" s="62" t="b">
        <f>AND("Zeta" ='Keto-CTA with change &amp;Ln-Values'!$B34)</f>
        <v>0</v>
      </c>
      <c r="AH34" s="62" t="b">
        <f t="shared" si="0"/>
        <v>0</v>
      </c>
    </row>
    <row r="35" spans="1:34" x14ac:dyDescent="0.3">
      <c r="A35" s="62">
        <v>34</v>
      </c>
      <c r="B35" s="63" t="s">
        <v>40</v>
      </c>
      <c r="C35" s="62">
        <v>0</v>
      </c>
      <c r="D35" s="62">
        <v>0</v>
      </c>
      <c r="E35" s="62">
        <v>0</v>
      </c>
      <c r="F35" s="62">
        <v>0</v>
      </c>
      <c r="G35" s="62">
        <v>24</v>
      </c>
      <c r="H35" s="62">
        <v>40.4</v>
      </c>
      <c r="I35" s="62">
        <v>0</v>
      </c>
      <c r="J35" s="62">
        <v>1.2</v>
      </c>
      <c r="K35" s="62">
        <v>1.0999999999999999E-2</v>
      </c>
      <c r="L35" s="62">
        <v>0.02</v>
      </c>
      <c r="M35" s="62">
        <v>0</v>
      </c>
      <c r="N35" s="62">
        <v>0</v>
      </c>
      <c r="O35" s="62">
        <v>0</v>
      </c>
      <c r="P35" s="62">
        <v>0</v>
      </c>
      <c r="Q35" s="62">
        <v>3.2188758248682001</v>
      </c>
      <c r="R35" s="62">
        <v>3.7232808808312599</v>
      </c>
      <c r="S35" s="62">
        <v>1.0999999999999999E-2</v>
      </c>
      <c r="T35" s="62">
        <v>0</v>
      </c>
      <c r="U35" s="62">
        <v>0.78845736036427005</v>
      </c>
      <c r="V35" s="62">
        <v>1.0939940038334201E-2</v>
      </c>
      <c r="W35" s="62">
        <v>1.9802627296179699E-2</v>
      </c>
      <c r="X35" s="62">
        <v>0</v>
      </c>
      <c r="Y35" s="62">
        <v>16.399999999999999</v>
      </c>
      <c r="Z35" s="62">
        <v>1.2</v>
      </c>
      <c r="AA35" s="62">
        <v>8.9999999999999993E-3</v>
      </c>
      <c r="AB35" s="62">
        <v>0</v>
      </c>
      <c r="AC35" s="62">
        <v>2.8564702062204801</v>
      </c>
      <c r="AD35" s="62">
        <v>0</v>
      </c>
      <c r="AE35" s="62">
        <v>0.78845736036427005</v>
      </c>
      <c r="AF35" s="62">
        <v>8.9597413714717997E-3</v>
      </c>
      <c r="AG35" s="62" t="b">
        <f>AND("Zeta" ='Keto-CTA with change &amp;Ln-Values'!$B35)</f>
        <v>0</v>
      </c>
      <c r="AH35" s="62" t="b">
        <f t="shared" si="0"/>
        <v>0</v>
      </c>
    </row>
    <row r="36" spans="1:34" x14ac:dyDescent="0.3">
      <c r="A36" s="62">
        <v>35</v>
      </c>
      <c r="B36" s="63" t="s">
        <v>40</v>
      </c>
      <c r="C36" s="62">
        <v>0</v>
      </c>
      <c r="D36" s="62">
        <v>0</v>
      </c>
      <c r="E36" s="62">
        <v>0</v>
      </c>
      <c r="F36" s="62">
        <v>0</v>
      </c>
      <c r="G36" s="62">
        <v>28.3</v>
      </c>
      <c r="H36" s="62">
        <v>58</v>
      </c>
      <c r="I36" s="62">
        <v>0</v>
      </c>
      <c r="J36" s="62">
        <v>0</v>
      </c>
      <c r="K36" s="62">
        <v>1.2999999999999999E-2</v>
      </c>
      <c r="L36" s="62">
        <v>3.5000000000000003E-2</v>
      </c>
      <c r="M36" s="62">
        <v>0</v>
      </c>
      <c r="N36" s="62">
        <v>0</v>
      </c>
      <c r="O36" s="62">
        <v>0</v>
      </c>
      <c r="P36" s="62">
        <v>0</v>
      </c>
      <c r="Q36" s="62">
        <v>3.37758751602302</v>
      </c>
      <c r="R36" s="62">
        <v>4.0775374439057197</v>
      </c>
      <c r="S36" s="62">
        <v>1.2999999999999999E-2</v>
      </c>
      <c r="T36" s="62">
        <v>0</v>
      </c>
      <c r="U36" s="62">
        <v>0</v>
      </c>
      <c r="V36" s="62">
        <v>1.29162252665462E-2</v>
      </c>
      <c r="W36" s="62">
        <v>3.4401426717332297E-2</v>
      </c>
      <c r="X36" s="62">
        <v>0</v>
      </c>
      <c r="Y36" s="62">
        <v>29.7</v>
      </c>
      <c r="Z36" s="62">
        <v>0</v>
      </c>
      <c r="AA36" s="62">
        <v>2.1999999999999999E-2</v>
      </c>
      <c r="AB36" s="62">
        <v>0</v>
      </c>
      <c r="AC36" s="62">
        <v>3.42426265459315</v>
      </c>
      <c r="AD36" s="62">
        <v>0</v>
      </c>
      <c r="AE36" s="62">
        <v>0</v>
      </c>
      <c r="AF36" s="62">
        <v>2.1761491781512699E-2</v>
      </c>
      <c r="AG36" s="62" t="b">
        <f>AND("Zeta" ='Keto-CTA with change &amp;Ln-Values'!$B36)</f>
        <v>0</v>
      </c>
      <c r="AH36" s="62" t="b">
        <f t="shared" si="0"/>
        <v>0</v>
      </c>
    </row>
    <row r="37" spans="1:34" x14ac:dyDescent="0.3">
      <c r="A37" s="62">
        <v>36</v>
      </c>
      <c r="B37" s="63" t="s">
        <v>40</v>
      </c>
      <c r="C37" s="62">
        <v>0</v>
      </c>
      <c r="D37" s="62">
        <v>0</v>
      </c>
      <c r="E37" s="62">
        <v>0</v>
      </c>
      <c r="F37" s="62">
        <v>0</v>
      </c>
      <c r="G37" s="62">
        <v>20.7</v>
      </c>
      <c r="H37" s="62">
        <v>26.1</v>
      </c>
      <c r="I37" s="62">
        <v>0</v>
      </c>
      <c r="J37" s="62">
        <v>0</v>
      </c>
      <c r="K37" s="62">
        <v>7.0000000000000001E-3</v>
      </c>
      <c r="L37" s="62">
        <v>0.01</v>
      </c>
      <c r="M37" s="62">
        <v>0</v>
      </c>
      <c r="N37" s="62">
        <v>0</v>
      </c>
      <c r="O37" s="62">
        <v>0</v>
      </c>
      <c r="P37" s="62">
        <v>0</v>
      </c>
      <c r="Q37" s="62">
        <v>3.0773122605464098</v>
      </c>
      <c r="R37" s="62">
        <v>3.2995337278856498</v>
      </c>
      <c r="S37" s="62">
        <v>7.0000000000000001E-3</v>
      </c>
      <c r="T37" s="62">
        <v>0</v>
      </c>
      <c r="U37" s="62">
        <v>0</v>
      </c>
      <c r="V37" s="62">
        <v>6.9756137364251304E-3</v>
      </c>
      <c r="W37" s="62">
        <v>9.9503308531680903E-3</v>
      </c>
      <c r="X37" s="62">
        <v>0</v>
      </c>
      <c r="Y37" s="62">
        <v>5.4</v>
      </c>
      <c r="Z37" s="62">
        <v>0</v>
      </c>
      <c r="AA37" s="62">
        <v>3.0000000000000001E-3</v>
      </c>
      <c r="AB37" s="62">
        <v>0</v>
      </c>
      <c r="AC37" s="62">
        <v>1.85629799036562</v>
      </c>
      <c r="AD37" s="62">
        <v>0</v>
      </c>
      <c r="AE37" s="62">
        <v>0</v>
      </c>
      <c r="AF37" s="62">
        <v>2.9955089797983701E-3</v>
      </c>
      <c r="AG37" s="62" t="b">
        <f>AND("Zeta" ='Keto-CTA with change &amp;Ln-Values'!$B37)</f>
        <v>0</v>
      </c>
      <c r="AH37" s="62" t="b">
        <f t="shared" si="0"/>
        <v>0</v>
      </c>
    </row>
    <row r="38" spans="1:34" x14ac:dyDescent="0.3">
      <c r="A38" s="62">
        <v>37</v>
      </c>
      <c r="B38" s="63" t="s">
        <v>40</v>
      </c>
      <c r="C38" s="62">
        <v>0</v>
      </c>
      <c r="D38" s="62">
        <v>0</v>
      </c>
      <c r="E38" s="62">
        <v>0</v>
      </c>
      <c r="F38" s="62">
        <v>0</v>
      </c>
      <c r="G38" s="62">
        <v>2.2000000000000002</v>
      </c>
      <c r="H38" s="62">
        <v>9.6999999999999993</v>
      </c>
      <c r="I38" s="62">
        <v>0.5</v>
      </c>
      <c r="J38" s="62">
        <v>1</v>
      </c>
      <c r="K38" s="62">
        <v>1E-3</v>
      </c>
      <c r="L38" s="62">
        <v>3.0000000000000001E-3</v>
      </c>
      <c r="M38" s="62">
        <v>0</v>
      </c>
      <c r="N38" s="62">
        <v>0</v>
      </c>
      <c r="O38" s="62">
        <v>0</v>
      </c>
      <c r="P38" s="62">
        <v>0</v>
      </c>
      <c r="Q38" s="62">
        <v>1.16315080980568</v>
      </c>
      <c r="R38" s="62">
        <v>2.3702437414678599</v>
      </c>
      <c r="S38" s="62">
        <v>1E-3</v>
      </c>
      <c r="T38" s="62">
        <v>0.405465108108164</v>
      </c>
      <c r="U38" s="62">
        <v>0.69314718055994495</v>
      </c>
      <c r="V38" s="62">
        <v>9.9950033308342299E-4</v>
      </c>
      <c r="W38" s="62">
        <v>2.9955089797983701E-3</v>
      </c>
      <c r="X38" s="62">
        <v>0</v>
      </c>
      <c r="Y38" s="62">
        <v>7.4999999999999902</v>
      </c>
      <c r="Z38" s="62">
        <v>0.5</v>
      </c>
      <c r="AA38" s="62">
        <v>2E-3</v>
      </c>
      <c r="AB38" s="62">
        <v>0</v>
      </c>
      <c r="AC38" s="62">
        <v>2.1400661634962699</v>
      </c>
      <c r="AD38" s="62">
        <v>0</v>
      </c>
      <c r="AE38" s="62">
        <v>0.405465108108164</v>
      </c>
      <c r="AF38" s="62">
        <v>1.9980026626730501E-3</v>
      </c>
      <c r="AG38" s="62" t="b">
        <f>AND("Zeta" ='Keto-CTA with change &amp;Ln-Values'!$B38)</f>
        <v>0</v>
      </c>
      <c r="AH38" s="62" t="b">
        <f t="shared" si="0"/>
        <v>0</v>
      </c>
    </row>
    <row r="39" spans="1:34" x14ac:dyDescent="0.3">
      <c r="A39" s="62">
        <v>38</v>
      </c>
      <c r="B39" s="63" t="s">
        <v>40</v>
      </c>
      <c r="C39" s="62">
        <v>0</v>
      </c>
      <c r="D39" s="62">
        <v>0</v>
      </c>
      <c r="E39" s="62">
        <v>0</v>
      </c>
      <c r="F39" s="62">
        <v>0</v>
      </c>
      <c r="G39" s="62">
        <v>12.4</v>
      </c>
      <c r="H39" s="62">
        <v>23</v>
      </c>
      <c r="I39" s="62">
        <v>0.3</v>
      </c>
      <c r="J39" s="62">
        <v>0.7</v>
      </c>
      <c r="K39" s="62">
        <v>4.0000000000000001E-3</v>
      </c>
      <c r="L39" s="62">
        <v>7.0000000000000001E-3</v>
      </c>
      <c r="M39" s="62">
        <v>0</v>
      </c>
      <c r="N39" s="62">
        <v>0</v>
      </c>
      <c r="O39" s="62">
        <v>0</v>
      </c>
      <c r="P39" s="62">
        <v>0</v>
      </c>
      <c r="Q39" s="62">
        <v>2.5952547069568599</v>
      </c>
      <c r="R39" s="62">
        <v>3.17805383034794</v>
      </c>
      <c r="S39" s="62">
        <v>4.0000000000000001E-3</v>
      </c>
      <c r="T39" s="62">
        <v>0.262364264467491</v>
      </c>
      <c r="U39" s="62">
        <v>0.53062825106217004</v>
      </c>
      <c r="V39" s="62">
        <v>3.9920212695374498E-3</v>
      </c>
      <c r="W39" s="62">
        <v>6.9756137364251304E-3</v>
      </c>
      <c r="X39" s="62">
        <v>0</v>
      </c>
      <c r="Y39" s="62">
        <v>10.6</v>
      </c>
      <c r="Z39" s="62">
        <v>0.39999999999999902</v>
      </c>
      <c r="AA39" s="62">
        <v>3.0000000000000001E-3</v>
      </c>
      <c r="AB39" s="62">
        <v>0</v>
      </c>
      <c r="AC39" s="62">
        <v>2.4510050981123102</v>
      </c>
      <c r="AD39" s="62">
        <v>0</v>
      </c>
      <c r="AE39" s="62">
        <v>0.33647223662121201</v>
      </c>
      <c r="AF39" s="62">
        <v>2.9955089797983701E-3</v>
      </c>
      <c r="AG39" s="62" t="b">
        <f>AND("Zeta" ='Keto-CTA with change &amp;Ln-Values'!$B39)</f>
        <v>0</v>
      </c>
      <c r="AH39" s="62" t="b">
        <f t="shared" si="0"/>
        <v>0</v>
      </c>
    </row>
    <row r="40" spans="1:34" x14ac:dyDescent="0.3">
      <c r="A40" s="62">
        <v>39</v>
      </c>
      <c r="B40" s="63" t="s">
        <v>40</v>
      </c>
      <c r="C40" s="62">
        <v>0</v>
      </c>
      <c r="D40" s="62">
        <v>0</v>
      </c>
      <c r="E40" s="62">
        <v>0</v>
      </c>
      <c r="F40" s="62">
        <v>0</v>
      </c>
      <c r="G40" s="62">
        <v>23.6</v>
      </c>
      <c r="H40" s="62">
        <v>44.3</v>
      </c>
      <c r="I40" s="62">
        <v>0</v>
      </c>
      <c r="J40" s="62">
        <v>0</v>
      </c>
      <c r="K40" s="62">
        <v>8.9999999999999993E-3</v>
      </c>
      <c r="L40" s="62">
        <v>1.4E-2</v>
      </c>
      <c r="M40" s="62">
        <v>0</v>
      </c>
      <c r="N40" s="62">
        <v>0</v>
      </c>
      <c r="O40" s="62">
        <v>0</v>
      </c>
      <c r="P40" s="62">
        <v>0</v>
      </c>
      <c r="Q40" s="62">
        <v>3.2027464429383099</v>
      </c>
      <c r="R40" s="62">
        <v>3.81330703248898</v>
      </c>
      <c r="S40" s="62">
        <v>8.9999999999999993E-3</v>
      </c>
      <c r="T40" s="62">
        <v>0</v>
      </c>
      <c r="U40" s="62">
        <v>0</v>
      </c>
      <c r="V40" s="62">
        <v>8.9597413714717997E-3</v>
      </c>
      <c r="W40" s="62">
        <v>1.3902905168991401E-2</v>
      </c>
      <c r="X40" s="62">
        <v>0</v>
      </c>
      <c r="Y40" s="62">
        <v>20.6999999999999</v>
      </c>
      <c r="Z40" s="62">
        <v>0</v>
      </c>
      <c r="AA40" s="62">
        <v>5.0000000000000001E-3</v>
      </c>
      <c r="AB40" s="62">
        <v>0</v>
      </c>
      <c r="AC40" s="62">
        <v>3.0773122605464098</v>
      </c>
      <c r="AD40" s="62">
        <v>0</v>
      </c>
      <c r="AE40" s="62">
        <v>0</v>
      </c>
      <c r="AF40" s="62">
        <v>4.9875415110389601E-3</v>
      </c>
      <c r="AG40" s="62" t="b">
        <f>AND("Zeta" ='Keto-CTA with change &amp;Ln-Values'!$B40)</f>
        <v>0</v>
      </c>
      <c r="AH40" s="62" t="b">
        <f t="shared" si="0"/>
        <v>0</v>
      </c>
    </row>
    <row r="41" spans="1:34" x14ac:dyDescent="0.3">
      <c r="A41" s="62">
        <v>40</v>
      </c>
      <c r="B41" s="63" t="s">
        <v>40</v>
      </c>
      <c r="C41" s="62">
        <v>0</v>
      </c>
      <c r="D41" s="62">
        <v>0</v>
      </c>
      <c r="E41" s="62">
        <v>0</v>
      </c>
      <c r="F41" s="62">
        <v>0</v>
      </c>
      <c r="G41" s="62">
        <v>17.2</v>
      </c>
      <c r="H41" s="62">
        <v>25.4</v>
      </c>
      <c r="I41" s="62">
        <v>0</v>
      </c>
      <c r="J41" s="62">
        <v>0.1</v>
      </c>
      <c r="K41" s="62">
        <v>5.0000000000000001E-3</v>
      </c>
      <c r="L41" s="62">
        <v>7.0000000000000001E-3</v>
      </c>
      <c r="M41" s="62">
        <v>0</v>
      </c>
      <c r="N41" s="62">
        <v>0</v>
      </c>
      <c r="O41" s="62">
        <v>0</v>
      </c>
      <c r="P41" s="62">
        <v>0</v>
      </c>
      <c r="Q41" s="62">
        <v>2.9014215940827399</v>
      </c>
      <c r="R41" s="62">
        <v>3.2733640101522701</v>
      </c>
      <c r="S41" s="62">
        <v>5.0000000000000001E-3</v>
      </c>
      <c r="T41" s="62">
        <v>0</v>
      </c>
      <c r="U41" s="62">
        <v>9.5310179804324893E-2</v>
      </c>
      <c r="V41" s="62">
        <v>4.9875415110389601E-3</v>
      </c>
      <c r="W41" s="62">
        <v>6.9756137364251304E-3</v>
      </c>
      <c r="X41" s="62">
        <v>0</v>
      </c>
      <c r="Y41" s="62">
        <v>8.1999999999999993</v>
      </c>
      <c r="Z41" s="62">
        <v>0.1</v>
      </c>
      <c r="AA41" s="62">
        <v>2E-3</v>
      </c>
      <c r="AB41" s="62">
        <v>0</v>
      </c>
      <c r="AC41" s="62">
        <v>2.2192034840549901</v>
      </c>
      <c r="AD41" s="62">
        <v>0</v>
      </c>
      <c r="AE41" s="62">
        <v>9.5310179804324893E-2</v>
      </c>
      <c r="AF41" s="62">
        <v>1.9980026626730501E-3</v>
      </c>
      <c r="AG41" s="62" t="b">
        <f>AND("Zeta" ='Keto-CTA with change &amp;Ln-Values'!$B41)</f>
        <v>0</v>
      </c>
      <c r="AH41" s="62" t="b">
        <f t="shared" si="0"/>
        <v>0</v>
      </c>
    </row>
    <row r="42" spans="1:34" x14ac:dyDescent="0.3">
      <c r="A42" s="62">
        <v>41</v>
      </c>
      <c r="B42" s="63" t="s">
        <v>40</v>
      </c>
      <c r="C42" s="62">
        <v>0</v>
      </c>
      <c r="D42" s="62">
        <v>0</v>
      </c>
      <c r="E42" s="62">
        <v>0</v>
      </c>
      <c r="F42" s="62">
        <v>0</v>
      </c>
      <c r="G42" s="62">
        <v>24.2</v>
      </c>
      <c r="H42" s="62">
        <v>35.299999999999997</v>
      </c>
      <c r="I42" s="62">
        <v>0</v>
      </c>
      <c r="J42" s="62">
        <v>0</v>
      </c>
      <c r="K42" s="62">
        <v>7.0000000000000001E-3</v>
      </c>
      <c r="L42" s="62">
        <v>0.01</v>
      </c>
      <c r="M42" s="62">
        <v>0</v>
      </c>
      <c r="N42" s="62">
        <v>0</v>
      </c>
      <c r="O42" s="62">
        <v>0</v>
      </c>
      <c r="P42" s="62">
        <v>0</v>
      </c>
      <c r="Q42" s="62">
        <v>3.2268439945173699</v>
      </c>
      <c r="R42" s="62">
        <v>3.5918177412708001</v>
      </c>
      <c r="S42" s="62">
        <v>7.0000000000000001E-3</v>
      </c>
      <c r="T42" s="62">
        <v>0</v>
      </c>
      <c r="U42" s="62">
        <v>0</v>
      </c>
      <c r="V42" s="62">
        <v>6.9756137364251304E-3</v>
      </c>
      <c r="W42" s="62">
        <v>9.9503308531680903E-3</v>
      </c>
      <c r="X42" s="62">
        <v>0</v>
      </c>
      <c r="Y42" s="62">
        <v>11.0999999999999</v>
      </c>
      <c r="Z42" s="62">
        <v>0</v>
      </c>
      <c r="AA42" s="62">
        <v>3.0000000000000001E-3</v>
      </c>
      <c r="AB42" s="62">
        <v>0</v>
      </c>
      <c r="AC42" s="62">
        <v>2.4932054526026901</v>
      </c>
      <c r="AD42" s="62">
        <v>0</v>
      </c>
      <c r="AE42" s="62">
        <v>0</v>
      </c>
      <c r="AF42" s="62">
        <v>2.9955089797983701E-3</v>
      </c>
      <c r="AG42" s="62" t="b">
        <f>AND("Zeta" ='Keto-CTA with change &amp;Ln-Values'!$B42)</f>
        <v>0</v>
      </c>
      <c r="AH42" s="62" t="b">
        <f t="shared" si="0"/>
        <v>0</v>
      </c>
    </row>
    <row r="43" spans="1:34" x14ac:dyDescent="0.3">
      <c r="A43" s="62">
        <v>42</v>
      </c>
      <c r="B43" s="63" t="s">
        <v>40</v>
      </c>
      <c r="C43" s="62">
        <v>0</v>
      </c>
      <c r="D43" s="62">
        <v>0</v>
      </c>
      <c r="E43" s="62">
        <v>0</v>
      </c>
      <c r="F43" s="62">
        <v>0</v>
      </c>
      <c r="G43" s="62">
        <v>1.4</v>
      </c>
      <c r="H43" s="62">
        <v>4.5999999999999996</v>
      </c>
      <c r="I43" s="62">
        <v>0</v>
      </c>
      <c r="J43" s="62">
        <v>0</v>
      </c>
      <c r="K43" s="62">
        <v>1E-3</v>
      </c>
      <c r="L43" s="62">
        <v>2E-3</v>
      </c>
      <c r="M43" s="62">
        <v>0</v>
      </c>
      <c r="N43" s="62">
        <v>0</v>
      </c>
      <c r="O43" s="62">
        <v>0</v>
      </c>
      <c r="P43" s="62">
        <v>0</v>
      </c>
      <c r="Q43" s="62">
        <v>0.87546873735389896</v>
      </c>
      <c r="R43" s="62">
        <v>1.7227665977411</v>
      </c>
      <c r="S43" s="62">
        <v>1E-3</v>
      </c>
      <c r="T43" s="62">
        <v>0</v>
      </c>
      <c r="U43" s="62">
        <v>0</v>
      </c>
      <c r="V43" s="62">
        <v>9.9950033308342299E-4</v>
      </c>
      <c r="W43" s="62">
        <v>1.9980026626730501E-3</v>
      </c>
      <c r="X43" s="62">
        <v>0</v>
      </c>
      <c r="Y43" s="62">
        <v>3.19999999999999</v>
      </c>
      <c r="Z43" s="62">
        <v>0</v>
      </c>
      <c r="AA43" s="62">
        <v>1E-3</v>
      </c>
      <c r="AB43" s="62">
        <v>0</v>
      </c>
      <c r="AC43" s="62">
        <v>1.4350845252893201</v>
      </c>
      <c r="AD43" s="62">
        <v>0</v>
      </c>
      <c r="AE43" s="62">
        <v>0</v>
      </c>
      <c r="AF43" s="62">
        <v>9.9950033308342299E-4</v>
      </c>
      <c r="AG43" s="62" t="b">
        <f>AND("Zeta" ='Keto-CTA with change &amp;Ln-Values'!$B43)</f>
        <v>0</v>
      </c>
      <c r="AH43" s="62" t="b">
        <f t="shared" si="0"/>
        <v>0</v>
      </c>
    </row>
    <row r="44" spans="1:34" x14ac:dyDescent="0.3">
      <c r="A44" s="62">
        <v>43</v>
      </c>
      <c r="B44" s="63" t="s">
        <v>40</v>
      </c>
      <c r="C44" s="62">
        <v>0</v>
      </c>
      <c r="D44" s="62">
        <v>0</v>
      </c>
      <c r="E44" s="62">
        <v>0</v>
      </c>
      <c r="F44" s="62">
        <v>0</v>
      </c>
      <c r="G44" s="62">
        <v>36.700000000000003</v>
      </c>
      <c r="H44" s="62">
        <v>80.2</v>
      </c>
      <c r="I44" s="62">
        <v>0.6</v>
      </c>
      <c r="J44" s="62">
        <v>0.7</v>
      </c>
      <c r="K44" s="62">
        <v>2.1000000000000001E-2</v>
      </c>
      <c r="L44" s="62">
        <v>4.3999999999999997E-2</v>
      </c>
      <c r="M44" s="62">
        <v>0</v>
      </c>
      <c r="N44" s="62">
        <v>0</v>
      </c>
      <c r="O44" s="62">
        <v>0</v>
      </c>
      <c r="P44" s="62">
        <v>0</v>
      </c>
      <c r="Q44" s="62">
        <v>3.6296600944539601</v>
      </c>
      <c r="R44" s="62">
        <v>4.3969152471676303</v>
      </c>
      <c r="S44" s="62">
        <v>2.1000000000000001E-2</v>
      </c>
      <c r="T44" s="62">
        <v>0.47000362924573502</v>
      </c>
      <c r="U44" s="62">
        <v>0.53062825106217004</v>
      </c>
      <c r="V44" s="62">
        <v>2.0782539182528401E-2</v>
      </c>
      <c r="W44" s="62">
        <v>4.3059489460446999E-2</v>
      </c>
      <c r="X44" s="62">
        <v>0</v>
      </c>
      <c r="Y44" s="62">
        <v>43.5</v>
      </c>
      <c r="Z44" s="62">
        <v>9.9999999999999895E-2</v>
      </c>
      <c r="AA44" s="62">
        <v>2.2999999999999899E-2</v>
      </c>
      <c r="AB44" s="62">
        <v>0</v>
      </c>
      <c r="AC44" s="62">
        <v>3.7954891891721898</v>
      </c>
      <c r="AD44" s="62">
        <v>0</v>
      </c>
      <c r="AE44" s="62">
        <v>9.5310179804324893E-2</v>
      </c>
      <c r="AF44" s="62">
        <v>2.2739486969489301E-2</v>
      </c>
      <c r="AG44" s="62" t="b">
        <f>AND("Zeta" ='Keto-CTA with change &amp;Ln-Values'!$B44)</f>
        <v>0</v>
      </c>
      <c r="AH44" s="62" t="b">
        <f t="shared" si="0"/>
        <v>0</v>
      </c>
    </row>
    <row r="45" spans="1:34" x14ac:dyDescent="0.3">
      <c r="A45" s="62">
        <v>44</v>
      </c>
      <c r="B45" s="63" t="s">
        <v>40</v>
      </c>
      <c r="C45" s="62">
        <v>0</v>
      </c>
      <c r="D45" s="62">
        <v>1</v>
      </c>
      <c r="E45" s="62">
        <v>0</v>
      </c>
      <c r="F45" s="62">
        <v>0</v>
      </c>
      <c r="G45" s="62">
        <v>18.899999999999999</v>
      </c>
      <c r="H45" s="62">
        <v>21.9</v>
      </c>
      <c r="I45" s="62">
        <v>0</v>
      </c>
      <c r="J45" s="62">
        <v>0</v>
      </c>
      <c r="K45" s="62">
        <v>5.0000000000000001E-3</v>
      </c>
      <c r="L45" s="62">
        <v>0.01</v>
      </c>
      <c r="M45" s="62">
        <v>0</v>
      </c>
      <c r="N45" s="62">
        <v>0.69314718055994495</v>
      </c>
      <c r="O45" s="62">
        <v>0</v>
      </c>
      <c r="P45" s="62">
        <v>0</v>
      </c>
      <c r="Q45" s="62">
        <v>2.9907197317304401</v>
      </c>
      <c r="R45" s="62">
        <v>3.1311369105601901</v>
      </c>
      <c r="S45" s="62">
        <v>5.0000000000000001E-3</v>
      </c>
      <c r="T45" s="62">
        <v>0</v>
      </c>
      <c r="U45" s="62">
        <v>0</v>
      </c>
      <c r="V45" s="62">
        <v>4.9875415110389601E-3</v>
      </c>
      <c r="W45" s="62">
        <v>9.9503308531680903E-3</v>
      </c>
      <c r="X45" s="62">
        <v>0</v>
      </c>
      <c r="Y45" s="62">
        <v>3</v>
      </c>
      <c r="Z45" s="62">
        <v>0</v>
      </c>
      <c r="AA45" s="62">
        <v>5.0000000000000001E-3</v>
      </c>
      <c r="AB45" s="62">
        <v>0.69314718055994495</v>
      </c>
      <c r="AC45" s="62">
        <v>1.3862943611198899</v>
      </c>
      <c r="AD45" s="62">
        <v>0</v>
      </c>
      <c r="AE45" s="62">
        <v>0</v>
      </c>
      <c r="AF45" s="62">
        <v>4.9875415110389601E-3</v>
      </c>
      <c r="AG45" s="62" t="b">
        <f>AND("Zeta" ='Keto-CTA with change &amp;Ln-Values'!$B45)</f>
        <v>0</v>
      </c>
      <c r="AH45" s="62" t="b">
        <f t="shared" si="0"/>
        <v>0</v>
      </c>
    </row>
    <row r="46" spans="1:34" x14ac:dyDescent="0.3">
      <c r="A46" s="62">
        <v>45</v>
      </c>
      <c r="B46" s="63" t="s">
        <v>40</v>
      </c>
      <c r="C46" s="62">
        <v>0</v>
      </c>
      <c r="D46" s="62">
        <v>1</v>
      </c>
      <c r="E46" s="62">
        <v>0</v>
      </c>
      <c r="F46" s="62">
        <v>0</v>
      </c>
      <c r="G46" s="62">
        <v>3.8</v>
      </c>
      <c r="H46" s="62">
        <v>4</v>
      </c>
      <c r="I46" s="62">
        <v>0.2</v>
      </c>
      <c r="J46" s="62">
        <v>0.2</v>
      </c>
      <c r="K46" s="62">
        <v>2E-3</v>
      </c>
      <c r="L46" s="62">
        <v>3.0000000000000001E-3</v>
      </c>
      <c r="M46" s="62">
        <v>0</v>
      </c>
      <c r="N46" s="62">
        <v>0.69314718055994495</v>
      </c>
      <c r="O46" s="62">
        <v>0</v>
      </c>
      <c r="P46" s="62">
        <v>0</v>
      </c>
      <c r="Q46" s="62">
        <v>1.5686159179138399</v>
      </c>
      <c r="R46" s="62">
        <v>1.6094379124341001</v>
      </c>
      <c r="S46" s="62">
        <v>2E-3</v>
      </c>
      <c r="T46" s="62">
        <v>0.18232155679395401</v>
      </c>
      <c r="U46" s="62">
        <v>0.18232155679395401</v>
      </c>
      <c r="V46" s="62">
        <v>1.9980026626730501E-3</v>
      </c>
      <c r="W46" s="62">
        <v>2.9955089797983701E-3</v>
      </c>
      <c r="X46" s="62">
        <v>0</v>
      </c>
      <c r="Y46" s="62">
        <v>0.2</v>
      </c>
      <c r="Z46" s="62">
        <v>0</v>
      </c>
      <c r="AA46" s="62">
        <v>1E-3</v>
      </c>
      <c r="AB46" s="62">
        <v>0.69314718055994495</v>
      </c>
      <c r="AC46" s="62">
        <v>0.18232155679395401</v>
      </c>
      <c r="AD46" s="62">
        <v>0</v>
      </c>
      <c r="AE46" s="62">
        <v>0</v>
      </c>
      <c r="AF46" s="62">
        <v>9.9950033308342299E-4</v>
      </c>
      <c r="AG46" s="62" t="b">
        <f>AND("Zeta" ='Keto-CTA with change &amp;Ln-Values'!$B46)</f>
        <v>0</v>
      </c>
      <c r="AH46" s="62" t="b">
        <f t="shared" si="0"/>
        <v>0</v>
      </c>
    </row>
    <row r="47" spans="1:34" x14ac:dyDescent="0.3">
      <c r="A47" s="62">
        <v>46</v>
      </c>
      <c r="B47" s="63" t="s">
        <v>40</v>
      </c>
      <c r="C47" s="62">
        <v>0</v>
      </c>
      <c r="D47" s="62">
        <v>1</v>
      </c>
      <c r="E47" s="62">
        <v>0</v>
      </c>
      <c r="F47" s="62">
        <v>0</v>
      </c>
      <c r="G47" s="62">
        <v>20</v>
      </c>
      <c r="H47" s="62">
        <v>32.799999999999997</v>
      </c>
      <c r="I47" s="62">
        <v>0</v>
      </c>
      <c r="J47" s="62">
        <v>0</v>
      </c>
      <c r="K47" s="62">
        <v>6.0000000000000001E-3</v>
      </c>
      <c r="L47" s="62">
        <v>0.01</v>
      </c>
      <c r="M47" s="62">
        <v>0</v>
      </c>
      <c r="N47" s="62">
        <v>0.69314718055994495</v>
      </c>
      <c r="O47" s="62">
        <v>0</v>
      </c>
      <c r="P47" s="62">
        <v>0</v>
      </c>
      <c r="Q47" s="62">
        <v>3.0445224377234199</v>
      </c>
      <c r="R47" s="62">
        <v>3.5204608024889699</v>
      </c>
      <c r="S47" s="62">
        <v>6.0000000000000001E-3</v>
      </c>
      <c r="T47" s="62">
        <v>0</v>
      </c>
      <c r="U47" s="62">
        <v>0</v>
      </c>
      <c r="V47" s="62">
        <v>5.9820716775474602E-3</v>
      </c>
      <c r="W47" s="62">
        <v>9.9503308531680903E-3</v>
      </c>
      <c r="X47" s="62">
        <v>0</v>
      </c>
      <c r="Y47" s="62">
        <v>12.799999999999899</v>
      </c>
      <c r="Z47" s="62">
        <v>0</v>
      </c>
      <c r="AA47" s="62">
        <v>4.0000000000000001E-3</v>
      </c>
      <c r="AB47" s="62">
        <v>0.69314718055994495</v>
      </c>
      <c r="AC47" s="62">
        <v>2.6246685921631498</v>
      </c>
      <c r="AD47" s="62">
        <v>0</v>
      </c>
      <c r="AE47" s="62">
        <v>0</v>
      </c>
      <c r="AF47" s="62">
        <v>3.9920212695374498E-3</v>
      </c>
      <c r="AG47" s="62" t="b">
        <f>AND("Zeta" ='Keto-CTA with change &amp;Ln-Values'!$B47)</f>
        <v>0</v>
      </c>
      <c r="AH47" s="62" t="b">
        <f t="shared" si="0"/>
        <v>0</v>
      </c>
    </row>
    <row r="48" spans="1:34" x14ac:dyDescent="0.3">
      <c r="A48" s="62">
        <v>47</v>
      </c>
      <c r="B48" s="63" t="s">
        <v>40</v>
      </c>
      <c r="C48" s="62">
        <v>0</v>
      </c>
      <c r="D48" s="62">
        <v>1</v>
      </c>
      <c r="E48" s="62">
        <v>0</v>
      </c>
      <c r="F48" s="62">
        <v>0</v>
      </c>
      <c r="G48" s="62">
        <v>61.8</v>
      </c>
      <c r="H48" s="62">
        <v>98.3</v>
      </c>
      <c r="I48" s="62">
        <v>0</v>
      </c>
      <c r="J48" s="62">
        <v>0.1</v>
      </c>
      <c r="K48" s="62">
        <v>1.6E-2</v>
      </c>
      <c r="L48" s="62">
        <v>2.4E-2</v>
      </c>
      <c r="M48" s="62">
        <v>0</v>
      </c>
      <c r="N48" s="62">
        <v>0.69314718055994495</v>
      </c>
      <c r="O48" s="62">
        <v>0</v>
      </c>
      <c r="P48" s="62">
        <v>0</v>
      </c>
      <c r="Q48" s="62">
        <v>4.1399550734741499</v>
      </c>
      <c r="R48" s="62">
        <v>4.5981455710511199</v>
      </c>
      <c r="S48" s="62">
        <v>1.6E-2</v>
      </c>
      <c r="T48" s="62">
        <v>0</v>
      </c>
      <c r="U48" s="62">
        <v>9.5310179804324893E-2</v>
      </c>
      <c r="V48" s="62">
        <v>1.5873349156290101E-2</v>
      </c>
      <c r="W48" s="62">
        <v>2.3716526617315999E-2</v>
      </c>
      <c r="X48" s="62">
        <v>0</v>
      </c>
      <c r="Y48" s="62">
        <v>36.5</v>
      </c>
      <c r="Z48" s="62">
        <v>0.1</v>
      </c>
      <c r="AA48" s="62">
        <v>8.0000000000000002E-3</v>
      </c>
      <c r="AB48" s="62">
        <v>0.69314718055994495</v>
      </c>
      <c r="AC48" s="62">
        <v>3.6243409329763598</v>
      </c>
      <c r="AD48" s="62">
        <v>0</v>
      </c>
      <c r="AE48" s="62">
        <v>9.5310179804324893E-2</v>
      </c>
      <c r="AF48" s="62">
        <v>7.9681696491768796E-3</v>
      </c>
      <c r="AG48" s="62" t="b">
        <f>AND("Zeta" ='Keto-CTA with change &amp;Ln-Values'!$B48)</f>
        <v>0</v>
      </c>
      <c r="AH48" s="62" t="b">
        <f t="shared" si="0"/>
        <v>0</v>
      </c>
    </row>
    <row r="49" spans="1:34" x14ac:dyDescent="0.3">
      <c r="A49" s="62">
        <v>55</v>
      </c>
      <c r="B49" s="63" t="s">
        <v>39</v>
      </c>
      <c r="C49" s="62">
        <v>1</v>
      </c>
      <c r="D49" s="62">
        <v>0</v>
      </c>
      <c r="E49" s="62">
        <v>0</v>
      </c>
      <c r="F49" s="62">
        <v>0</v>
      </c>
      <c r="G49" s="62">
        <v>68.2</v>
      </c>
      <c r="H49" s="62">
        <v>71.400000000000006</v>
      </c>
      <c r="I49" s="62">
        <v>0</v>
      </c>
      <c r="J49" s="62">
        <v>0</v>
      </c>
      <c r="K49" s="62">
        <v>2.3E-2</v>
      </c>
      <c r="L49" s="62">
        <v>3.1E-2</v>
      </c>
      <c r="M49" s="62">
        <v>0.69314718055994495</v>
      </c>
      <c r="N49" s="62">
        <v>0</v>
      </c>
      <c r="O49" s="62">
        <v>0</v>
      </c>
      <c r="P49" s="62">
        <v>0</v>
      </c>
      <c r="Q49" s="62">
        <v>4.2370008626236197</v>
      </c>
      <c r="R49" s="62">
        <v>4.2822062993916701</v>
      </c>
      <c r="S49" s="62">
        <v>2.3E-2</v>
      </c>
      <c r="T49" s="62">
        <v>0</v>
      </c>
      <c r="U49" s="62">
        <v>0</v>
      </c>
      <c r="V49" s="62">
        <v>2.2739486969489301E-2</v>
      </c>
      <c r="W49" s="62" t="s">
        <v>94</v>
      </c>
      <c r="X49" s="62">
        <v>0</v>
      </c>
      <c r="Y49" s="62">
        <v>3.2</v>
      </c>
      <c r="Z49" s="62">
        <v>0</v>
      </c>
      <c r="AA49" s="62">
        <v>8.0000000000000002E-3</v>
      </c>
      <c r="AB49" s="62">
        <v>0.69314718055994495</v>
      </c>
      <c r="AC49" s="62">
        <v>1.4350845252893201</v>
      </c>
      <c r="AD49" s="62">
        <v>0</v>
      </c>
      <c r="AE49" s="62">
        <v>0</v>
      </c>
      <c r="AF49" s="62">
        <v>7.9681696491768796E-3</v>
      </c>
      <c r="AG49" s="62" t="b">
        <f>AND("Zeta" ='Keto-CTA with change &amp;Ln-Values'!$B56)</f>
        <v>1</v>
      </c>
      <c r="AH49" s="62" t="b">
        <f t="shared" si="0"/>
        <v>0</v>
      </c>
    </row>
    <row r="50" spans="1:34" x14ac:dyDescent="0.3">
      <c r="A50" s="62">
        <v>56</v>
      </c>
      <c r="B50" s="63" t="s">
        <v>39</v>
      </c>
      <c r="C50" s="62">
        <v>1</v>
      </c>
      <c r="D50" s="62">
        <v>0</v>
      </c>
      <c r="E50" s="62">
        <v>0</v>
      </c>
      <c r="F50" s="62">
        <v>0</v>
      </c>
      <c r="G50" s="62">
        <v>15.5</v>
      </c>
      <c r="H50" s="62">
        <v>31</v>
      </c>
      <c r="I50" s="62">
        <v>0</v>
      </c>
      <c r="J50" s="62">
        <v>0</v>
      </c>
      <c r="K50" s="62">
        <v>6.0000000000000001E-3</v>
      </c>
      <c r="L50" s="62">
        <v>1.2E-2</v>
      </c>
      <c r="M50" s="62">
        <v>0.69314718055994495</v>
      </c>
      <c r="N50" s="62">
        <v>0</v>
      </c>
      <c r="O50" s="62">
        <v>0</v>
      </c>
      <c r="P50" s="62">
        <v>0</v>
      </c>
      <c r="Q50" s="62">
        <v>2.8033603809065299</v>
      </c>
      <c r="R50" s="62">
        <v>3.4657359027997199</v>
      </c>
      <c r="S50" s="62">
        <v>6.0000000000000001E-3</v>
      </c>
      <c r="T50" s="62">
        <v>0</v>
      </c>
      <c r="U50" s="62">
        <v>0</v>
      </c>
      <c r="V50" s="62">
        <v>5.9820716775474602E-3</v>
      </c>
      <c r="W50" s="62" t="s">
        <v>95</v>
      </c>
      <c r="X50" s="62">
        <v>0</v>
      </c>
      <c r="Y50" s="62">
        <v>15.5</v>
      </c>
      <c r="Z50" s="62">
        <v>0</v>
      </c>
      <c r="AA50" s="62">
        <v>6.0000000000000001E-3</v>
      </c>
      <c r="AB50" s="62">
        <v>0.69314718055994495</v>
      </c>
      <c r="AC50" s="62">
        <v>2.8033603809065299</v>
      </c>
      <c r="AD50" s="62">
        <v>0</v>
      </c>
      <c r="AE50" s="62">
        <v>0</v>
      </c>
      <c r="AF50" s="62">
        <v>5.9820716775474602E-3</v>
      </c>
      <c r="AG50" s="62" t="b">
        <f>AND("Zeta" ='Keto-CTA with change &amp;Ln-Values'!$B57)</f>
        <v>1</v>
      </c>
      <c r="AH50" s="62" t="b">
        <f t="shared" si="0"/>
        <v>0</v>
      </c>
    </row>
    <row r="51" spans="1:34" x14ac:dyDescent="0.3">
      <c r="A51" s="62">
        <v>48</v>
      </c>
      <c r="B51" s="63" t="s">
        <v>40</v>
      </c>
      <c r="C51" s="62">
        <v>0</v>
      </c>
      <c r="D51" s="62">
        <v>1</v>
      </c>
      <c r="E51" s="62">
        <v>0</v>
      </c>
      <c r="F51" s="62">
        <v>0</v>
      </c>
      <c r="G51" s="62">
        <v>26.6</v>
      </c>
      <c r="H51" s="62">
        <v>104</v>
      </c>
      <c r="I51" s="62">
        <v>0</v>
      </c>
      <c r="J51" s="62">
        <v>0.1</v>
      </c>
      <c r="K51" s="62">
        <v>1.0999999999999999E-2</v>
      </c>
      <c r="L51" s="62">
        <v>5.1999999999999998E-2</v>
      </c>
      <c r="M51" s="62">
        <v>0</v>
      </c>
      <c r="N51" s="62">
        <v>0.69314718055994495</v>
      </c>
      <c r="O51" s="62">
        <v>0</v>
      </c>
      <c r="P51" s="62">
        <v>0</v>
      </c>
      <c r="Q51" s="62">
        <v>3.3178157727231001</v>
      </c>
      <c r="R51" s="62">
        <v>4.6539603501575204</v>
      </c>
      <c r="S51" s="62">
        <v>1.0999999999999999E-2</v>
      </c>
      <c r="T51" s="62">
        <v>0</v>
      </c>
      <c r="U51" s="62">
        <v>9.5310179804324893E-2</v>
      </c>
      <c r="V51" s="62">
        <v>1.0939940038334201E-2</v>
      </c>
      <c r="W51" s="62">
        <v>5.0693114315518102E-2</v>
      </c>
      <c r="X51" s="62">
        <v>0</v>
      </c>
      <c r="Y51" s="62">
        <v>77.400000000000006</v>
      </c>
      <c r="Z51" s="62">
        <v>0.1</v>
      </c>
      <c r="AA51" s="62">
        <v>4.0999999999999898E-2</v>
      </c>
      <c r="AB51" s="62">
        <v>0.69314718055994495</v>
      </c>
      <c r="AC51" s="62">
        <v>4.3618239273563599</v>
      </c>
      <c r="AD51" s="62">
        <v>0</v>
      </c>
      <c r="AE51" s="62">
        <v>9.5310179804324893E-2</v>
      </c>
      <c r="AF51" s="62">
        <v>4.0181789632831699E-2</v>
      </c>
      <c r="AG51" s="62" t="b">
        <f>AND("Zeta" ='Keto-CTA with change &amp;Ln-Values'!$B49)</f>
        <v>1</v>
      </c>
      <c r="AH51" s="62" t="b">
        <f t="shared" si="0"/>
        <v>0</v>
      </c>
    </row>
    <row r="52" spans="1:34" x14ac:dyDescent="0.3">
      <c r="A52" s="62">
        <v>17</v>
      </c>
      <c r="B52" s="63" t="s">
        <v>41</v>
      </c>
      <c r="C52" s="62">
        <v>0</v>
      </c>
      <c r="D52" s="62">
        <v>0</v>
      </c>
      <c r="E52" s="62">
        <v>0</v>
      </c>
      <c r="F52" s="62">
        <v>1</v>
      </c>
      <c r="G52" s="62">
        <v>6.3</v>
      </c>
      <c r="H52" s="62">
        <v>19.8</v>
      </c>
      <c r="I52" s="62">
        <v>1</v>
      </c>
      <c r="J52" s="62">
        <v>3.4</v>
      </c>
      <c r="K52" s="62">
        <v>3.0000000000000001E-3</v>
      </c>
      <c r="L52" s="62">
        <v>8.9999999999999993E-3</v>
      </c>
      <c r="M52" s="62">
        <v>0</v>
      </c>
      <c r="N52" s="62">
        <v>0</v>
      </c>
      <c r="O52" s="62">
        <v>0</v>
      </c>
      <c r="P52" s="62">
        <v>0.69314718055994495</v>
      </c>
      <c r="Q52" s="62">
        <v>1.9878743481543399</v>
      </c>
      <c r="R52" s="62">
        <v>3.0349529867072702</v>
      </c>
      <c r="S52" s="62">
        <v>3.0000000000000001E-3</v>
      </c>
      <c r="T52" s="62">
        <v>0.69314718055994495</v>
      </c>
      <c r="U52" s="62">
        <v>1.48160454092421</v>
      </c>
      <c r="V52" s="62">
        <v>2.9955089797983701E-3</v>
      </c>
      <c r="W52" s="62">
        <v>8.9597413714717997E-3</v>
      </c>
      <c r="X52" s="62">
        <v>1</v>
      </c>
      <c r="Y52" s="62">
        <v>13.5</v>
      </c>
      <c r="Z52" s="62">
        <v>2.4</v>
      </c>
      <c r="AA52" s="62">
        <v>5.9999999999999897E-3</v>
      </c>
      <c r="AB52" s="62">
        <v>0</v>
      </c>
      <c r="AC52" s="62">
        <v>2.6741486494265199</v>
      </c>
      <c r="AD52" s="62">
        <v>0.69314718055994495</v>
      </c>
      <c r="AE52" s="62">
        <v>1.2237754316221101</v>
      </c>
      <c r="AF52" s="62">
        <v>5.9820716775474602E-3</v>
      </c>
      <c r="AG52" s="62" t="b">
        <f>AND("Zeta" ='Keto-CTA with change &amp;Ln-Values'!$B18)</f>
        <v>0</v>
      </c>
      <c r="AH52" s="62" t="b">
        <f t="shared" si="0"/>
        <v>1</v>
      </c>
    </row>
    <row r="53" spans="1:34" x14ac:dyDescent="0.3">
      <c r="A53" s="62">
        <v>50</v>
      </c>
      <c r="B53" s="63" t="s">
        <v>41</v>
      </c>
      <c r="C53" s="62">
        <v>0</v>
      </c>
      <c r="D53" s="62">
        <v>1</v>
      </c>
      <c r="E53" s="62">
        <v>0</v>
      </c>
      <c r="F53" s="62">
        <v>1</v>
      </c>
      <c r="G53" s="62">
        <v>26.3</v>
      </c>
      <c r="H53" s="62">
        <v>60.7</v>
      </c>
      <c r="I53" s="62">
        <v>1.1000000000000001</v>
      </c>
      <c r="J53" s="62">
        <v>2</v>
      </c>
      <c r="K53" s="62">
        <v>8.9999999999999993E-3</v>
      </c>
      <c r="L53" s="62">
        <v>2.1000000000000001E-2</v>
      </c>
      <c r="M53" s="62">
        <v>0</v>
      </c>
      <c r="N53" s="62">
        <v>0.69314718055994495</v>
      </c>
      <c r="O53" s="62">
        <v>0</v>
      </c>
      <c r="P53" s="62">
        <v>0.69314718055994495</v>
      </c>
      <c r="Q53" s="62">
        <v>3.3068867021909099</v>
      </c>
      <c r="R53" s="62">
        <v>4.1222839309113404</v>
      </c>
      <c r="S53" s="62">
        <v>8.9999999999999993E-3</v>
      </c>
      <c r="T53" s="62">
        <v>0.741937344729377</v>
      </c>
      <c r="U53" s="62">
        <v>1.0986122886681</v>
      </c>
      <c r="V53" s="62">
        <v>8.9597413714717997E-3</v>
      </c>
      <c r="W53" s="62">
        <v>2.0782539182528401E-2</v>
      </c>
      <c r="X53" s="62">
        <v>1</v>
      </c>
      <c r="Y53" s="62">
        <v>34.4</v>
      </c>
      <c r="Z53" s="62">
        <v>0.89999999999999902</v>
      </c>
      <c r="AA53" s="62">
        <v>1.2E-2</v>
      </c>
      <c r="AB53" s="62">
        <v>0.69314718055994495</v>
      </c>
      <c r="AC53" s="62">
        <v>3.5667118201397199</v>
      </c>
      <c r="AD53" s="62">
        <v>0.69314718055994495</v>
      </c>
      <c r="AE53" s="62">
        <v>0.64185388617239403</v>
      </c>
      <c r="AF53" s="62">
        <v>1.19285708652738E-2</v>
      </c>
      <c r="AG53" s="62" t="b">
        <f>AND("Zeta" ='Keto-CTA with change &amp;Ln-Values'!$B51)</f>
        <v>0</v>
      </c>
      <c r="AH53" s="62" t="b">
        <f t="shared" si="0"/>
        <v>1</v>
      </c>
    </row>
    <row r="54" spans="1:34" x14ac:dyDescent="0.3">
      <c r="A54" s="62">
        <v>57</v>
      </c>
      <c r="B54" s="63" t="s">
        <v>41</v>
      </c>
      <c r="C54" s="62">
        <v>1</v>
      </c>
      <c r="D54" s="62">
        <v>1</v>
      </c>
      <c r="E54" s="62">
        <v>4</v>
      </c>
      <c r="F54" s="62">
        <v>6</v>
      </c>
      <c r="G54" s="62">
        <v>94.7</v>
      </c>
      <c r="H54" s="62">
        <v>130.80000000000001</v>
      </c>
      <c r="I54" s="62">
        <v>2.8</v>
      </c>
      <c r="J54" s="62">
        <v>3.1</v>
      </c>
      <c r="K54" s="62">
        <v>3.1E-2</v>
      </c>
      <c r="L54" s="62">
        <v>3.7999999999999999E-2</v>
      </c>
      <c r="M54" s="62">
        <v>0.69314718055994495</v>
      </c>
      <c r="N54" s="62">
        <v>0.69314718055994495</v>
      </c>
      <c r="O54" s="62">
        <v>1.6094379124341001</v>
      </c>
      <c r="P54" s="62">
        <v>1.9459101490553099</v>
      </c>
      <c r="Q54" s="62">
        <v>4.5612182984588996</v>
      </c>
      <c r="R54" s="62">
        <v>4.8812856220684004</v>
      </c>
      <c r="S54" s="62">
        <v>3.1E-2</v>
      </c>
      <c r="T54" s="62">
        <v>1.33500106673234</v>
      </c>
      <c r="U54" s="62">
        <v>1.4109869737102601</v>
      </c>
      <c r="V54" s="62">
        <v>3.0529205034822701E-2</v>
      </c>
      <c r="W54" s="62">
        <v>3.7295784743696901E-2</v>
      </c>
      <c r="X54" s="62">
        <v>2</v>
      </c>
      <c r="Y54" s="62">
        <v>36.1</v>
      </c>
      <c r="Z54" s="62">
        <v>0.3</v>
      </c>
      <c r="AA54" s="62">
        <v>6.9999999999999897E-3</v>
      </c>
      <c r="AB54" s="62">
        <v>0</v>
      </c>
      <c r="AC54" s="62">
        <v>3.6136169696133802</v>
      </c>
      <c r="AD54" s="62">
        <v>1.0986122886681</v>
      </c>
      <c r="AE54" s="62">
        <v>0.262364264467491</v>
      </c>
      <c r="AF54" s="62">
        <v>6.9756137364251304E-3</v>
      </c>
      <c r="AG54" s="62" t="b">
        <f>AND("Zeta" ='Keto-CTA with change &amp;Ln-Values'!$B58)</f>
        <v>1</v>
      </c>
      <c r="AH54" s="62" t="b">
        <f t="shared" si="0"/>
        <v>1</v>
      </c>
    </row>
    <row r="55" spans="1:34" x14ac:dyDescent="0.3">
      <c r="A55" s="62">
        <v>49</v>
      </c>
      <c r="B55" s="63" t="s">
        <v>41</v>
      </c>
      <c r="C55" s="62">
        <v>0</v>
      </c>
      <c r="D55" s="62">
        <v>1</v>
      </c>
      <c r="E55" s="62">
        <v>0</v>
      </c>
      <c r="F55" s="62">
        <v>2</v>
      </c>
      <c r="G55" s="62">
        <v>39.700000000000003</v>
      </c>
      <c r="H55" s="62">
        <v>57</v>
      </c>
      <c r="I55" s="62">
        <v>1.4</v>
      </c>
      <c r="J55" s="62">
        <v>4.4000000000000004</v>
      </c>
      <c r="K55" s="62">
        <v>1.4999999999999999E-2</v>
      </c>
      <c r="L55" s="62">
        <v>2.3E-2</v>
      </c>
      <c r="M55" s="62">
        <v>0</v>
      </c>
      <c r="N55" s="62">
        <v>0.69314718055994495</v>
      </c>
      <c r="O55" s="62">
        <v>0</v>
      </c>
      <c r="P55" s="62">
        <v>1.0986122886681</v>
      </c>
      <c r="Q55" s="62">
        <v>3.7062280924485398</v>
      </c>
      <c r="R55" s="62">
        <v>4.0604430105464102</v>
      </c>
      <c r="S55" s="62">
        <v>1.4999999999999999E-2</v>
      </c>
      <c r="T55" s="62">
        <v>0.87546873735389896</v>
      </c>
      <c r="U55" s="62">
        <v>1.68639895357022</v>
      </c>
      <c r="V55" s="62">
        <v>1.48886124937505E-2</v>
      </c>
      <c r="W55" s="62">
        <v>2.2739486969489301E-2</v>
      </c>
      <c r="X55" s="62">
        <v>2</v>
      </c>
      <c r="Y55" s="62">
        <v>17.299999999999901</v>
      </c>
      <c r="Z55" s="62">
        <v>3</v>
      </c>
      <c r="AA55" s="62">
        <v>8.0000000000000002E-3</v>
      </c>
      <c r="AB55" s="62">
        <v>0.69314718055994495</v>
      </c>
      <c r="AC55" s="62">
        <v>2.9069010598473701</v>
      </c>
      <c r="AD55" s="62">
        <v>1.0986122886681</v>
      </c>
      <c r="AE55" s="62">
        <v>1.3862943611198899</v>
      </c>
      <c r="AF55" s="62">
        <v>7.9681696491768796E-3</v>
      </c>
      <c r="AG55" s="62" t="b">
        <f>AND("Zeta" ='Keto-CTA with change &amp;Ln-Values'!$B50)</f>
        <v>1</v>
      </c>
      <c r="AH55" s="62" t="b">
        <f t="shared" si="0"/>
        <v>1</v>
      </c>
    </row>
    <row r="56" spans="1:34" x14ac:dyDescent="0.3">
      <c r="A56" s="62">
        <v>66</v>
      </c>
      <c r="B56" s="63" t="s">
        <v>39</v>
      </c>
      <c r="C56" s="62">
        <v>1</v>
      </c>
      <c r="D56" s="62">
        <v>2</v>
      </c>
      <c r="E56" s="62">
        <v>58</v>
      </c>
      <c r="F56" s="62">
        <v>39</v>
      </c>
      <c r="G56" s="62">
        <v>91.1</v>
      </c>
      <c r="H56" s="62">
        <v>119.7</v>
      </c>
      <c r="I56" s="62">
        <v>21.8</v>
      </c>
      <c r="J56" s="62">
        <v>22.9</v>
      </c>
      <c r="K56" s="62">
        <v>3.1E-2</v>
      </c>
      <c r="L56" s="62">
        <v>0.04</v>
      </c>
      <c r="M56" s="62">
        <v>0.69314718055994495</v>
      </c>
      <c r="N56" s="62">
        <v>1.0986122886681</v>
      </c>
      <c r="O56" s="62">
        <v>4.0775374439057197</v>
      </c>
      <c r="P56" s="62">
        <v>3.68887945411393</v>
      </c>
      <c r="Q56" s="62">
        <v>4.5228749432612601</v>
      </c>
      <c r="R56" s="62">
        <v>4.7933081281034804</v>
      </c>
      <c r="S56" s="62">
        <v>3.1E-2</v>
      </c>
      <c r="T56" s="62">
        <v>3.1267605359603898</v>
      </c>
      <c r="U56" s="62">
        <v>3.1738784589374598</v>
      </c>
      <c r="V56" s="62">
        <v>3.0529205034822701E-2</v>
      </c>
      <c r="W56" s="62">
        <v>3.9220713153281302E-2</v>
      </c>
      <c r="X56" s="62">
        <v>-19</v>
      </c>
      <c r="Y56" s="62">
        <v>28.6</v>
      </c>
      <c r="Z56" s="62">
        <v>1.0999999999999901</v>
      </c>
      <c r="AA56" s="62">
        <v>8.9999999999999993E-3</v>
      </c>
      <c r="AB56" s="62">
        <v>0.69314718055994495</v>
      </c>
      <c r="AC56" s="62">
        <v>3.3877743613300102</v>
      </c>
      <c r="AD56" s="62">
        <v>2.99573227355399</v>
      </c>
      <c r="AE56" s="62">
        <v>0.741937344729376</v>
      </c>
      <c r="AF56" s="62">
        <v>8.9597413714717997E-3</v>
      </c>
      <c r="AG56" s="62" t="b">
        <f>AND("Zeta" ='Keto-CTA with change &amp;Ln-Values'!$B67)</f>
        <v>0</v>
      </c>
      <c r="AH56" s="62" t="b">
        <f t="shared" si="0"/>
        <v>1</v>
      </c>
    </row>
    <row r="57" spans="1:34" x14ac:dyDescent="0.3">
      <c r="A57" s="62">
        <v>77</v>
      </c>
      <c r="B57" s="63" t="s">
        <v>39</v>
      </c>
      <c r="C57" s="62">
        <v>3</v>
      </c>
      <c r="D57" s="62">
        <v>3</v>
      </c>
      <c r="E57" s="62">
        <v>360</v>
      </c>
      <c r="F57" s="62">
        <v>353</v>
      </c>
      <c r="G57" s="62">
        <v>174.6</v>
      </c>
      <c r="H57" s="62">
        <v>210</v>
      </c>
      <c r="I57" s="62">
        <v>128.6</v>
      </c>
      <c r="J57" s="62">
        <v>140.69999999999999</v>
      </c>
      <c r="K57" s="62">
        <v>0.113</v>
      </c>
      <c r="L57" s="62">
        <v>0.121</v>
      </c>
      <c r="M57" s="62">
        <v>1.3862943611198899</v>
      </c>
      <c r="N57" s="62">
        <v>1.3862943611198899</v>
      </c>
      <c r="O57" s="62">
        <v>5.8888779583328796</v>
      </c>
      <c r="P57" s="62">
        <v>5.8692969131337698</v>
      </c>
      <c r="Q57" s="62">
        <v>5.1682086812010102</v>
      </c>
      <c r="R57" s="62">
        <v>5.3518581334760604</v>
      </c>
      <c r="S57" s="62">
        <v>0.113</v>
      </c>
      <c r="T57" s="62">
        <v>4.8644527839181704</v>
      </c>
      <c r="U57" s="62">
        <v>4.9537121466966303</v>
      </c>
      <c r="V57" s="62">
        <v>0.107059072293407</v>
      </c>
      <c r="W57" s="62">
        <v>0.114221144090022</v>
      </c>
      <c r="X57" s="62">
        <v>-7</v>
      </c>
      <c r="Y57" s="62">
        <v>35.4</v>
      </c>
      <c r="Z57" s="62">
        <v>12.0999999999999</v>
      </c>
      <c r="AA57" s="62">
        <v>7.9999999999999898E-3</v>
      </c>
      <c r="AB57" s="62">
        <v>0</v>
      </c>
      <c r="AC57" s="62">
        <v>3.5945687746426902</v>
      </c>
      <c r="AD57" s="62">
        <v>2.07944154167983</v>
      </c>
      <c r="AE57" s="62">
        <v>2.5726122302070999</v>
      </c>
      <c r="AF57" s="62">
        <v>7.9681696491768796E-3</v>
      </c>
      <c r="AG57" s="62" t="b">
        <f>AND("Zeta" ='Keto-CTA with change &amp;Ln-Values'!$B78)</f>
        <v>0</v>
      </c>
      <c r="AH57" s="62" t="b">
        <f t="shared" si="0"/>
        <v>1</v>
      </c>
    </row>
    <row r="58" spans="1:34" x14ac:dyDescent="0.3">
      <c r="A58" s="62">
        <v>63</v>
      </c>
      <c r="B58" s="63" t="s">
        <v>39</v>
      </c>
      <c r="C58" s="62">
        <v>1</v>
      </c>
      <c r="D58" s="62">
        <v>2</v>
      </c>
      <c r="E58" s="62">
        <v>68</v>
      </c>
      <c r="F58" s="62">
        <v>62</v>
      </c>
      <c r="G58" s="62">
        <v>77.3</v>
      </c>
      <c r="H58" s="62">
        <v>96.1</v>
      </c>
      <c r="I58" s="62">
        <v>25.8</v>
      </c>
      <c r="J58" s="62">
        <v>29.1</v>
      </c>
      <c r="K58" s="62">
        <v>4.9000000000000002E-2</v>
      </c>
      <c r="L58" s="62">
        <v>4.8000000000000001E-2</v>
      </c>
      <c r="M58" s="62">
        <v>0.69314718055994495</v>
      </c>
      <c r="N58" s="62">
        <v>1.0986122886681</v>
      </c>
      <c r="O58" s="62">
        <v>4.2341065045972597</v>
      </c>
      <c r="P58" s="62">
        <v>4.1431347263915299</v>
      </c>
      <c r="Q58" s="62">
        <v>4.3605476029967498</v>
      </c>
      <c r="R58" s="62">
        <v>4.5757413752972704</v>
      </c>
      <c r="S58" s="62">
        <v>4.9000000000000002E-2</v>
      </c>
      <c r="T58" s="62">
        <v>3.2884018875168102</v>
      </c>
      <c r="U58" s="62">
        <v>3.4045251717548299</v>
      </c>
      <c r="V58" s="62">
        <v>4.7837329414160003E-2</v>
      </c>
      <c r="W58" s="62">
        <v>4.6883585898850402E-2</v>
      </c>
      <c r="X58" s="62">
        <v>-6</v>
      </c>
      <c r="Y58" s="62">
        <v>18.799999999999901</v>
      </c>
      <c r="Z58" s="62">
        <v>3.3</v>
      </c>
      <c r="AA58" s="62">
        <v>-1E-3</v>
      </c>
      <c r="AB58" s="62">
        <v>0.69314718055994495</v>
      </c>
      <c r="AC58" s="62">
        <v>2.98568193770048</v>
      </c>
      <c r="AD58" s="62">
        <v>1.9459101490553099</v>
      </c>
      <c r="AE58" s="62">
        <v>1.45861502269951</v>
      </c>
      <c r="AF58" s="62">
        <v>9.9950033308342299E-4</v>
      </c>
      <c r="AG58" s="62" t="b">
        <f>AND("Zeta" ='Keto-CTA with change &amp;Ln-Values'!$B64)</f>
        <v>0</v>
      </c>
      <c r="AH58" s="62" t="b">
        <f t="shared" si="0"/>
        <v>1</v>
      </c>
    </row>
    <row r="59" spans="1:34" x14ac:dyDescent="0.3">
      <c r="A59" s="62">
        <v>54</v>
      </c>
      <c r="B59" s="63" t="s">
        <v>39</v>
      </c>
      <c r="C59" s="62">
        <v>1</v>
      </c>
      <c r="D59" s="62">
        <v>0</v>
      </c>
      <c r="E59" s="62">
        <v>2</v>
      </c>
      <c r="F59" s="62">
        <v>0</v>
      </c>
      <c r="G59" s="62">
        <v>64.900000000000006</v>
      </c>
      <c r="H59" s="62">
        <v>68.5</v>
      </c>
      <c r="I59" s="62">
        <v>0.2</v>
      </c>
      <c r="J59" s="62">
        <v>0.6</v>
      </c>
      <c r="K59" s="62">
        <v>1.6E-2</v>
      </c>
      <c r="L59" s="62">
        <v>2.5999999999999999E-2</v>
      </c>
      <c r="M59" s="62">
        <v>0.69314718055994495</v>
      </c>
      <c r="N59" s="62">
        <v>0</v>
      </c>
      <c r="O59" s="62">
        <v>1.0986122886681</v>
      </c>
      <c r="P59" s="62">
        <v>0</v>
      </c>
      <c r="Q59" s="62">
        <v>4.1881384415084604</v>
      </c>
      <c r="R59" s="62">
        <v>4.2413267525707399</v>
      </c>
      <c r="S59" s="62">
        <v>1.6E-2</v>
      </c>
      <c r="T59" s="62">
        <v>0.18232155679395401</v>
      </c>
      <c r="U59" s="62">
        <v>0.47000362924573502</v>
      </c>
      <c r="V59" s="62">
        <v>1.5873349156290101E-2</v>
      </c>
      <c r="W59" s="62" t="s">
        <v>93</v>
      </c>
      <c r="X59" s="62">
        <v>-2</v>
      </c>
      <c r="Y59" s="62">
        <v>3.5999999999999899</v>
      </c>
      <c r="Z59" s="62">
        <v>0.39999999999999902</v>
      </c>
      <c r="AA59" s="62">
        <v>9.9999999999999898E-3</v>
      </c>
      <c r="AB59" s="62">
        <v>0.69314718055994495</v>
      </c>
      <c r="AC59" s="62">
        <v>1.5260563034950401</v>
      </c>
      <c r="AD59" s="62">
        <v>1.0986122886681</v>
      </c>
      <c r="AE59" s="62">
        <v>0.33647223662121201</v>
      </c>
      <c r="AF59" s="62">
        <v>9.9503308531680903E-3</v>
      </c>
      <c r="AG59" s="62" t="b">
        <f>AND("Zeta" ='Keto-CTA with change &amp;Ln-Values'!$B55)</f>
        <v>0</v>
      </c>
      <c r="AH59" s="62" t="b">
        <f t="shared" si="0"/>
        <v>1</v>
      </c>
    </row>
    <row r="60" spans="1:34" x14ac:dyDescent="0.3">
      <c r="A60" s="62">
        <v>65</v>
      </c>
      <c r="B60" s="63" t="s">
        <v>39</v>
      </c>
      <c r="C60" s="62">
        <v>1</v>
      </c>
      <c r="D60" s="62">
        <v>2</v>
      </c>
      <c r="E60" s="62">
        <v>1</v>
      </c>
      <c r="F60" s="62">
        <v>0</v>
      </c>
      <c r="G60" s="62">
        <v>113.6</v>
      </c>
      <c r="H60" s="62">
        <v>162</v>
      </c>
      <c r="I60" s="62">
        <v>0</v>
      </c>
      <c r="J60" s="62">
        <v>0</v>
      </c>
      <c r="K60" s="62">
        <v>3.1E-2</v>
      </c>
      <c r="L60" s="62">
        <v>4.5999999999999999E-2</v>
      </c>
      <c r="M60" s="62">
        <v>0.69314718055994495</v>
      </c>
      <c r="N60" s="62">
        <v>1.0986122886681</v>
      </c>
      <c r="O60" s="62">
        <v>0.69314718055994495</v>
      </c>
      <c r="P60" s="62">
        <v>0</v>
      </c>
      <c r="Q60" s="62">
        <v>4.7414478042806296</v>
      </c>
      <c r="R60" s="62">
        <v>5.0937502008067597</v>
      </c>
      <c r="S60" s="62">
        <v>3.1E-2</v>
      </c>
      <c r="T60" s="62">
        <v>0</v>
      </c>
      <c r="U60" s="62">
        <v>0</v>
      </c>
      <c r="V60" s="62">
        <v>3.0529205034822701E-2</v>
      </c>
      <c r="W60" s="62">
        <v>4.4973365642731099E-2</v>
      </c>
      <c r="X60" s="62">
        <v>-1</v>
      </c>
      <c r="Y60" s="62">
        <v>48.4</v>
      </c>
      <c r="Z60" s="62">
        <v>0</v>
      </c>
      <c r="AA60" s="62">
        <v>1.4999999999999999E-2</v>
      </c>
      <c r="AB60" s="62">
        <v>0.69314718055994495</v>
      </c>
      <c r="AC60" s="62">
        <v>3.8999504241938698</v>
      </c>
      <c r="AD60" s="62">
        <v>0.69314718055994495</v>
      </c>
      <c r="AE60" s="62">
        <v>0</v>
      </c>
      <c r="AF60" s="62">
        <v>1.48886124937505E-2</v>
      </c>
      <c r="AG60" s="62" t="b">
        <f>AND("Zeta" ='Keto-CTA with change &amp;Ln-Values'!$B66)</f>
        <v>0</v>
      </c>
      <c r="AH60" s="62" t="b">
        <f t="shared" si="0"/>
        <v>1</v>
      </c>
    </row>
    <row r="61" spans="1:34" x14ac:dyDescent="0.3">
      <c r="A61" s="62">
        <v>58</v>
      </c>
      <c r="B61" s="63" t="s">
        <v>40</v>
      </c>
      <c r="C61" s="62">
        <v>1</v>
      </c>
      <c r="D61" s="62">
        <v>1</v>
      </c>
      <c r="E61" s="62">
        <v>0</v>
      </c>
      <c r="F61" s="62">
        <v>0</v>
      </c>
      <c r="G61" s="62">
        <v>82.8</v>
      </c>
      <c r="H61" s="62">
        <v>144.9</v>
      </c>
      <c r="I61" s="62">
        <v>3.1</v>
      </c>
      <c r="J61" s="62">
        <v>3.6</v>
      </c>
      <c r="K61" s="62">
        <v>2.5000000000000001E-2</v>
      </c>
      <c r="L61" s="62">
        <v>4.7E-2</v>
      </c>
      <c r="M61" s="62">
        <v>0.69314718055994495</v>
      </c>
      <c r="N61" s="62">
        <v>0.69314718055994495</v>
      </c>
      <c r="O61" s="62">
        <v>0</v>
      </c>
      <c r="P61" s="62">
        <v>0</v>
      </c>
      <c r="Q61" s="62">
        <v>4.4284330074880298</v>
      </c>
      <c r="R61" s="62">
        <v>4.9829214555287402</v>
      </c>
      <c r="S61" s="62">
        <v>2.5000000000000001E-2</v>
      </c>
      <c r="T61" s="62">
        <v>1.4109869737102601</v>
      </c>
      <c r="U61" s="62">
        <v>1.5260563034950401</v>
      </c>
      <c r="V61" s="62">
        <v>2.46926125903714E-2</v>
      </c>
      <c r="W61" s="62">
        <v>4.59289318883997E-2</v>
      </c>
      <c r="X61" s="62">
        <v>0</v>
      </c>
      <c r="Y61" s="62">
        <v>62.1</v>
      </c>
      <c r="Z61" s="62">
        <v>0.5</v>
      </c>
      <c r="AA61" s="62">
        <v>2.1999999999999999E-2</v>
      </c>
      <c r="AB61" s="62">
        <v>0</v>
      </c>
      <c r="AC61" s="62">
        <v>4.1447207695471597</v>
      </c>
      <c r="AD61" s="62">
        <v>0</v>
      </c>
      <c r="AE61" s="62">
        <v>0.405465108108164</v>
      </c>
      <c r="AF61" s="62">
        <v>2.1761491781512699E-2</v>
      </c>
      <c r="AG61" s="62" t="b">
        <f>AND("Zeta" ='Keto-CTA with change &amp;Ln-Values'!$B59)</f>
        <v>1</v>
      </c>
      <c r="AH61" s="62" t="b">
        <f t="shared" si="0"/>
        <v>0</v>
      </c>
    </row>
    <row r="62" spans="1:34" x14ac:dyDescent="0.3">
      <c r="A62" s="62">
        <v>59</v>
      </c>
      <c r="B62" s="63" t="s">
        <v>41</v>
      </c>
      <c r="C62" s="62">
        <v>1</v>
      </c>
      <c r="D62" s="62">
        <v>1</v>
      </c>
      <c r="E62" s="62">
        <v>37</v>
      </c>
      <c r="F62" s="62">
        <v>37</v>
      </c>
      <c r="G62" s="62">
        <v>42.4</v>
      </c>
      <c r="H62" s="62">
        <v>64.7</v>
      </c>
      <c r="I62" s="62">
        <v>8.6999999999999993</v>
      </c>
      <c r="J62" s="62">
        <v>9.3000000000000007</v>
      </c>
      <c r="K62" s="62">
        <v>1.7000000000000001E-2</v>
      </c>
      <c r="L62" s="62">
        <v>2.3E-2</v>
      </c>
      <c r="M62" s="62">
        <v>0.69314718055994495</v>
      </c>
      <c r="N62" s="62">
        <v>0.69314718055994495</v>
      </c>
      <c r="O62" s="62">
        <v>3.6375861597263799</v>
      </c>
      <c r="P62" s="62">
        <v>3.6375861597263799</v>
      </c>
      <c r="Q62" s="62">
        <v>3.7704594411063499</v>
      </c>
      <c r="R62" s="62">
        <v>4.1850989254905597</v>
      </c>
      <c r="S62" s="62">
        <v>1.7000000000000001E-2</v>
      </c>
      <c r="T62" s="62">
        <v>2.2721258855093298</v>
      </c>
      <c r="U62" s="62">
        <v>2.33214389523559</v>
      </c>
      <c r="V62" s="62">
        <v>1.6857117066422799E-2</v>
      </c>
      <c r="W62" s="62">
        <v>2.2739486969489301E-2</v>
      </c>
      <c r="X62" s="62">
        <v>0</v>
      </c>
      <c r="Y62" s="62">
        <v>22.3</v>
      </c>
      <c r="Z62" s="62">
        <v>0.60000000000000098</v>
      </c>
      <c r="AA62" s="62">
        <v>5.9999999999999897E-3</v>
      </c>
      <c r="AB62" s="62">
        <v>0</v>
      </c>
      <c r="AC62" s="62">
        <v>3.1484533605716498</v>
      </c>
      <c r="AD62" s="62">
        <v>0</v>
      </c>
      <c r="AE62" s="62">
        <v>0.47000362924573602</v>
      </c>
      <c r="AF62" s="62">
        <v>5.9820716775474602E-3</v>
      </c>
      <c r="AG62" s="62" t="b">
        <f>AND("Zeta" ='Keto-CTA with change &amp;Ln-Values'!$B60)</f>
        <v>1</v>
      </c>
      <c r="AH62" s="62" t="b">
        <f t="shared" si="0"/>
        <v>0</v>
      </c>
    </row>
    <row r="63" spans="1:34" x14ac:dyDescent="0.3">
      <c r="A63" s="62">
        <v>60</v>
      </c>
      <c r="B63" s="63" t="s">
        <v>40</v>
      </c>
      <c r="C63" s="62">
        <v>1</v>
      </c>
      <c r="D63" s="62">
        <v>1</v>
      </c>
      <c r="E63" s="62">
        <v>0</v>
      </c>
      <c r="F63" s="62">
        <v>0</v>
      </c>
      <c r="G63" s="62">
        <v>4.4000000000000004</v>
      </c>
      <c r="H63" s="62">
        <v>11.2</v>
      </c>
      <c r="I63" s="62">
        <v>0</v>
      </c>
      <c r="J63" s="62">
        <v>0</v>
      </c>
      <c r="K63" s="62">
        <v>1E-3</v>
      </c>
      <c r="L63" s="62">
        <v>4.0000000000000001E-3</v>
      </c>
      <c r="M63" s="62">
        <v>0.69314718055994495</v>
      </c>
      <c r="N63" s="62">
        <v>0.69314718055994495</v>
      </c>
      <c r="O63" s="62">
        <v>0</v>
      </c>
      <c r="P63" s="62">
        <v>0</v>
      </c>
      <c r="Q63" s="62">
        <v>1.68639895357022</v>
      </c>
      <c r="R63" s="62">
        <v>2.50143595173921</v>
      </c>
      <c r="S63" s="62">
        <v>1E-3</v>
      </c>
      <c r="T63" s="62">
        <v>0</v>
      </c>
      <c r="U63" s="62">
        <v>0</v>
      </c>
      <c r="V63" s="62">
        <v>9.9950033308342299E-4</v>
      </c>
      <c r="W63" s="62">
        <v>3.9920212695374498E-3</v>
      </c>
      <c r="X63" s="62">
        <v>0</v>
      </c>
      <c r="Y63" s="62">
        <v>6.7999999999999901</v>
      </c>
      <c r="Z63" s="62">
        <v>0</v>
      </c>
      <c r="AA63" s="62">
        <v>3.0000000000000001E-3</v>
      </c>
      <c r="AB63" s="62">
        <v>0</v>
      </c>
      <c r="AC63" s="62">
        <v>2.05412373369554</v>
      </c>
      <c r="AD63" s="62">
        <v>0</v>
      </c>
      <c r="AE63" s="62">
        <v>0</v>
      </c>
      <c r="AF63" s="62">
        <v>2.9955089797983701E-3</v>
      </c>
      <c r="AG63" s="62" t="b">
        <f>AND("Zeta" ='Keto-CTA with change &amp;Ln-Values'!$B61)</f>
        <v>0</v>
      </c>
      <c r="AH63" s="62" t="b">
        <f t="shared" si="0"/>
        <v>0</v>
      </c>
    </row>
    <row r="64" spans="1:34" x14ac:dyDescent="0.3">
      <c r="A64" s="62">
        <v>69</v>
      </c>
      <c r="B64" s="63" t="s">
        <v>41</v>
      </c>
      <c r="C64" s="62">
        <v>2</v>
      </c>
      <c r="D64" s="62">
        <v>2</v>
      </c>
      <c r="E64" s="62">
        <v>21</v>
      </c>
      <c r="F64" s="62">
        <v>21</v>
      </c>
      <c r="G64" s="62">
        <v>53.7</v>
      </c>
      <c r="H64" s="62">
        <v>99.3</v>
      </c>
      <c r="I64" s="62">
        <v>7.9</v>
      </c>
      <c r="J64" s="62">
        <v>8.1999999999999993</v>
      </c>
      <c r="K64" s="62">
        <v>2.5999999999999999E-2</v>
      </c>
      <c r="L64" s="62">
        <v>4.3999999999999997E-2</v>
      </c>
      <c r="M64" s="62">
        <v>1.0986122886681</v>
      </c>
      <c r="N64" s="62">
        <v>1.0986122886681</v>
      </c>
      <c r="O64" s="62">
        <v>3.0910424533583098</v>
      </c>
      <c r="P64" s="62">
        <v>3.0910424533583098</v>
      </c>
      <c r="Q64" s="62">
        <v>4.0018637094279299</v>
      </c>
      <c r="R64" s="62">
        <v>4.60816569496789</v>
      </c>
      <c r="S64" s="62">
        <v>2.5999999999999999E-2</v>
      </c>
      <c r="T64" s="62">
        <v>2.1860512767380902</v>
      </c>
      <c r="U64" s="62">
        <v>2.2192034840549901</v>
      </c>
      <c r="V64" s="62">
        <v>2.5667746748577799E-2</v>
      </c>
      <c r="W64" s="62">
        <v>4.3059489460446999E-2</v>
      </c>
      <c r="X64" s="62">
        <v>0</v>
      </c>
      <c r="Y64" s="62">
        <v>45.599999999999902</v>
      </c>
      <c r="Z64" s="62">
        <v>0.29999999999999799</v>
      </c>
      <c r="AA64" s="62">
        <v>1.7999999999999999E-2</v>
      </c>
      <c r="AB64" s="62">
        <v>0</v>
      </c>
      <c r="AC64" s="62">
        <v>3.8416005411316001</v>
      </c>
      <c r="AD64" s="62">
        <v>0</v>
      </c>
      <c r="AE64" s="62">
        <v>0.26236426446749</v>
      </c>
      <c r="AF64" s="62">
        <v>1.7839918128330998E-2</v>
      </c>
      <c r="AG64" s="62" t="b">
        <f>AND("Zeta" ='Keto-CTA with change &amp;Ln-Values'!$B70)</f>
        <v>0</v>
      </c>
      <c r="AH64" s="62" t="b">
        <f t="shared" si="0"/>
        <v>0</v>
      </c>
    </row>
    <row r="65" spans="1:34" x14ac:dyDescent="0.3">
      <c r="A65" s="62">
        <v>89</v>
      </c>
      <c r="B65" s="63" t="s">
        <v>39</v>
      </c>
      <c r="C65" s="62">
        <v>5</v>
      </c>
      <c r="D65" s="62">
        <v>4</v>
      </c>
      <c r="E65" s="62">
        <v>135</v>
      </c>
      <c r="F65" s="62">
        <v>135</v>
      </c>
      <c r="G65" s="62">
        <v>46.2</v>
      </c>
      <c r="H65" s="62">
        <v>41.7</v>
      </c>
      <c r="I65" s="62">
        <v>8.4</v>
      </c>
      <c r="J65" s="62">
        <v>7.9</v>
      </c>
      <c r="K65" s="62">
        <v>9.2999999999999999E-2</v>
      </c>
      <c r="L65" s="62">
        <v>6.7000000000000004E-2</v>
      </c>
      <c r="M65" s="62">
        <v>1.7917594692280501</v>
      </c>
      <c r="N65" s="62">
        <v>1.6094379124341001</v>
      </c>
      <c r="O65" s="62">
        <v>4.9126548857360497</v>
      </c>
      <c r="P65" s="62">
        <v>4.9126548857360497</v>
      </c>
      <c r="Q65" s="62">
        <v>3.8543938925914998</v>
      </c>
      <c r="R65" s="62">
        <v>3.75419892023457</v>
      </c>
      <c r="S65" s="62">
        <v>9.2999999999999999E-2</v>
      </c>
      <c r="T65" s="62">
        <v>2.2407096892759499</v>
      </c>
      <c r="U65" s="62">
        <v>2.1860512767380902</v>
      </c>
      <c r="V65" s="62">
        <v>8.8926209194401404E-2</v>
      </c>
      <c r="W65" s="62" t="s">
        <v>96</v>
      </c>
      <c r="X65" s="62">
        <v>0</v>
      </c>
      <c r="Y65" s="62">
        <v>-4.5</v>
      </c>
      <c r="Z65" s="62">
        <v>-0.5</v>
      </c>
      <c r="AA65" s="62">
        <v>-2.5999999999999902E-2</v>
      </c>
      <c r="AB65" s="62">
        <v>0.69314718055994495</v>
      </c>
      <c r="AC65" s="62">
        <v>1.7047480922384199</v>
      </c>
      <c r="AD65" s="62">
        <v>0</v>
      </c>
      <c r="AE65" s="62">
        <v>0.405465108108164</v>
      </c>
      <c r="AF65" s="62">
        <v>2.5667746748577799E-2</v>
      </c>
      <c r="AG65" s="62" t="b">
        <f>AND("Zeta" ='Keto-CTA with change &amp;Ln-Values'!$B90)</f>
        <v>0</v>
      </c>
      <c r="AH65" s="62" t="b">
        <f t="shared" si="0"/>
        <v>0</v>
      </c>
    </row>
    <row r="66" spans="1:34" x14ac:dyDescent="0.3">
      <c r="A66" s="62">
        <v>52</v>
      </c>
      <c r="B66" s="63" t="s">
        <v>41</v>
      </c>
      <c r="C66" s="62">
        <v>0</v>
      </c>
      <c r="D66" s="62">
        <v>2</v>
      </c>
      <c r="E66" s="62">
        <v>0</v>
      </c>
      <c r="F66" s="62">
        <v>1</v>
      </c>
      <c r="G66" s="62">
        <v>20.8</v>
      </c>
      <c r="H66" s="62">
        <v>45.7</v>
      </c>
      <c r="I66" s="62">
        <v>0.3</v>
      </c>
      <c r="J66" s="62">
        <v>0.4</v>
      </c>
      <c r="K66" s="62">
        <v>1.2E-2</v>
      </c>
      <c r="L66" s="62">
        <v>2.9000000000000001E-2</v>
      </c>
      <c r="M66" s="62">
        <v>0</v>
      </c>
      <c r="N66" s="62">
        <v>1.0986122886681</v>
      </c>
      <c r="O66" s="62">
        <v>0</v>
      </c>
      <c r="P66" s="62">
        <v>0.69314718055994495</v>
      </c>
      <c r="Q66" s="62">
        <v>3.0819099697950398</v>
      </c>
      <c r="R66" s="62">
        <v>3.8437441646748498</v>
      </c>
      <c r="S66" s="62">
        <v>1.2E-2</v>
      </c>
      <c r="T66" s="62">
        <v>0.262364264467491</v>
      </c>
      <c r="U66" s="62">
        <v>0.33647223662121201</v>
      </c>
      <c r="V66" s="62">
        <v>1.19285708652738E-2</v>
      </c>
      <c r="W66" s="62">
        <v>2.8587456851912399E-2</v>
      </c>
      <c r="X66" s="62">
        <v>1</v>
      </c>
      <c r="Y66" s="62">
        <v>24.9</v>
      </c>
      <c r="Z66" s="62">
        <v>0.1</v>
      </c>
      <c r="AA66" s="62">
        <v>1.7000000000000001E-2</v>
      </c>
      <c r="AB66" s="62">
        <v>1.0986122886681</v>
      </c>
      <c r="AC66" s="62">
        <v>3.2542429687054901</v>
      </c>
      <c r="AD66" s="62">
        <v>0.69314718055994495</v>
      </c>
      <c r="AE66" s="62">
        <v>9.5310179804324893E-2</v>
      </c>
      <c r="AF66" s="62">
        <v>1.6857117066422799E-2</v>
      </c>
      <c r="AG66" s="62" t="b">
        <f>AND("Zeta" ='Keto-CTA with change &amp;Ln-Values'!$B53)</f>
        <v>0</v>
      </c>
      <c r="AH66" s="62" t="b">
        <f t="shared" ref="AH66:AH100" si="1">ABS(X66) &gt; 0</f>
        <v>1</v>
      </c>
    </row>
    <row r="67" spans="1:34" x14ac:dyDescent="0.3">
      <c r="A67" s="62">
        <v>53</v>
      </c>
      <c r="B67" s="63" t="s">
        <v>41</v>
      </c>
      <c r="C67" s="62">
        <v>0</v>
      </c>
      <c r="D67" s="62">
        <v>3</v>
      </c>
      <c r="E67" s="62">
        <v>0</v>
      </c>
      <c r="F67" s="62">
        <v>1</v>
      </c>
      <c r="G67" s="62">
        <v>67.099999999999994</v>
      </c>
      <c r="H67" s="62">
        <v>166.7</v>
      </c>
      <c r="I67" s="62">
        <v>5.3</v>
      </c>
      <c r="J67" s="62">
        <v>15.1</v>
      </c>
      <c r="K67" s="62">
        <v>3.5999999999999997E-2</v>
      </c>
      <c r="L67" s="62">
        <v>0.09</v>
      </c>
      <c r="M67" s="62">
        <v>0</v>
      </c>
      <c r="N67" s="62">
        <v>1.3862943611198899</v>
      </c>
      <c r="O67" s="62">
        <v>0</v>
      </c>
      <c r="P67" s="62">
        <v>0.69314718055994495</v>
      </c>
      <c r="Q67" s="62">
        <v>4.2209772131554599</v>
      </c>
      <c r="R67" s="62">
        <v>5.1221766688291597</v>
      </c>
      <c r="S67" s="62">
        <v>3.5999999999999997E-2</v>
      </c>
      <c r="T67" s="62">
        <v>1.84054963339748</v>
      </c>
      <c r="U67" s="62">
        <v>2.7788192719904101</v>
      </c>
      <c r="V67" s="62">
        <v>3.5367143837291302E-2</v>
      </c>
      <c r="W67" s="62">
        <v>8.6177696241052398E-2</v>
      </c>
      <c r="X67" s="62">
        <v>1</v>
      </c>
      <c r="Y67" s="62">
        <v>99.6</v>
      </c>
      <c r="Z67" s="62">
        <v>9.8000000000000007</v>
      </c>
      <c r="AA67" s="62">
        <v>5.3999999999999999E-2</v>
      </c>
      <c r="AB67" s="62">
        <v>1.3862943611198899</v>
      </c>
      <c r="AC67" s="62">
        <v>4.6111522576656299</v>
      </c>
      <c r="AD67" s="62">
        <v>0.69314718055994495</v>
      </c>
      <c r="AE67" s="62">
        <v>2.37954613413017</v>
      </c>
      <c r="AF67" s="62">
        <v>5.2592450119170603E-2</v>
      </c>
      <c r="AG67" s="62" t="b">
        <f>AND("Zeta" ='Keto-CTA with change &amp;Ln-Values'!$B54)</f>
        <v>0</v>
      </c>
      <c r="AH67" s="62" t="b">
        <f t="shared" si="1"/>
        <v>1</v>
      </c>
    </row>
    <row r="68" spans="1:34" x14ac:dyDescent="0.3">
      <c r="A68" s="62">
        <v>81</v>
      </c>
      <c r="B68" s="63" t="s">
        <v>41</v>
      </c>
      <c r="C68" s="62">
        <v>3</v>
      </c>
      <c r="D68" s="62">
        <v>5</v>
      </c>
      <c r="E68" s="62">
        <v>80</v>
      </c>
      <c r="F68" s="62">
        <v>81</v>
      </c>
      <c r="G68" s="62">
        <v>163.9</v>
      </c>
      <c r="H68" s="62">
        <v>248.2</v>
      </c>
      <c r="I68" s="62">
        <v>20.3</v>
      </c>
      <c r="J68" s="62">
        <v>33.200000000000003</v>
      </c>
      <c r="K68" s="62">
        <v>5.6000000000000001E-2</v>
      </c>
      <c r="L68" s="62">
        <v>7.0000000000000007E-2</v>
      </c>
      <c r="M68" s="62">
        <v>1.3862943611198899</v>
      </c>
      <c r="N68" s="62">
        <v>1.7917594692280501</v>
      </c>
      <c r="O68" s="62">
        <v>4.3944491546724302</v>
      </c>
      <c r="P68" s="62">
        <v>4.4067192472642498</v>
      </c>
      <c r="Q68" s="62">
        <v>5.1053392295655504</v>
      </c>
      <c r="R68" s="62">
        <v>5.51825578691329</v>
      </c>
      <c r="S68" s="62">
        <v>5.6000000000000001E-2</v>
      </c>
      <c r="T68" s="62">
        <v>3.0587070727153698</v>
      </c>
      <c r="U68" s="62">
        <v>3.53222564406855</v>
      </c>
      <c r="V68" s="62">
        <v>5.44881852840697E-2</v>
      </c>
      <c r="W68" s="62">
        <v>6.7658648473814795E-2</v>
      </c>
      <c r="X68" s="62">
        <v>1</v>
      </c>
      <c r="Y68" s="62">
        <v>84.299999999999898</v>
      </c>
      <c r="Z68" s="62">
        <v>12.9</v>
      </c>
      <c r="AA68" s="62">
        <v>1.4E-2</v>
      </c>
      <c r="AB68" s="62">
        <v>1.0986122886681</v>
      </c>
      <c r="AC68" s="62">
        <v>4.4461744544976298</v>
      </c>
      <c r="AD68" s="62">
        <v>0.69314718055994495</v>
      </c>
      <c r="AE68" s="62">
        <v>2.6318888401366398</v>
      </c>
      <c r="AF68" s="62">
        <v>1.3902905168991401E-2</v>
      </c>
      <c r="AG68" s="62" t="b">
        <f>AND("Zeta" ='Keto-CTA with change &amp;Ln-Values'!$B82)</f>
        <v>0</v>
      </c>
      <c r="AH68" s="62" t="b">
        <f t="shared" si="1"/>
        <v>1</v>
      </c>
    </row>
    <row r="69" spans="1:34" x14ac:dyDescent="0.3">
      <c r="A69" s="62">
        <v>71</v>
      </c>
      <c r="B69" s="63" t="s">
        <v>41</v>
      </c>
      <c r="C69" s="62">
        <v>2</v>
      </c>
      <c r="D69" s="62">
        <v>3</v>
      </c>
      <c r="E69" s="62">
        <v>3</v>
      </c>
      <c r="F69" s="62">
        <v>5</v>
      </c>
      <c r="G69" s="62">
        <v>164.2</v>
      </c>
      <c r="H69" s="62">
        <v>220</v>
      </c>
      <c r="I69" s="62">
        <v>0</v>
      </c>
      <c r="J69" s="62">
        <v>0.5</v>
      </c>
      <c r="K69" s="62">
        <v>3.6999999999999998E-2</v>
      </c>
      <c r="L69" s="62">
        <v>5.0999999999999997E-2</v>
      </c>
      <c r="M69" s="62">
        <v>1.0986122886681</v>
      </c>
      <c r="N69" s="62">
        <v>1.3862943611198899</v>
      </c>
      <c r="O69" s="62">
        <v>1.3862943611198899</v>
      </c>
      <c r="P69" s="62">
        <v>1.7917594692280501</v>
      </c>
      <c r="Q69" s="62">
        <v>5.1071568610868701</v>
      </c>
      <c r="R69" s="62">
        <v>5.3981627015177498</v>
      </c>
      <c r="S69" s="62">
        <v>3.6999999999999998E-2</v>
      </c>
      <c r="T69" s="62">
        <v>0</v>
      </c>
      <c r="U69" s="62">
        <v>0.405465108108164</v>
      </c>
      <c r="V69" s="62">
        <v>3.6331929247390198E-2</v>
      </c>
      <c r="W69" s="62">
        <v>4.9742091894814003E-2</v>
      </c>
      <c r="X69" s="62">
        <v>2</v>
      </c>
      <c r="Y69" s="62">
        <v>55.8</v>
      </c>
      <c r="Z69" s="62">
        <v>0.5</v>
      </c>
      <c r="AA69" s="62">
        <v>1.39999999999999E-2</v>
      </c>
      <c r="AB69" s="62">
        <v>0.69314718055994495</v>
      </c>
      <c r="AC69" s="62">
        <v>4.0395363257271004</v>
      </c>
      <c r="AD69" s="62">
        <v>1.0986122886681</v>
      </c>
      <c r="AE69" s="62">
        <v>0.405465108108164</v>
      </c>
      <c r="AF69" s="62">
        <v>1.3902905168991401E-2</v>
      </c>
      <c r="AG69" s="62" t="b">
        <f>AND("Zeta" ='Keto-CTA with change &amp;Ln-Values'!$B72)</f>
        <v>0</v>
      </c>
      <c r="AH69" s="62" t="b">
        <f t="shared" si="1"/>
        <v>1</v>
      </c>
    </row>
    <row r="70" spans="1:34" x14ac:dyDescent="0.3">
      <c r="A70" s="62">
        <v>87</v>
      </c>
      <c r="B70" s="63" t="s">
        <v>41</v>
      </c>
      <c r="C70" s="62">
        <v>4</v>
      </c>
      <c r="D70" s="62">
        <v>6</v>
      </c>
      <c r="E70" s="62">
        <v>101</v>
      </c>
      <c r="F70" s="62">
        <v>103</v>
      </c>
      <c r="G70" s="62">
        <v>100.5</v>
      </c>
      <c r="H70" s="62">
        <v>180.3</v>
      </c>
      <c r="I70" s="62">
        <v>41.8</v>
      </c>
      <c r="J70" s="62">
        <v>43.1</v>
      </c>
      <c r="K70" s="62">
        <v>5.5E-2</v>
      </c>
      <c r="L70" s="62">
        <v>0.09</v>
      </c>
      <c r="M70" s="62">
        <v>1.6094379124341001</v>
      </c>
      <c r="N70" s="62">
        <v>1.9459101490553099</v>
      </c>
      <c r="O70" s="62">
        <v>4.6249728132842698</v>
      </c>
      <c r="P70" s="62">
        <v>4.6443908991413698</v>
      </c>
      <c r="Q70" s="62">
        <v>4.62005879848184</v>
      </c>
      <c r="R70" s="62">
        <v>5.2001531177607996</v>
      </c>
      <c r="S70" s="62">
        <v>5.5E-2</v>
      </c>
      <c r="T70" s="62">
        <v>3.7565381025877498</v>
      </c>
      <c r="U70" s="62">
        <v>3.7864597824528001</v>
      </c>
      <c r="V70" s="62">
        <v>5.3540766928029698E-2</v>
      </c>
      <c r="W70" s="62">
        <v>8.6177696241052398E-2</v>
      </c>
      <c r="X70" s="62">
        <v>2</v>
      </c>
      <c r="Y70" s="62">
        <v>79.8</v>
      </c>
      <c r="Z70" s="62">
        <v>1.3</v>
      </c>
      <c r="AA70" s="62">
        <v>3.4999999999999899E-2</v>
      </c>
      <c r="AB70" s="62">
        <v>1.0986122886681</v>
      </c>
      <c r="AC70" s="62">
        <v>4.39197696552705</v>
      </c>
      <c r="AD70" s="62">
        <v>1.0986122886681</v>
      </c>
      <c r="AE70" s="62">
        <v>0.832909122935105</v>
      </c>
      <c r="AF70" s="62">
        <v>3.4401426717332297E-2</v>
      </c>
      <c r="AG70" s="62" t="b">
        <f>AND("Zeta" ='Keto-CTA with change &amp;Ln-Values'!$B88)</f>
        <v>1</v>
      </c>
      <c r="AH70" s="62" t="b">
        <f t="shared" si="1"/>
        <v>1</v>
      </c>
    </row>
    <row r="71" spans="1:34" x14ac:dyDescent="0.3">
      <c r="A71" s="62">
        <v>68</v>
      </c>
      <c r="B71" s="63" t="s">
        <v>41</v>
      </c>
      <c r="C71" s="62">
        <v>1</v>
      </c>
      <c r="D71" s="62">
        <v>5</v>
      </c>
      <c r="E71" s="62">
        <v>0</v>
      </c>
      <c r="F71" s="62">
        <v>3</v>
      </c>
      <c r="G71" s="62">
        <v>171.5</v>
      </c>
      <c r="H71" s="62">
        <v>211.9</v>
      </c>
      <c r="I71" s="62">
        <v>0</v>
      </c>
      <c r="J71" s="62">
        <v>0.4</v>
      </c>
      <c r="K71" s="62">
        <v>5.1999999999999998E-2</v>
      </c>
      <c r="L71" s="62">
        <v>7.2999999999999995E-2</v>
      </c>
      <c r="M71" s="62">
        <v>0.69314718055994495</v>
      </c>
      <c r="N71" s="62">
        <v>1.7917594692280501</v>
      </c>
      <c r="O71" s="62">
        <v>0</v>
      </c>
      <c r="P71" s="62">
        <v>1.3862943611198899</v>
      </c>
      <c r="Q71" s="62">
        <v>5.1503972364714103</v>
      </c>
      <c r="R71" s="62">
        <v>5.3608225718994298</v>
      </c>
      <c r="S71" s="62">
        <v>5.1999999999999998E-2</v>
      </c>
      <c r="T71" s="62">
        <v>0</v>
      </c>
      <c r="U71" s="62">
        <v>0.33647223662121201</v>
      </c>
      <c r="V71" s="62">
        <v>5.0693114315518102E-2</v>
      </c>
      <c r="W71" s="62">
        <v>7.0458463648561301E-2</v>
      </c>
      <c r="X71" s="62">
        <v>3</v>
      </c>
      <c r="Y71" s="62">
        <v>40.4</v>
      </c>
      <c r="Z71" s="62">
        <v>0.4</v>
      </c>
      <c r="AA71" s="62">
        <v>2.0999999999999901E-2</v>
      </c>
      <c r="AB71" s="62">
        <v>1.6094379124341001</v>
      </c>
      <c r="AC71" s="62">
        <v>3.7232808808312599</v>
      </c>
      <c r="AD71" s="62">
        <v>1.3862943611198899</v>
      </c>
      <c r="AE71" s="62">
        <v>0.33647223662121201</v>
      </c>
      <c r="AF71" s="62">
        <v>2.0782539182528401E-2</v>
      </c>
      <c r="AG71" s="62" t="b">
        <f>AND("Zeta" ='Keto-CTA with change &amp;Ln-Values'!$B69)</f>
        <v>0</v>
      </c>
      <c r="AH71" s="62" t="b">
        <f t="shared" si="1"/>
        <v>1</v>
      </c>
    </row>
    <row r="72" spans="1:34" x14ac:dyDescent="0.3">
      <c r="A72" s="62">
        <v>61</v>
      </c>
      <c r="B72" s="63" t="s">
        <v>41</v>
      </c>
      <c r="C72" s="62">
        <v>1</v>
      </c>
      <c r="D72" s="62">
        <v>1</v>
      </c>
      <c r="E72" s="62">
        <v>9</v>
      </c>
      <c r="F72" s="62">
        <v>13</v>
      </c>
      <c r="G72" s="62">
        <v>12.8</v>
      </c>
      <c r="H72" s="62">
        <v>15.2</v>
      </c>
      <c r="I72" s="62">
        <v>2.2000000000000002</v>
      </c>
      <c r="J72" s="62">
        <v>3.7</v>
      </c>
      <c r="K72" s="62">
        <v>8.0000000000000002E-3</v>
      </c>
      <c r="L72" s="62">
        <v>8.9999999999999993E-3</v>
      </c>
      <c r="M72" s="62">
        <v>0.69314718055994495</v>
      </c>
      <c r="N72" s="62">
        <v>0.69314718055994495</v>
      </c>
      <c r="O72" s="62">
        <v>2.3025850929940401</v>
      </c>
      <c r="P72" s="62">
        <v>2.63905732961525</v>
      </c>
      <c r="Q72" s="62">
        <v>2.6246685921631498</v>
      </c>
      <c r="R72" s="62">
        <v>2.7850112422383302</v>
      </c>
      <c r="S72" s="62">
        <v>8.0000000000000002E-3</v>
      </c>
      <c r="T72" s="62">
        <v>1.16315080980568</v>
      </c>
      <c r="U72" s="62">
        <v>1.5475625087160101</v>
      </c>
      <c r="V72" s="62">
        <v>7.9681696491768796E-3</v>
      </c>
      <c r="W72" s="62">
        <v>8.9597413714717997E-3</v>
      </c>
      <c r="X72" s="62">
        <v>4</v>
      </c>
      <c r="Y72" s="62">
        <v>2.3999999999999901</v>
      </c>
      <c r="Z72" s="62">
        <v>1.5</v>
      </c>
      <c r="AA72" s="62">
        <v>9.9999999999999894E-4</v>
      </c>
      <c r="AB72" s="62">
        <v>0</v>
      </c>
      <c r="AC72" s="62">
        <v>1.2237754316221101</v>
      </c>
      <c r="AD72" s="62">
        <v>1.6094379124341001</v>
      </c>
      <c r="AE72" s="62">
        <v>0.916290731874155</v>
      </c>
      <c r="AF72" s="62">
        <v>9.9950033308342299E-4</v>
      </c>
      <c r="AG72" s="62" t="b">
        <f>AND("Zeta" ='Keto-CTA with change &amp;Ln-Values'!$B62)</f>
        <v>0</v>
      </c>
      <c r="AH72" s="62" t="b">
        <f t="shared" si="1"/>
        <v>1</v>
      </c>
    </row>
    <row r="73" spans="1:34" x14ac:dyDescent="0.3">
      <c r="A73" s="62">
        <v>64</v>
      </c>
      <c r="B73" s="63" t="s">
        <v>41</v>
      </c>
      <c r="C73" s="62">
        <v>1</v>
      </c>
      <c r="D73" s="62">
        <v>2</v>
      </c>
      <c r="E73" s="62">
        <v>63</v>
      </c>
      <c r="F73" s="62">
        <v>67</v>
      </c>
      <c r="G73" s="62">
        <v>53.3</v>
      </c>
      <c r="H73" s="62">
        <v>104.7</v>
      </c>
      <c r="I73" s="62">
        <v>29.8</v>
      </c>
      <c r="J73" s="62">
        <v>34.700000000000003</v>
      </c>
      <c r="K73" s="62">
        <v>1.7999999999999999E-2</v>
      </c>
      <c r="L73" s="62">
        <v>3.2000000000000001E-2</v>
      </c>
      <c r="M73" s="62">
        <v>0.69314718055994495</v>
      </c>
      <c r="N73" s="62">
        <v>1.0986122886681</v>
      </c>
      <c r="O73" s="62">
        <v>4.1588830833596697</v>
      </c>
      <c r="P73" s="62">
        <v>4.2195077051760999</v>
      </c>
      <c r="Q73" s="62">
        <v>3.99452422693988</v>
      </c>
      <c r="R73" s="62">
        <v>4.6606048928761901</v>
      </c>
      <c r="S73" s="62">
        <v>1.7999999999999999E-2</v>
      </c>
      <c r="T73" s="62">
        <v>3.4275146899795201</v>
      </c>
      <c r="U73" s="62">
        <v>3.5751506887855902</v>
      </c>
      <c r="V73" s="62">
        <v>1.7839918128330998E-2</v>
      </c>
      <c r="W73" s="62">
        <v>3.1498667059371002E-2</v>
      </c>
      <c r="X73" s="62">
        <v>4</v>
      </c>
      <c r="Y73" s="62">
        <v>51.4</v>
      </c>
      <c r="Z73" s="62">
        <v>4.9000000000000004</v>
      </c>
      <c r="AA73" s="62">
        <v>1.4E-2</v>
      </c>
      <c r="AB73" s="62">
        <v>0.69314718055994495</v>
      </c>
      <c r="AC73" s="62">
        <v>3.9589065913269899</v>
      </c>
      <c r="AD73" s="62">
        <v>1.6094379124341001</v>
      </c>
      <c r="AE73" s="62">
        <v>1.77495235091167</v>
      </c>
      <c r="AF73" s="62">
        <v>1.3902905168991401E-2</v>
      </c>
      <c r="AG73" s="62" t="b">
        <f>AND("Zeta" ='Keto-CTA with change &amp;Ln-Values'!$B65)</f>
        <v>1</v>
      </c>
      <c r="AH73" s="62" t="b">
        <f t="shared" si="1"/>
        <v>1</v>
      </c>
    </row>
    <row r="74" spans="1:34" x14ac:dyDescent="0.3">
      <c r="A74" s="62">
        <v>67</v>
      </c>
      <c r="B74" s="63" t="s">
        <v>41</v>
      </c>
      <c r="C74" s="62">
        <v>1</v>
      </c>
      <c r="D74" s="62">
        <v>3</v>
      </c>
      <c r="E74" s="62">
        <v>4</v>
      </c>
      <c r="F74" s="62">
        <v>8</v>
      </c>
      <c r="G74" s="62">
        <v>139.4</v>
      </c>
      <c r="H74" s="62">
        <v>153.6</v>
      </c>
      <c r="I74" s="62">
        <v>0</v>
      </c>
      <c r="J74" s="62">
        <v>4.2</v>
      </c>
      <c r="K74" s="62">
        <v>2.5999999999999999E-2</v>
      </c>
      <c r="L74" s="62">
        <v>3.2000000000000001E-2</v>
      </c>
      <c r="M74" s="62">
        <v>0.69314718055994495</v>
      </c>
      <c r="N74" s="62">
        <v>1.3862943611198899</v>
      </c>
      <c r="O74" s="62">
        <v>1.6094379124341001</v>
      </c>
      <c r="P74" s="62">
        <v>2.1972245773362098</v>
      </c>
      <c r="Q74" s="62">
        <v>4.9444954915917103</v>
      </c>
      <c r="R74" s="62">
        <v>5.0408411361533201</v>
      </c>
      <c r="S74" s="62">
        <v>2.5999999999999999E-2</v>
      </c>
      <c r="T74" s="62">
        <v>0</v>
      </c>
      <c r="U74" s="62">
        <v>1.6486586255873801</v>
      </c>
      <c r="V74" s="62">
        <v>2.5667746748577799E-2</v>
      </c>
      <c r="W74" s="62">
        <v>3.1498667059371002E-2</v>
      </c>
      <c r="X74" s="62">
        <v>4</v>
      </c>
      <c r="Y74" s="62">
        <v>14.1999999999999</v>
      </c>
      <c r="Z74" s="62">
        <v>4.2</v>
      </c>
      <c r="AA74" s="62">
        <v>6.0000000000000001E-3</v>
      </c>
      <c r="AB74" s="62">
        <v>1.0986122886681</v>
      </c>
      <c r="AC74" s="62">
        <v>2.7212954278522301</v>
      </c>
      <c r="AD74" s="62">
        <v>1.6094379124341001</v>
      </c>
      <c r="AE74" s="62">
        <v>1.6486586255873801</v>
      </c>
      <c r="AF74" s="62">
        <v>5.9820716775474602E-3</v>
      </c>
      <c r="AG74" s="62" t="b">
        <f>AND("Zeta" ='Keto-CTA with change &amp;Ln-Values'!$B68)</f>
        <v>0</v>
      </c>
      <c r="AH74" s="62" t="b">
        <f t="shared" si="1"/>
        <v>1</v>
      </c>
    </row>
    <row r="75" spans="1:34" x14ac:dyDescent="0.3">
      <c r="A75" s="62">
        <v>72</v>
      </c>
      <c r="B75" s="63" t="s">
        <v>41</v>
      </c>
      <c r="C75" s="62">
        <v>2</v>
      </c>
      <c r="D75" s="62">
        <v>3</v>
      </c>
      <c r="E75" s="62">
        <v>12</v>
      </c>
      <c r="F75" s="62">
        <v>17</v>
      </c>
      <c r="G75" s="62">
        <v>290.2</v>
      </c>
      <c r="H75" s="62">
        <v>301</v>
      </c>
      <c r="I75" s="62">
        <v>4</v>
      </c>
      <c r="J75" s="62">
        <v>8.1</v>
      </c>
      <c r="K75" s="62">
        <v>8.4000000000000005E-2</v>
      </c>
      <c r="L75" s="62">
        <v>9.4E-2</v>
      </c>
      <c r="M75" s="62">
        <v>1.0986122886681</v>
      </c>
      <c r="N75" s="62">
        <v>1.3862943611198899</v>
      </c>
      <c r="O75" s="62">
        <v>2.5649493574615301</v>
      </c>
      <c r="P75" s="62">
        <v>2.8903717578961601</v>
      </c>
      <c r="Q75" s="62">
        <v>5.6740103163225299</v>
      </c>
      <c r="R75" s="62">
        <v>5.7104270173748697</v>
      </c>
      <c r="S75" s="62">
        <v>8.4000000000000005E-2</v>
      </c>
      <c r="T75" s="62">
        <v>1.6094379124341001</v>
      </c>
      <c r="U75" s="62">
        <v>2.2082744135227999</v>
      </c>
      <c r="V75" s="62">
        <v>8.0657903017454499E-2</v>
      </c>
      <c r="W75" s="62">
        <v>8.9840703999789495E-2</v>
      </c>
      <c r="X75" s="62">
        <v>5</v>
      </c>
      <c r="Y75" s="62">
        <v>10.8</v>
      </c>
      <c r="Z75" s="62">
        <v>4.0999999999999996</v>
      </c>
      <c r="AA75" s="62">
        <v>9.9999999999999898E-3</v>
      </c>
      <c r="AB75" s="62">
        <v>0.69314718055994495</v>
      </c>
      <c r="AC75" s="62">
        <v>2.4680995314716201</v>
      </c>
      <c r="AD75" s="62">
        <v>1.7917594692280501</v>
      </c>
      <c r="AE75" s="62">
        <v>1.62924053973028</v>
      </c>
      <c r="AF75" s="62">
        <v>9.9503308531680903E-3</v>
      </c>
      <c r="AG75" s="62" t="b">
        <f>AND("Zeta" ='Keto-CTA with change &amp;Ln-Values'!$B73)</f>
        <v>0</v>
      </c>
      <c r="AH75" s="62" t="b">
        <f t="shared" si="1"/>
        <v>1</v>
      </c>
    </row>
    <row r="76" spans="1:34" x14ac:dyDescent="0.3">
      <c r="A76" s="62">
        <v>74</v>
      </c>
      <c r="B76" s="63" t="s">
        <v>41</v>
      </c>
      <c r="C76" s="62">
        <v>2</v>
      </c>
      <c r="D76" s="62">
        <v>3</v>
      </c>
      <c r="E76" s="62">
        <v>2</v>
      </c>
      <c r="F76" s="62">
        <v>7</v>
      </c>
      <c r="G76" s="62">
        <v>141.1</v>
      </c>
      <c r="H76" s="62">
        <v>191</v>
      </c>
      <c r="I76" s="62">
        <v>5.3</v>
      </c>
      <c r="J76" s="62">
        <v>6</v>
      </c>
      <c r="K76" s="62">
        <v>6.3E-2</v>
      </c>
      <c r="L76" s="62">
        <v>0.08</v>
      </c>
      <c r="M76" s="62">
        <v>1.0986122886681</v>
      </c>
      <c r="N76" s="62">
        <v>1.3862943611198899</v>
      </c>
      <c r="O76" s="62">
        <v>1.0986122886681</v>
      </c>
      <c r="P76" s="62">
        <v>2.07944154167983</v>
      </c>
      <c r="Q76" s="62">
        <v>4.9565310351030503</v>
      </c>
      <c r="R76" s="62">
        <v>5.2574953720277797</v>
      </c>
      <c r="S76" s="62">
        <v>6.3E-2</v>
      </c>
      <c r="T76" s="62">
        <v>1.84054963339748</v>
      </c>
      <c r="U76" s="62">
        <v>1.9459101490553099</v>
      </c>
      <c r="V76" s="62">
        <v>6.1095099359810799E-2</v>
      </c>
      <c r="W76" s="62">
        <v>7.6961041136128394E-2</v>
      </c>
      <c r="X76" s="62">
        <v>5</v>
      </c>
      <c r="Y76" s="62">
        <v>49.9</v>
      </c>
      <c r="Z76" s="62">
        <v>0.7</v>
      </c>
      <c r="AA76" s="62">
        <v>1.7000000000000001E-2</v>
      </c>
      <c r="AB76" s="62">
        <v>0.69314718055994495</v>
      </c>
      <c r="AC76" s="62">
        <v>3.9298629235564699</v>
      </c>
      <c r="AD76" s="62">
        <v>1.7917594692280501</v>
      </c>
      <c r="AE76" s="62">
        <v>0.53062825106217004</v>
      </c>
      <c r="AF76" s="62">
        <v>1.6857117066422799E-2</v>
      </c>
      <c r="AG76" s="62" t="b">
        <f>AND("Zeta" ='Keto-CTA with change &amp;Ln-Values'!$B75)</f>
        <v>0</v>
      </c>
      <c r="AH76" s="62" t="b">
        <f t="shared" si="1"/>
        <v>1</v>
      </c>
    </row>
    <row r="77" spans="1:34" x14ac:dyDescent="0.3">
      <c r="A77" s="62">
        <v>91</v>
      </c>
      <c r="B77" s="63" t="s">
        <v>41</v>
      </c>
      <c r="C77" s="62">
        <v>6</v>
      </c>
      <c r="D77" s="62">
        <v>6</v>
      </c>
      <c r="E77" s="62">
        <v>119</v>
      </c>
      <c r="F77" s="62">
        <v>124</v>
      </c>
      <c r="G77" s="62">
        <v>183.5</v>
      </c>
      <c r="H77" s="62">
        <v>213.8</v>
      </c>
      <c r="I77" s="62">
        <v>42.7</v>
      </c>
      <c r="J77" s="62">
        <v>44.5</v>
      </c>
      <c r="K77" s="62">
        <v>5.3999999999999999E-2</v>
      </c>
      <c r="L77" s="62">
        <v>7.1999999999999995E-2</v>
      </c>
      <c r="M77" s="62">
        <v>1.9459101490553099</v>
      </c>
      <c r="N77" s="62">
        <v>1.9459101490553099</v>
      </c>
      <c r="O77" s="62">
        <v>4.7874917427820396</v>
      </c>
      <c r="P77" s="62">
        <v>4.8283137373022997</v>
      </c>
      <c r="Q77" s="62">
        <v>5.2176494634805799</v>
      </c>
      <c r="R77" s="62">
        <v>5.3697073626347098</v>
      </c>
      <c r="S77" s="62">
        <v>5.3999999999999999E-2</v>
      </c>
      <c r="T77" s="62">
        <v>3.77734810210154</v>
      </c>
      <c r="U77" s="62">
        <v>3.8177123259568999</v>
      </c>
      <c r="V77" s="62">
        <v>5.2592450119170603E-2</v>
      </c>
      <c r="W77" s="62">
        <v>6.9526062648610304E-2</v>
      </c>
      <c r="X77" s="62">
        <v>5</v>
      </c>
      <c r="Y77" s="62">
        <v>30.3</v>
      </c>
      <c r="Z77" s="62">
        <v>1.7999999999999901</v>
      </c>
      <c r="AA77" s="62">
        <v>1.7999999999999901E-2</v>
      </c>
      <c r="AB77" s="62">
        <v>0</v>
      </c>
      <c r="AC77" s="62">
        <v>3.4436180975460999</v>
      </c>
      <c r="AD77" s="62">
        <v>1.7917594692280501</v>
      </c>
      <c r="AE77" s="62">
        <v>1.0296194171811499</v>
      </c>
      <c r="AF77" s="62">
        <v>1.7839918128330998E-2</v>
      </c>
      <c r="AG77" s="62" t="b">
        <f>AND("Zeta" ='Keto-CTA with change &amp;Ln-Values'!$B92)</f>
        <v>0</v>
      </c>
      <c r="AH77" s="62" t="b">
        <f t="shared" si="1"/>
        <v>1</v>
      </c>
    </row>
    <row r="78" spans="1:34" x14ac:dyDescent="0.3">
      <c r="A78" s="62">
        <v>92</v>
      </c>
      <c r="B78" s="63" t="s">
        <v>41</v>
      </c>
      <c r="C78" s="62">
        <v>6</v>
      </c>
      <c r="D78" s="62">
        <v>9</v>
      </c>
      <c r="E78" s="62">
        <v>295</v>
      </c>
      <c r="F78" s="62">
        <v>300</v>
      </c>
      <c r="G78" s="62">
        <v>252.3</v>
      </c>
      <c r="H78" s="62">
        <v>319.7</v>
      </c>
      <c r="I78" s="62">
        <v>98.4</v>
      </c>
      <c r="J78" s="62">
        <v>109.1</v>
      </c>
      <c r="K78" s="62">
        <v>9.7000000000000003E-2</v>
      </c>
      <c r="L78" s="62">
        <v>0.121</v>
      </c>
      <c r="M78" s="62">
        <v>1.9459101490553099</v>
      </c>
      <c r="N78" s="62">
        <v>2.3025850929940401</v>
      </c>
      <c r="O78" s="62">
        <v>5.6903594543240601</v>
      </c>
      <c r="P78" s="62">
        <v>5.7071102647488701</v>
      </c>
      <c r="Q78" s="62">
        <v>5.5345745570076197</v>
      </c>
      <c r="R78" s="62">
        <v>5.7705061066991004</v>
      </c>
      <c r="S78" s="62">
        <v>9.7000000000000003E-2</v>
      </c>
      <c r="T78" s="62">
        <v>4.5991521136625204</v>
      </c>
      <c r="U78" s="62">
        <v>4.7013890437286303</v>
      </c>
      <c r="V78" s="62">
        <v>9.2579181293093102E-2</v>
      </c>
      <c r="W78" s="62">
        <v>0.114221144090022</v>
      </c>
      <c r="X78" s="62">
        <v>5</v>
      </c>
      <c r="Y78" s="62">
        <v>67.399999999999906</v>
      </c>
      <c r="Z78" s="62">
        <v>10.6999999999999</v>
      </c>
      <c r="AA78" s="62">
        <v>2.39999999999999E-2</v>
      </c>
      <c r="AB78" s="62">
        <v>1.3862943611198899</v>
      </c>
      <c r="AC78" s="62">
        <v>4.2253728246284998</v>
      </c>
      <c r="AD78" s="62">
        <v>1.7917594692280501</v>
      </c>
      <c r="AE78" s="62">
        <v>2.4595888418037002</v>
      </c>
      <c r="AF78" s="62">
        <v>2.3716526617315999E-2</v>
      </c>
      <c r="AG78" s="62" t="b">
        <f>AND("Zeta" ='Keto-CTA with change &amp;Ln-Values'!$B93)</f>
        <v>0</v>
      </c>
      <c r="AH78" s="62" t="b">
        <f t="shared" si="1"/>
        <v>1</v>
      </c>
    </row>
    <row r="79" spans="1:34" x14ac:dyDescent="0.3">
      <c r="A79" s="62">
        <v>97</v>
      </c>
      <c r="B79" s="63" t="s">
        <v>41</v>
      </c>
      <c r="C79" s="62">
        <v>8</v>
      </c>
      <c r="D79" s="62">
        <v>10</v>
      </c>
      <c r="E79" s="62">
        <v>47</v>
      </c>
      <c r="F79" s="62">
        <v>54</v>
      </c>
      <c r="G79" s="62">
        <v>105.7</v>
      </c>
      <c r="H79" s="62">
        <v>166.7</v>
      </c>
      <c r="I79" s="62">
        <v>30.5</v>
      </c>
      <c r="J79" s="62">
        <v>58.4</v>
      </c>
      <c r="K79" s="62">
        <v>7.6999999999999999E-2</v>
      </c>
      <c r="L79" s="62">
        <v>0.106</v>
      </c>
      <c r="M79" s="62">
        <v>2.1972245773362098</v>
      </c>
      <c r="N79" s="62">
        <v>2.3978952727983698</v>
      </c>
      <c r="O79" s="62">
        <v>3.8712010109078898</v>
      </c>
      <c r="P79" s="62">
        <v>4.0073331852324703</v>
      </c>
      <c r="Q79" s="62">
        <v>4.6700211583076996</v>
      </c>
      <c r="R79" s="62">
        <v>5.1221766688291597</v>
      </c>
      <c r="S79" s="62">
        <v>7.6999999999999999E-2</v>
      </c>
      <c r="T79" s="62">
        <v>3.4499875458315801</v>
      </c>
      <c r="U79" s="62">
        <v>4.0842942263685904</v>
      </c>
      <c r="V79" s="62">
        <v>7.4179398174251399E-2</v>
      </c>
      <c r="W79" s="62">
        <v>0.10074990310014301</v>
      </c>
      <c r="X79" s="62">
        <v>7</v>
      </c>
      <c r="Y79" s="62">
        <v>60.999999999999901</v>
      </c>
      <c r="Z79" s="62">
        <v>27.9</v>
      </c>
      <c r="AA79" s="62">
        <v>2.8999999999999901E-2</v>
      </c>
      <c r="AB79" s="62">
        <v>1.0986122886681</v>
      </c>
      <c r="AC79" s="62">
        <v>4.1271343850450899</v>
      </c>
      <c r="AD79" s="62">
        <v>2.07944154167983</v>
      </c>
      <c r="AE79" s="62">
        <v>3.3638415951183802</v>
      </c>
      <c r="AF79" s="62">
        <v>2.8587456851912399E-2</v>
      </c>
      <c r="AG79" s="62" t="b">
        <f>AND("Zeta" ='Keto-CTA with change &amp;Ln-Values'!$B98)</f>
        <v>0</v>
      </c>
      <c r="AH79" s="62" t="b">
        <f t="shared" si="1"/>
        <v>1</v>
      </c>
    </row>
    <row r="80" spans="1:34" x14ac:dyDescent="0.3">
      <c r="A80" s="62">
        <v>70</v>
      </c>
      <c r="B80" s="63" t="s">
        <v>41</v>
      </c>
      <c r="C80" s="62">
        <v>2</v>
      </c>
      <c r="D80" s="62">
        <v>2</v>
      </c>
      <c r="E80" s="62">
        <v>10</v>
      </c>
      <c r="F80" s="62">
        <v>18</v>
      </c>
      <c r="G80" s="62">
        <v>52.1</v>
      </c>
      <c r="H80" s="62">
        <v>62.5</v>
      </c>
      <c r="I80" s="62">
        <v>4</v>
      </c>
      <c r="J80" s="62">
        <v>5.4</v>
      </c>
      <c r="K80" s="62">
        <v>1.4999999999999999E-2</v>
      </c>
      <c r="L80" s="62">
        <v>1.4999999999999999E-2</v>
      </c>
      <c r="M80" s="62">
        <v>1.0986122886681</v>
      </c>
      <c r="N80" s="62">
        <v>1.0986122886681</v>
      </c>
      <c r="O80" s="62">
        <v>2.3978952727983698</v>
      </c>
      <c r="P80" s="62">
        <v>2.9444389791664398</v>
      </c>
      <c r="Q80" s="62">
        <v>3.9721769282478898</v>
      </c>
      <c r="R80" s="62">
        <v>4.1510399058986396</v>
      </c>
      <c r="S80" s="62">
        <v>1.4999999999999999E-2</v>
      </c>
      <c r="T80" s="62">
        <v>1.6094379124341001</v>
      </c>
      <c r="U80" s="62">
        <v>1.85629799036562</v>
      </c>
      <c r="V80" s="62">
        <v>1.48886124937505E-2</v>
      </c>
      <c r="W80" s="62">
        <v>1.48886124937505E-2</v>
      </c>
      <c r="X80" s="62">
        <v>8</v>
      </c>
      <c r="Y80" s="62">
        <v>10.399999999999901</v>
      </c>
      <c r="Z80" s="62">
        <v>1.4</v>
      </c>
      <c r="AA80" s="62">
        <v>0</v>
      </c>
      <c r="AB80" s="62">
        <v>0</v>
      </c>
      <c r="AC80" s="62">
        <v>2.43361335540044</v>
      </c>
      <c r="AD80" s="62">
        <v>2.1972245773362098</v>
      </c>
      <c r="AE80" s="62">
        <v>0.87546873735389996</v>
      </c>
      <c r="AF80" s="62">
        <v>0</v>
      </c>
      <c r="AG80" s="62" t="b">
        <f>AND("Zeta" ='Keto-CTA with change &amp;Ln-Values'!$B71)</f>
        <v>0</v>
      </c>
      <c r="AH80" s="62" t="b">
        <f t="shared" si="1"/>
        <v>1</v>
      </c>
    </row>
    <row r="81" spans="1:34" x14ac:dyDescent="0.3">
      <c r="A81" s="62">
        <v>73</v>
      </c>
      <c r="B81" s="63" t="s">
        <v>41</v>
      </c>
      <c r="C81" s="62">
        <v>2</v>
      </c>
      <c r="D81" s="62">
        <v>3</v>
      </c>
      <c r="E81" s="62">
        <v>39</v>
      </c>
      <c r="F81" s="62">
        <v>49</v>
      </c>
      <c r="G81" s="62">
        <v>83.3</v>
      </c>
      <c r="H81" s="62">
        <v>97.7</v>
      </c>
      <c r="I81" s="62">
        <v>17.8</v>
      </c>
      <c r="J81" s="62">
        <v>20.6</v>
      </c>
      <c r="K81" s="62">
        <v>2.8000000000000001E-2</v>
      </c>
      <c r="L81" s="62">
        <v>3.9E-2</v>
      </c>
      <c r="M81" s="62">
        <v>1.0986122886681</v>
      </c>
      <c r="N81" s="62">
        <v>1.3862943611198899</v>
      </c>
      <c r="O81" s="62">
        <v>3.68887945411393</v>
      </c>
      <c r="P81" s="62">
        <v>3.9120230054281402</v>
      </c>
      <c r="Q81" s="62">
        <v>4.4343818650077997</v>
      </c>
      <c r="R81" s="62">
        <v>4.5920849464394298</v>
      </c>
      <c r="S81" s="62">
        <v>2.8000000000000001E-2</v>
      </c>
      <c r="T81" s="62">
        <v>2.9338568698359002</v>
      </c>
      <c r="U81" s="62">
        <v>3.0726933146901101</v>
      </c>
      <c r="V81" s="62">
        <v>2.7615167032973301E-2</v>
      </c>
      <c r="W81" s="62">
        <v>3.8258712117090199E-2</v>
      </c>
      <c r="X81" s="62">
        <v>10</v>
      </c>
      <c r="Y81" s="62">
        <v>14.4</v>
      </c>
      <c r="Z81" s="62">
        <v>2.8</v>
      </c>
      <c r="AA81" s="62">
        <v>1.0999999999999999E-2</v>
      </c>
      <c r="AB81" s="62">
        <v>0.69314718055994495</v>
      </c>
      <c r="AC81" s="62">
        <v>2.7343675094195801</v>
      </c>
      <c r="AD81" s="62">
        <v>2.3978952727983698</v>
      </c>
      <c r="AE81" s="62">
        <v>1.33500106673234</v>
      </c>
      <c r="AF81" s="62">
        <v>1.0939940038334201E-2</v>
      </c>
      <c r="AG81" s="62" t="b">
        <f>AND("Zeta" ='Keto-CTA with change &amp;Ln-Values'!$B74)</f>
        <v>0</v>
      </c>
      <c r="AH81" s="62" t="b">
        <f t="shared" si="1"/>
        <v>1</v>
      </c>
    </row>
    <row r="82" spans="1:34" x14ac:dyDescent="0.3">
      <c r="A82" s="62">
        <v>75</v>
      </c>
      <c r="B82" s="63" t="s">
        <v>41</v>
      </c>
      <c r="C82" s="62">
        <v>2</v>
      </c>
      <c r="D82" s="62">
        <v>3</v>
      </c>
      <c r="E82" s="62">
        <v>21</v>
      </c>
      <c r="F82" s="62">
        <v>31</v>
      </c>
      <c r="G82" s="62">
        <v>106.8</v>
      </c>
      <c r="H82" s="62">
        <v>116.5</v>
      </c>
      <c r="I82" s="62">
        <v>10.199999999999999</v>
      </c>
      <c r="J82" s="62">
        <v>13.1</v>
      </c>
      <c r="K82" s="62">
        <v>4.3999999999999997E-2</v>
      </c>
      <c r="L82" s="62">
        <v>0.05</v>
      </c>
      <c r="M82" s="62">
        <v>1.0986122886681</v>
      </c>
      <c r="N82" s="62">
        <v>1.3862943611198899</v>
      </c>
      <c r="O82" s="62">
        <v>3.0910424533583098</v>
      </c>
      <c r="P82" s="62">
        <v>3.4657359027997199</v>
      </c>
      <c r="Q82" s="62">
        <v>4.68027765847489</v>
      </c>
      <c r="R82" s="62">
        <v>4.76643833358421</v>
      </c>
      <c r="S82" s="62">
        <v>4.3999999999999997E-2</v>
      </c>
      <c r="T82" s="62">
        <v>2.4159137783010398</v>
      </c>
      <c r="U82" s="62">
        <v>2.6461747973841199</v>
      </c>
      <c r="V82" s="62">
        <v>4.3059489460446999E-2</v>
      </c>
      <c r="W82" s="62">
        <v>4.8790164169432E-2</v>
      </c>
      <c r="X82" s="62">
        <v>10</v>
      </c>
      <c r="Y82" s="62">
        <v>9.6999999999999993</v>
      </c>
      <c r="Z82" s="62">
        <v>2.9</v>
      </c>
      <c r="AA82" s="62">
        <v>6.0000000000000001E-3</v>
      </c>
      <c r="AB82" s="62">
        <v>0.69314718055994495</v>
      </c>
      <c r="AC82" s="62">
        <v>2.3702437414678599</v>
      </c>
      <c r="AD82" s="62">
        <v>2.3978952727983698</v>
      </c>
      <c r="AE82" s="62">
        <v>1.3609765531356</v>
      </c>
      <c r="AF82" s="62">
        <v>5.9820716775474602E-3</v>
      </c>
      <c r="AG82" s="62" t="b">
        <f>AND("Zeta" ='Keto-CTA with change &amp;Ln-Values'!$B76)</f>
        <v>0</v>
      </c>
      <c r="AH82" s="62" t="b">
        <f t="shared" si="1"/>
        <v>1</v>
      </c>
    </row>
    <row r="83" spans="1:34" x14ac:dyDescent="0.3">
      <c r="A83" s="62">
        <v>88</v>
      </c>
      <c r="B83" s="63" t="s">
        <v>42</v>
      </c>
      <c r="C83" s="62">
        <v>4</v>
      </c>
      <c r="D83" s="62">
        <v>10</v>
      </c>
      <c r="E83" s="62">
        <v>88</v>
      </c>
      <c r="F83" s="62">
        <v>100</v>
      </c>
      <c r="G83" s="62">
        <v>238.5</v>
      </c>
      <c r="H83" s="62">
        <v>307.3</v>
      </c>
      <c r="I83" s="62">
        <v>33.9</v>
      </c>
      <c r="J83" s="62">
        <v>38.299999999999997</v>
      </c>
      <c r="K83" s="62">
        <v>9.0999999999999998E-2</v>
      </c>
      <c r="L83" s="62">
        <v>0.106</v>
      </c>
      <c r="M83" s="62">
        <v>1.6094379124341001</v>
      </c>
      <c r="N83" s="62">
        <v>2.3978952727983698</v>
      </c>
      <c r="O83" s="62">
        <v>4.4886363697321396</v>
      </c>
      <c r="P83" s="62">
        <v>4.6151205168412597</v>
      </c>
      <c r="Q83" s="62">
        <v>5.4785534168509598</v>
      </c>
      <c r="R83" s="62">
        <v>5.7310733348921001</v>
      </c>
      <c r="S83" s="62">
        <v>9.0999999999999998E-2</v>
      </c>
      <c r="T83" s="62">
        <v>3.5524868292083802</v>
      </c>
      <c r="U83" s="62">
        <v>3.67122451887521</v>
      </c>
      <c r="V83" s="62">
        <v>8.7094706850933706E-2</v>
      </c>
      <c r="W83" s="62">
        <v>0.10074990310014301</v>
      </c>
      <c r="X83" s="62">
        <v>12</v>
      </c>
      <c r="Y83" s="62">
        <v>68.8</v>
      </c>
      <c r="Z83" s="62">
        <v>4.3999999999999897</v>
      </c>
      <c r="AA83" s="62">
        <v>1.4999999999999999E-2</v>
      </c>
      <c r="AB83" s="62">
        <v>1.9459101490553099</v>
      </c>
      <c r="AC83" s="62">
        <v>4.2456340097683203</v>
      </c>
      <c r="AD83" s="62">
        <v>2.5649493574615301</v>
      </c>
      <c r="AE83" s="62">
        <v>1.68639895357022</v>
      </c>
      <c r="AF83" s="62">
        <v>1.48886124937505E-2</v>
      </c>
      <c r="AG83" s="62" t="b">
        <f>AND("Zeta" ='Keto-CTA with change &amp;Ln-Values'!$B89)</f>
        <v>0</v>
      </c>
      <c r="AH83" s="62" t="b">
        <f t="shared" si="1"/>
        <v>1</v>
      </c>
    </row>
    <row r="84" spans="1:34" x14ac:dyDescent="0.3">
      <c r="A84" s="62">
        <v>90</v>
      </c>
      <c r="B84" s="63" t="s">
        <v>42</v>
      </c>
      <c r="C84" s="62">
        <v>5</v>
      </c>
      <c r="D84" s="62">
        <v>6</v>
      </c>
      <c r="E84" s="62">
        <v>388</v>
      </c>
      <c r="F84" s="62">
        <v>400</v>
      </c>
      <c r="G84" s="62">
        <v>147.19999999999999</v>
      </c>
      <c r="H84" s="62">
        <v>194.8</v>
      </c>
      <c r="I84" s="62">
        <v>143.69999999999999</v>
      </c>
      <c r="J84" s="62">
        <v>177.2</v>
      </c>
      <c r="K84" s="62">
        <v>0.1</v>
      </c>
      <c r="L84" s="62">
        <v>0.1</v>
      </c>
      <c r="M84" s="62">
        <v>1.7917594692280501</v>
      </c>
      <c r="N84" s="62">
        <v>1.9459101490553099</v>
      </c>
      <c r="O84" s="62">
        <v>5.9635793436184397</v>
      </c>
      <c r="P84" s="62">
        <v>5.9939614273065596</v>
      </c>
      <c r="Q84" s="62">
        <v>4.9985627128619798</v>
      </c>
      <c r="R84" s="62">
        <v>5.2770937300964098</v>
      </c>
      <c r="S84" s="62">
        <v>0.1</v>
      </c>
      <c r="T84" s="62">
        <v>4.97466263363743</v>
      </c>
      <c r="U84" s="62">
        <v>5.1829065150367004</v>
      </c>
      <c r="V84" s="62">
        <v>9.5310179804324893E-2</v>
      </c>
      <c r="W84" s="62">
        <v>9.5310179804324893E-2</v>
      </c>
      <c r="X84" s="62">
        <v>12</v>
      </c>
      <c r="Y84" s="62">
        <v>47.6</v>
      </c>
      <c r="Z84" s="62">
        <v>33.5</v>
      </c>
      <c r="AA84" s="62">
        <v>0</v>
      </c>
      <c r="AB84" s="62">
        <v>0.69314718055994495</v>
      </c>
      <c r="AC84" s="62">
        <v>3.8836235309064402</v>
      </c>
      <c r="AD84" s="62">
        <v>2.5649493574615301</v>
      </c>
      <c r="AE84" s="62">
        <v>3.5409593240373098</v>
      </c>
      <c r="AF84" s="62">
        <v>0</v>
      </c>
      <c r="AG84" s="62" t="b">
        <f>AND("Zeta" ='Keto-CTA with change &amp;Ln-Values'!$B91)</f>
        <v>0</v>
      </c>
      <c r="AH84" s="62" t="b">
        <f t="shared" si="1"/>
        <v>1</v>
      </c>
    </row>
    <row r="85" spans="1:34" x14ac:dyDescent="0.3">
      <c r="A85" s="62">
        <v>62</v>
      </c>
      <c r="B85" s="63" t="s">
        <v>42</v>
      </c>
      <c r="C85" s="62">
        <v>1</v>
      </c>
      <c r="D85" s="62">
        <v>1</v>
      </c>
      <c r="E85" s="62">
        <v>27</v>
      </c>
      <c r="F85" s="62">
        <v>41</v>
      </c>
      <c r="G85" s="62">
        <v>45.3</v>
      </c>
      <c r="H85" s="62">
        <v>51.6</v>
      </c>
      <c r="I85" s="62">
        <v>10.7</v>
      </c>
      <c r="J85" s="62">
        <v>15.2</v>
      </c>
      <c r="K85" s="62">
        <v>2.1999999999999999E-2</v>
      </c>
      <c r="L85" s="62">
        <v>2.5999999999999999E-2</v>
      </c>
      <c r="M85" s="62">
        <v>0.69314718055994495</v>
      </c>
      <c r="N85" s="62">
        <v>0.69314718055994495</v>
      </c>
      <c r="O85" s="62">
        <v>3.3322045101751998</v>
      </c>
      <c r="P85" s="62">
        <v>3.73766961828336</v>
      </c>
      <c r="Q85" s="62">
        <v>3.8351419610921802</v>
      </c>
      <c r="R85" s="62">
        <v>3.9627161197436598</v>
      </c>
      <c r="S85" s="62">
        <v>2.1999999999999999E-2</v>
      </c>
      <c r="T85" s="62">
        <v>2.45958884180371</v>
      </c>
      <c r="U85" s="62">
        <v>2.7850112422383302</v>
      </c>
      <c r="V85" s="62">
        <v>2.1761491781512699E-2</v>
      </c>
      <c r="W85" s="62">
        <v>2.5667746748577799E-2</v>
      </c>
      <c r="X85" s="62">
        <v>14</v>
      </c>
      <c r="Y85" s="62">
        <v>6.3</v>
      </c>
      <c r="Z85" s="62">
        <v>4.5</v>
      </c>
      <c r="AA85" s="62">
        <v>4.0000000000000001E-3</v>
      </c>
      <c r="AB85" s="62">
        <v>0</v>
      </c>
      <c r="AC85" s="62">
        <v>1.9878743481543399</v>
      </c>
      <c r="AD85" s="62">
        <v>2.7080502011022101</v>
      </c>
      <c r="AE85" s="62">
        <v>1.7047480922384199</v>
      </c>
      <c r="AF85" s="62">
        <v>3.9920212695374498E-3</v>
      </c>
      <c r="AG85" s="62" t="b">
        <f>AND("Zeta" ='Keto-CTA with change &amp;Ln-Values'!$B63)</f>
        <v>0</v>
      </c>
      <c r="AH85" s="62" t="b">
        <f t="shared" si="1"/>
        <v>1</v>
      </c>
    </row>
    <row r="86" spans="1:34" x14ac:dyDescent="0.3">
      <c r="A86" s="62">
        <v>78</v>
      </c>
      <c r="B86" s="63" t="s">
        <v>42</v>
      </c>
      <c r="C86" s="62">
        <v>3</v>
      </c>
      <c r="D86" s="62">
        <v>4</v>
      </c>
      <c r="E86" s="62">
        <v>81</v>
      </c>
      <c r="F86" s="62">
        <v>97</v>
      </c>
      <c r="G86" s="62">
        <v>82.4</v>
      </c>
      <c r="H86" s="62">
        <v>168.4</v>
      </c>
      <c r="I86" s="62">
        <v>21.5</v>
      </c>
      <c r="J86" s="62">
        <v>29.9</v>
      </c>
      <c r="K86" s="62">
        <v>3.2000000000000001E-2</v>
      </c>
      <c r="L86" s="62">
        <v>5.6000000000000001E-2</v>
      </c>
      <c r="M86" s="62">
        <v>1.3862943611198899</v>
      </c>
      <c r="N86" s="62">
        <v>1.6094379124341001</v>
      </c>
      <c r="O86" s="62">
        <v>4.4067192472642498</v>
      </c>
      <c r="P86" s="62">
        <v>4.5849674786705696</v>
      </c>
      <c r="Q86" s="62">
        <v>4.4236483093647001</v>
      </c>
      <c r="R86" s="62">
        <v>5.1322627822179498</v>
      </c>
      <c r="S86" s="62">
        <v>3.2000000000000001E-2</v>
      </c>
      <c r="T86" s="62">
        <v>3.1135153092103698</v>
      </c>
      <c r="U86" s="62">
        <v>3.4307561839036902</v>
      </c>
      <c r="V86" s="62">
        <v>3.1498667059371002E-2</v>
      </c>
      <c r="W86" s="62">
        <v>5.44881852840697E-2</v>
      </c>
      <c r="X86" s="62">
        <v>16</v>
      </c>
      <c r="Y86" s="62">
        <v>86</v>
      </c>
      <c r="Z86" s="62">
        <v>8.3999999999999897</v>
      </c>
      <c r="AA86" s="62">
        <v>2.4E-2</v>
      </c>
      <c r="AB86" s="62">
        <v>0.69314718055994495</v>
      </c>
      <c r="AC86" s="62">
        <v>4.4659081186545802</v>
      </c>
      <c r="AD86" s="62">
        <v>2.8332133440562099</v>
      </c>
      <c r="AE86" s="62">
        <v>2.2407096892759499</v>
      </c>
      <c r="AF86" s="62">
        <v>2.3716526617315999E-2</v>
      </c>
      <c r="AG86" s="62" t="b">
        <f>AND("Zeta" ='Keto-CTA with change &amp;Ln-Values'!$B79)</f>
        <v>0</v>
      </c>
      <c r="AH86" s="62" t="b">
        <f t="shared" si="1"/>
        <v>1</v>
      </c>
    </row>
    <row r="87" spans="1:34" x14ac:dyDescent="0.3">
      <c r="A87" s="62">
        <v>84</v>
      </c>
      <c r="B87" s="63" t="s">
        <v>42</v>
      </c>
      <c r="C87" s="62">
        <v>4</v>
      </c>
      <c r="D87" s="62">
        <v>5</v>
      </c>
      <c r="E87" s="62">
        <v>17</v>
      </c>
      <c r="F87" s="62">
        <v>35</v>
      </c>
      <c r="G87" s="62">
        <v>58.9</v>
      </c>
      <c r="H87" s="62">
        <v>76.400000000000006</v>
      </c>
      <c r="I87" s="62">
        <v>12.5</v>
      </c>
      <c r="J87" s="62">
        <v>18</v>
      </c>
      <c r="K87" s="62">
        <v>2.8000000000000001E-2</v>
      </c>
      <c r="L87" s="62">
        <v>3.9E-2</v>
      </c>
      <c r="M87" s="62">
        <v>1.6094379124341001</v>
      </c>
      <c r="N87" s="62">
        <v>1.7917594692280501</v>
      </c>
      <c r="O87" s="62">
        <v>2.8903717578961601</v>
      </c>
      <c r="P87" s="62">
        <v>3.5835189384561099</v>
      </c>
      <c r="Q87" s="62">
        <v>4.0926765051213998</v>
      </c>
      <c r="R87" s="62">
        <v>4.3489867805956797</v>
      </c>
      <c r="S87" s="62">
        <v>2.8000000000000001E-2</v>
      </c>
      <c r="T87" s="62">
        <v>2.6026896854443802</v>
      </c>
      <c r="U87" s="62">
        <v>2.9444389791664398</v>
      </c>
      <c r="V87" s="62">
        <v>2.7615167032973301E-2</v>
      </c>
      <c r="W87" s="62">
        <v>3.8258712117090199E-2</v>
      </c>
      <c r="X87" s="62">
        <v>18</v>
      </c>
      <c r="Y87" s="62">
        <v>17.5</v>
      </c>
      <c r="Z87" s="62">
        <v>5.5</v>
      </c>
      <c r="AA87" s="62">
        <v>1.0999999999999999E-2</v>
      </c>
      <c r="AB87" s="62">
        <v>0.69314718055994495</v>
      </c>
      <c r="AC87" s="62">
        <v>2.9177707320842701</v>
      </c>
      <c r="AD87" s="62">
        <v>2.9444389791664398</v>
      </c>
      <c r="AE87" s="62">
        <v>1.87180217690159</v>
      </c>
      <c r="AF87" s="62">
        <v>1.0939940038334201E-2</v>
      </c>
      <c r="AG87" s="62" t="b">
        <f>AND("Zeta" ='Keto-CTA with change &amp;Ln-Values'!$B85)</f>
        <v>0</v>
      </c>
      <c r="AH87" s="62" t="b">
        <f t="shared" si="1"/>
        <v>1</v>
      </c>
    </row>
    <row r="88" spans="1:34" x14ac:dyDescent="0.3">
      <c r="A88" s="62">
        <v>95</v>
      </c>
      <c r="B88" s="63" t="s">
        <v>39</v>
      </c>
      <c r="C88" s="62">
        <v>8</v>
      </c>
      <c r="D88" s="62">
        <v>7</v>
      </c>
      <c r="E88" s="62">
        <v>175</v>
      </c>
      <c r="F88" s="62">
        <v>193</v>
      </c>
      <c r="G88" s="62">
        <v>73.400000000000006</v>
      </c>
      <c r="H88" s="62">
        <v>92.7</v>
      </c>
      <c r="I88" s="62">
        <v>76.2</v>
      </c>
      <c r="J88" s="62">
        <v>88.3</v>
      </c>
      <c r="K88" s="62">
        <v>7.2999999999999995E-2</v>
      </c>
      <c r="L88" s="62">
        <v>8.6999999999999994E-2</v>
      </c>
      <c r="M88" s="62">
        <v>2.1972245773362098</v>
      </c>
      <c r="N88" s="62">
        <v>2.07944154167983</v>
      </c>
      <c r="O88" s="62">
        <v>5.1704839950381496</v>
      </c>
      <c r="P88" s="62">
        <v>5.2678581590633202</v>
      </c>
      <c r="Q88" s="62">
        <v>4.3094559418390403</v>
      </c>
      <c r="R88" s="62">
        <v>4.5400981892443699</v>
      </c>
      <c r="S88" s="62">
        <v>7.2999999999999995E-2</v>
      </c>
      <c r="T88" s="62">
        <v>4.3463994570307296</v>
      </c>
      <c r="U88" s="62">
        <v>4.4920014878824501</v>
      </c>
      <c r="V88" s="62">
        <v>7.0458463648561301E-2</v>
      </c>
      <c r="W88" s="62" t="s">
        <v>98</v>
      </c>
      <c r="X88" s="62">
        <v>18</v>
      </c>
      <c r="Y88" s="62">
        <v>19.299999999999901</v>
      </c>
      <c r="Z88" s="62">
        <v>12.0999999999999</v>
      </c>
      <c r="AA88" s="62">
        <v>1.39999999999999E-2</v>
      </c>
      <c r="AB88" s="62">
        <v>0.69314718055994495</v>
      </c>
      <c r="AC88" s="62">
        <v>3.0106208860477399</v>
      </c>
      <c r="AD88" s="62">
        <v>2.9444389791664398</v>
      </c>
      <c r="AE88" s="62">
        <v>2.5726122302070999</v>
      </c>
      <c r="AF88" s="62">
        <v>1.3902905168991401E-2</v>
      </c>
      <c r="AG88" s="62" t="b">
        <f>AND("Zeta" ='Keto-CTA with change &amp;Ln-Values'!$B96)</f>
        <v>0</v>
      </c>
      <c r="AH88" s="62" t="b">
        <f t="shared" si="1"/>
        <v>1</v>
      </c>
    </row>
    <row r="89" spans="1:34" x14ac:dyDescent="0.3">
      <c r="A89" s="62">
        <v>82</v>
      </c>
      <c r="B89" s="63" t="s">
        <v>42</v>
      </c>
      <c r="C89" s="62">
        <v>4</v>
      </c>
      <c r="D89" s="62">
        <v>4</v>
      </c>
      <c r="E89" s="62">
        <v>191</v>
      </c>
      <c r="F89" s="62">
        <v>218</v>
      </c>
      <c r="G89" s="62">
        <v>233.8</v>
      </c>
      <c r="H89" s="62">
        <v>345.8</v>
      </c>
      <c r="I89" s="62">
        <v>63.9</v>
      </c>
      <c r="J89" s="62">
        <v>82.6</v>
      </c>
      <c r="K89" s="62">
        <v>9.6000000000000002E-2</v>
      </c>
      <c r="L89" s="62">
        <v>0.122</v>
      </c>
      <c r="M89" s="62">
        <v>1.6094379124341001</v>
      </c>
      <c r="N89" s="62">
        <v>1.6094379124341001</v>
      </c>
      <c r="O89" s="62">
        <v>5.2574953720277797</v>
      </c>
      <c r="P89" s="62">
        <v>5.3890717298165001</v>
      </c>
      <c r="Q89" s="62">
        <v>5.4587340879539399</v>
      </c>
      <c r="R89" s="62">
        <v>5.8487482449063801</v>
      </c>
      <c r="S89" s="62">
        <v>9.6000000000000002E-2</v>
      </c>
      <c r="T89" s="62">
        <v>4.17284762371004</v>
      </c>
      <c r="U89" s="62">
        <v>4.4260435200906496</v>
      </c>
      <c r="V89" s="62">
        <v>9.1667188525823798E-2</v>
      </c>
      <c r="W89" s="62">
        <v>0.11511280710050401</v>
      </c>
      <c r="X89" s="62">
        <v>27</v>
      </c>
      <c r="Y89" s="62">
        <v>112</v>
      </c>
      <c r="Z89" s="62">
        <v>18.6999999999999</v>
      </c>
      <c r="AA89" s="62">
        <v>2.5999999999999902E-2</v>
      </c>
      <c r="AB89" s="62">
        <v>0</v>
      </c>
      <c r="AC89" s="62">
        <v>4.7273878187123399</v>
      </c>
      <c r="AD89" s="62">
        <v>3.3322045101751998</v>
      </c>
      <c r="AE89" s="62">
        <v>2.9806186357439399</v>
      </c>
      <c r="AF89" s="62">
        <v>2.5667746748577799E-2</v>
      </c>
      <c r="AG89" s="62" t="b">
        <f>AND("Zeta" ='Keto-CTA with change &amp;Ln-Values'!$B83)</f>
        <v>0</v>
      </c>
      <c r="AH89" s="62" t="b">
        <f t="shared" si="1"/>
        <v>1</v>
      </c>
    </row>
    <row r="90" spans="1:34" x14ac:dyDescent="0.3">
      <c r="A90" s="62">
        <v>83</v>
      </c>
      <c r="B90" s="63" t="s">
        <v>42</v>
      </c>
      <c r="C90" s="62">
        <v>4</v>
      </c>
      <c r="D90" s="62">
        <v>5</v>
      </c>
      <c r="E90" s="62">
        <v>217</v>
      </c>
      <c r="F90" s="62">
        <v>245</v>
      </c>
      <c r="G90" s="62">
        <v>169</v>
      </c>
      <c r="H90" s="62">
        <v>182.2</v>
      </c>
      <c r="I90" s="62">
        <v>73.8</v>
      </c>
      <c r="J90" s="62">
        <v>88.2</v>
      </c>
      <c r="K90" s="62">
        <v>7.1999999999999995E-2</v>
      </c>
      <c r="L90" s="62">
        <v>7.6999999999999999E-2</v>
      </c>
      <c r="M90" s="62">
        <v>1.6094379124341001</v>
      </c>
      <c r="N90" s="62">
        <v>1.7917594692280501</v>
      </c>
      <c r="O90" s="62">
        <v>5.38449506278908</v>
      </c>
      <c r="P90" s="62">
        <v>5.5053315359323598</v>
      </c>
      <c r="Q90" s="62">
        <v>5.1357984370502603</v>
      </c>
      <c r="R90" s="62">
        <v>5.2105784522400302</v>
      </c>
      <c r="S90" s="62">
        <v>7.1999999999999995E-2</v>
      </c>
      <c r="T90" s="62">
        <v>4.31481788498043</v>
      </c>
      <c r="U90" s="62">
        <v>4.4908810395859602</v>
      </c>
      <c r="V90" s="62">
        <v>6.9526062648610304E-2</v>
      </c>
      <c r="W90" s="62">
        <v>7.4179398174251399E-2</v>
      </c>
      <c r="X90" s="62">
        <v>28</v>
      </c>
      <c r="Y90" s="62">
        <v>13.1999999999999</v>
      </c>
      <c r="Z90" s="62">
        <v>14.4</v>
      </c>
      <c r="AA90" s="62">
        <v>5.0000000000000001E-3</v>
      </c>
      <c r="AB90" s="62">
        <v>0.69314718055994495</v>
      </c>
      <c r="AC90" s="62">
        <v>2.6532419646072101</v>
      </c>
      <c r="AD90" s="62">
        <v>3.3672958299864701</v>
      </c>
      <c r="AE90" s="62">
        <v>2.7343675094195801</v>
      </c>
      <c r="AF90" s="62">
        <v>4.9875415110389601E-3</v>
      </c>
      <c r="AG90" s="62" t="b">
        <f>AND("Zeta" ='Keto-CTA with change &amp;Ln-Values'!$B84)</f>
        <v>0</v>
      </c>
      <c r="AH90" s="62" t="b">
        <f t="shared" si="1"/>
        <v>1</v>
      </c>
    </row>
    <row r="91" spans="1:34" x14ac:dyDescent="0.3">
      <c r="A91" s="62">
        <v>80</v>
      </c>
      <c r="B91" s="63" t="s">
        <v>42</v>
      </c>
      <c r="C91" s="62">
        <v>3</v>
      </c>
      <c r="D91" s="62">
        <v>4</v>
      </c>
      <c r="E91" s="62">
        <v>66</v>
      </c>
      <c r="F91" s="62">
        <v>97</v>
      </c>
      <c r="G91" s="62">
        <v>78</v>
      </c>
      <c r="H91" s="62">
        <v>89.6</v>
      </c>
      <c r="I91" s="62">
        <v>24</v>
      </c>
      <c r="J91" s="62">
        <v>28.2</v>
      </c>
      <c r="K91" s="62">
        <v>5.1999999999999998E-2</v>
      </c>
      <c r="L91" s="62">
        <v>7.8E-2</v>
      </c>
      <c r="M91" s="62">
        <v>1.3862943611198899</v>
      </c>
      <c r="N91" s="62">
        <v>1.6094379124341001</v>
      </c>
      <c r="O91" s="62">
        <v>4.2046926193909604</v>
      </c>
      <c r="P91" s="62">
        <v>4.5849674786705696</v>
      </c>
      <c r="Q91" s="62">
        <v>4.3694478524670197</v>
      </c>
      <c r="R91" s="62">
        <v>4.5064542130489302</v>
      </c>
      <c r="S91" s="62">
        <v>5.1999999999999998E-2</v>
      </c>
      <c r="T91" s="62">
        <v>3.2188758248682001</v>
      </c>
      <c r="U91" s="62">
        <v>3.3741687092742301</v>
      </c>
      <c r="V91" s="62">
        <v>5.0693114315518102E-2</v>
      </c>
      <c r="W91" s="62">
        <v>7.5107472486805396E-2</v>
      </c>
      <c r="X91" s="62">
        <v>31</v>
      </c>
      <c r="Y91" s="62">
        <v>11.5999999999999</v>
      </c>
      <c r="Z91" s="62">
        <v>4.1999999999999904</v>
      </c>
      <c r="AA91" s="62">
        <v>2.5999999999999999E-2</v>
      </c>
      <c r="AB91" s="62">
        <v>0.69314718055994495</v>
      </c>
      <c r="AC91" s="62">
        <v>2.5336968139574298</v>
      </c>
      <c r="AD91" s="62">
        <v>3.4657359027997199</v>
      </c>
      <c r="AE91" s="62">
        <v>1.6486586255873801</v>
      </c>
      <c r="AF91" s="62">
        <v>2.5667746748577799E-2</v>
      </c>
      <c r="AG91" s="62" t="b">
        <f>AND("Zeta" ='Keto-CTA with change &amp;Ln-Values'!$B81)</f>
        <v>0</v>
      </c>
      <c r="AH91" s="62" t="b">
        <f t="shared" si="1"/>
        <v>1</v>
      </c>
    </row>
    <row r="92" spans="1:34" x14ac:dyDescent="0.3">
      <c r="A92" s="62">
        <v>85</v>
      </c>
      <c r="B92" s="63" t="s">
        <v>42</v>
      </c>
      <c r="C92" s="62">
        <v>4</v>
      </c>
      <c r="D92" s="62">
        <v>5</v>
      </c>
      <c r="E92" s="62">
        <v>222</v>
      </c>
      <c r="F92" s="62">
        <v>253</v>
      </c>
      <c r="G92" s="62">
        <v>244.9</v>
      </c>
      <c r="H92" s="62">
        <v>357.9</v>
      </c>
      <c r="I92" s="62">
        <v>77.400000000000006</v>
      </c>
      <c r="J92" s="62">
        <v>82.4</v>
      </c>
      <c r="K92" s="62">
        <v>6.8000000000000005E-2</v>
      </c>
      <c r="L92" s="62">
        <v>0.10100000000000001</v>
      </c>
      <c r="M92" s="62">
        <v>1.6094379124341001</v>
      </c>
      <c r="N92" s="62">
        <v>1.7917594692280501</v>
      </c>
      <c r="O92" s="62">
        <v>5.40717177146011</v>
      </c>
      <c r="P92" s="62">
        <v>5.5373342670185304</v>
      </c>
      <c r="Q92" s="62">
        <v>5.5049249492221399</v>
      </c>
      <c r="R92" s="62">
        <v>5.8830437981535599</v>
      </c>
      <c r="S92" s="62">
        <v>6.8000000000000005E-2</v>
      </c>
      <c r="T92" s="62">
        <v>4.3618239273563599</v>
      </c>
      <c r="U92" s="62">
        <v>4.4236483093647001</v>
      </c>
      <c r="V92" s="62">
        <v>6.5787740538003098E-2</v>
      </c>
      <c r="W92" s="62">
        <v>9.6218857740542896E-2</v>
      </c>
      <c r="X92" s="62">
        <v>31</v>
      </c>
      <c r="Y92" s="62">
        <v>112.99999999999901</v>
      </c>
      <c r="Z92" s="62">
        <v>5</v>
      </c>
      <c r="AA92" s="62">
        <v>3.3000000000000002E-2</v>
      </c>
      <c r="AB92" s="62">
        <v>0.69314718055994495</v>
      </c>
      <c r="AC92" s="62">
        <v>4.7361984483944903</v>
      </c>
      <c r="AD92" s="62">
        <v>3.4657359027997199</v>
      </c>
      <c r="AE92" s="62">
        <v>1.7917594692280501</v>
      </c>
      <c r="AF92" s="62">
        <v>3.2467190137501399E-2</v>
      </c>
      <c r="AG92" s="62" t="b">
        <f>AND("Zeta" ='Keto-CTA with change &amp;Ln-Values'!$B86)</f>
        <v>0</v>
      </c>
      <c r="AH92" s="62" t="b">
        <f t="shared" si="1"/>
        <v>1</v>
      </c>
    </row>
    <row r="93" spans="1:34" x14ac:dyDescent="0.3">
      <c r="A93" s="62">
        <v>93</v>
      </c>
      <c r="B93" s="63" t="s">
        <v>42</v>
      </c>
      <c r="C93" s="62">
        <v>7</v>
      </c>
      <c r="D93" s="62">
        <v>7</v>
      </c>
      <c r="E93" s="62">
        <v>199</v>
      </c>
      <c r="F93" s="62">
        <v>230</v>
      </c>
      <c r="G93" s="62">
        <v>290.8</v>
      </c>
      <c r="H93" s="62">
        <v>378.9</v>
      </c>
      <c r="I93" s="62">
        <v>88.9</v>
      </c>
      <c r="J93" s="62">
        <v>101.9</v>
      </c>
      <c r="K93" s="62">
        <v>0.13</v>
      </c>
      <c r="L93" s="62">
        <v>0.16400000000000001</v>
      </c>
      <c r="M93" s="62">
        <v>2.07944154167983</v>
      </c>
      <c r="N93" s="62">
        <v>2.07944154167983</v>
      </c>
      <c r="O93" s="62">
        <v>5.2983173665480301</v>
      </c>
      <c r="P93" s="62">
        <v>5.4424177105217897</v>
      </c>
      <c r="Q93" s="62">
        <v>5.6760686360886803</v>
      </c>
      <c r="R93" s="62">
        <v>5.9399080601935799</v>
      </c>
      <c r="S93" s="62">
        <v>0.13</v>
      </c>
      <c r="T93" s="62">
        <v>4.4986979414775696</v>
      </c>
      <c r="U93" s="62">
        <v>4.63375764284</v>
      </c>
      <c r="V93" s="62">
        <v>0.122217632724249</v>
      </c>
      <c r="W93" s="62">
        <v>0.151862349309246</v>
      </c>
      <c r="X93" s="62">
        <v>31</v>
      </c>
      <c r="Y93" s="62">
        <v>88.099999999999895</v>
      </c>
      <c r="Z93" s="62">
        <v>13</v>
      </c>
      <c r="AA93" s="62">
        <v>3.4000000000000002E-2</v>
      </c>
      <c r="AB93" s="62">
        <v>0</v>
      </c>
      <c r="AC93" s="62">
        <v>4.4897593344767603</v>
      </c>
      <c r="AD93" s="62">
        <v>3.4657359027997199</v>
      </c>
      <c r="AE93" s="62">
        <v>2.63905732961525</v>
      </c>
      <c r="AF93" s="62">
        <v>3.3434776086237399E-2</v>
      </c>
      <c r="AG93" s="62" t="b">
        <f>AND("Zeta" ='Keto-CTA with change &amp;Ln-Values'!$B94)</f>
        <v>0</v>
      </c>
      <c r="AH93" s="62" t="b">
        <f t="shared" si="1"/>
        <v>1</v>
      </c>
    </row>
    <row r="94" spans="1:34" x14ac:dyDescent="0.3">
      <c r="A94" s="62">
        <v>100</v>
      </c>
      <c r="B94" s="63" t="s">
        <v>42</v>
      </c>
      <c r="C94" s="62">
        <v>13</v>
      </c>
      <c r="D94" s="62">
        <v>14</v>
      </c>
      <c r="E94" s="62">
        <v>221</v>
      </c>
      <c r="F94" s="62">
        <v>256</v>
      </c>
      <c r="G94" s="62">
        <v>450.6</v>
      </c>
      <c r="H94" s="62">
        <v>606.5</v>
      </c>
      <c r="I94" s="62">
        <v>70</v>
      </c>
      <c r="J94" s="62">
        <v>92.2</v>
      </c>
      <c r="K94" s="62">
        <v>0.14399999999999999</v>
      </c>
      <c r="L94" s="62">
        <v>0.189</v>
      </c>
      <c r="M94" s="62">
        <v>2.63905732961525</v>
      </c>
      <c r="N94" s="62">
        <v>2.7080502011022101</v>
      </c>
      <c r="O94" s="62">
        <v>5.4026773818722704</v>
      </c>
      <c r="P94" s="62">
        <v>5.5490760848952201</v>
      </c>
      <c r="Q94" s="62">
        <v>6.1127968322755004</v>
      </c>
      <c r="R94" s="62">
        <v>6.4093521752146998</v>
      </c>
      <c r="S94" s="62">
        <v>0.14399999999999999</v>
      </c>
      <c r="T94" s="62">
        <v>4.2626798770413101</v>
      </c>
      <c r="U94" s="62">
        <v>4.5347477216915397</v>
      </c>
      <c r="V94" s="62">
        <v>0.13453089295760601</v>
      </c>
      <c r="W94" s="62">
        <v>0.173112617708644</v>
      </c>
      <c r="X94" s="62">
        <v>35</v>
      </c>
      <c r="Y94" s="62">
        <v>155.89999999999901</v>
      </c>
      <c r="Z94" s="62">
        <v>22.2</v>
      </c>
      <c r="AA94" s="62">
        <v>4.4999999999999998E-2</v>
      </c>
      <c r="AB94" s="62">
        <v>0.69314718055994495</v>
      </c>
      <c r="AC94" s="62">
        <v>5.0556086597389802</v>
      </c>
      <c r="AD94" s="62">
        <v>3.5835189384561099</v>
      </c>
      <c r="AE94" s="62">
        <v>3.14415227867226</v>
      </c>
      <c r="AF94" s="62">
        <v>4.4016885416774197E-2</v>
      </c>
      <c r="AG94" s="62" t="b">
        <f>AND("Zeta" ='Keto-CTA with change &amp;Ln-Values'!$B101)</f>
        <v>0</v>
      </c>
      <c r="AH94" s="62" t="b">
        <f t="shared" si="1"/>
        <v>1</v>
      </c>
    </row>
    <row r="95" spans="1:34" x14ac:dyDescent="0.3">
      <c r="A95" s="62">
        <v>76</v>
      </c>
      <c r="B95" s="63" t="s">
        <v>42</v>
      </c>
      <c r="C95" s="62">
        <v>3</v>
      </c>
      <c r="D95" s="62">
        <v>3</v>
      </c>
      <c r="E95" s="62">
        <v>69</v>
      </c>
      <c r="F95" s="62">
        <v>105</v>
      </c>
      <c r="G95" s="62">
        <v>53.4</v>
      </c>
      <c r="H95" s="62">
        <v>112.2</v>
      </c>
      <c r="I95" s="62">
        <v>33.200000000000003</v>
      </c>
      <c r="J95" s="62">
        <v>43.1</v>
      </c>
      <c r="K95" s="62">
        <v>3.4000000000000002E-2</v>
      </c>
      <c r="L95" s="62">
        <v>5.6000000000000001E-2</v>
      </c>
      <c r="M95" s="62">
        <v>1.3862943611198899</v>
      </c>
      <c r="N95" s="62">
        <v>1.3862943611198899</v>
      </c>
      <c r="O95" s="62">
        <v>4.2484952420493496</v>
      </c>
      <c r="P95" s="62">
        <v>4.6634390941120598</v>
      </c>
      <c r="Q95" s="62">
        <v>3.9963641538618901</v>
      </c>
      <c r="R95" s="62">
        <v>4.7291561657690799</v>
      </c>
      <c r="S95" s="62">
        <v>3.4000000000000002E-2</v>
      </c>
      <c r="T95" s="62">
        <v>3.53222564406855</v>
      </c>
      <c r="U95" s="62">
        <v>3.7864597824528001</v>
      </c>
      <c r="V95" s="62">
        <v>3.3434776086237399E-2</v>
      </c>
      <c r="W95" s="62">
        <v>5.44881852840697E-2</v>
      </c>
      <c r="X95" s="62">
        <v>36</v>
      </c>
      <c r="Y95" s="62">
        <v>58.8</v>
      </c>
      <c r="Z95" s="62">
        <v>9.8999999999999897</v>
      </c>
      <c r="AA95" s="62">
        <v>2.1999999999999999E-2</v>
      </c>
      <c r="AB95" s="62">
        <v>0</v>
      </c>
      <c r="AC95" s="62">
        <v>4.0910056609565801</v>
      </c>
      <c r="AD95" s="62">
        <v>3.6109179126442199</v>
      </c>
      <c r="AE95" s="62">
        <v>2.38876278923509</v>
      </c>
      <c r="AF95" s="62">
        <v>2.1761491781512699E-2</v>
      </c>
      <c r="AG95" s="62" t="b">
        <f>AND("Zeta" ='Keto-CTA with change &amp;Ln-Values'!$B77)</f>
        <v>0</v>
      </c>
      <c r="AH95" s="62" t="b">
        <f t="shared" si="1"/>
        <v>1</v>
      </c>
    </row>
    <row r="96" spans="1:34" x14ac:dyDescent="0.3">
      <c r="A96" s="62">
        <v>86</v>
      </c>
      <c r="B96" s="63" t="s">
        <v>42</v>
      </c>
      <c r="C96" s="62">
        <v>4</v>
      </c>
      <c r="D96" s="62">
        <v>6</v>
      </c>
      <c r="E96" s="62">
        <v>211</v>
      </c>
      <c r="F96" s="62">
        <v>254</v>
      </c>
      <c r="G96" s="62">
        <v>365.6</v>
      </c>
      <c r="H96" s="62">
        <v>428.5</v>
      </c>
      <c r="I96" s="62">
        <v>86</v>
      </c>
      <c r="J96" s="62">
        <v>119.9</v>
      </c>
      <c r="K96" s="62">
        <v>0.156</v>
      </c>
      <c r="L96" s="62">
        <v>0.2</v>
      </c>
      <c r="M96" s="62">
        <v>1.6094379124341001</v>
      </c>
      <c r="N96" s="62">
        <v>1.9459101490553099</v>
      </c>
      <c r="O96" s="62">
        <v>5.3565862746720097</v>
      </c>
      <c r="P96" s="62">
        <v>5.5412635451584196</v>
      </c>
      <c r="Q96" s="62">
        <v>5.9042713354055998</v>
      </c>
      <c r="R96" s="62">
        <v>6.0626217414243104</v>
      </c>
      <c r="S96" s="62">
        <v>0.156</v>
      </c>
      <c r="T96" s="62">
        <v>4.4659081186545802</v>
      </c>
      <c r="U96" s="62">
        <v>4.7949637576207396</v>
      </c>
      <c r="V96" s="62">
        <v>0.14496577025018501</v>
      </c>
      <c r="W96" s="62">
        <v>0.18232155679395401</v>
      </c>
      <c r="X96" s="62">
        <v>43</v>
      </c>
      <c r="Y96" s="62">
        <v>62.899999999999899</v>
      </c>
      <c r="Z96" s="62">
        <v>33.9</v>
      </c>
      <c r="AA96" s="62">
        <v>4.3999999999999997E-2</v>
      </c>
      <c r="AB96" s="62">
        <v>1.0986122886681</v>
      </c>
      <c r="AC96" s="62">
        <v>4.1573193613834798</v>
      </c>
      <c r="AD96" s="62">
        <v>3.7841896339182601</v>
      </c>
      <c r="AE96" s="62">
        <v>3.5524868292083802</v>
      </c>
      <c r="AF96" s="62">
        <v>4.3059489460446999E-2</v>
      </c>
      <c r="AG96" s="62" t="b">
        <f>AND("Zeta" ='Keto-CTA with change &amp;Ln-Values'!$B87)</f>
        <v>0</v>
      </c>
      <c r="AH96" s="62" t="b">
        <f t="shared" si="1"/>
        <v>1</v>
      </c>
    </row>
    <row r="97" spans="1:34" x14ac:dyDescent="0.3">
      <c r="A97" s="62">
        <v>79</v>
      </c>
      <c r="B97" s="63" t="s">
        <v>42</v>
      </c>
      <c r="C97" s="62">
        <v>3</v>
      </c>
      <c r="D97" s="62">
        <v>4</v>
      </c>
      <c r="E97" s="62">
        <v>53</v>
      </c>
      <c r="F97" s="62">
        <v>103</v>
      </c>
      <c r="G97" s="62">
        <v>130.5</v>
      </c>
      <c r="H97" s="62">
        <v>179</v>
      </c>
      <c r="I97" s="62">
        <v>19.600000000000001</v>
      </c>
      <c r="J97" s="62">
        <v>43.9</v>
      </c>
      <c r="K97" s="62">
        <v>4.8000000000000001E-2</v>
      </c>
      <c r="L97" s="62">
        <v>6.7000000000000004E-2</v>
      </c>
      <c r="M97" s="62">
        <v>1.3862943611198899</v>
      </c>
      <c r="N97" s="62">
        <v>1.6094379124341001</v>
      </c>
      <c r="O97" s="62">
        <v>3.9889840465642701</v>
      </c>
      <c r="P97" s="62">
        <v>4.6443908991413698</v>
      </c>
      <c r="Q97" s="62">
        <v>4.8790068516178096</v>
      </c>
      <c r="R97" s="62">
        <v>5.1929568508902104</v>
      </c>
      <c r="S97" s="62">
        <v>4.8000000000000001E-2</v>
      </c>
      <c r="T97" s="62">
        <v>3.02529107579553</v>
      </c>
      <c r="U97" s="62">
        <v>3.8044377947482002</v>
      </c>
      <c r="V97" s="62">
        <v>4.6883585898850402E-2</v>
      </c>
      <c r="W97" s="62">
        <v>6.4850972319616201E-2</v>
      </c>
      <c r="X97" s="62">
        <v>50</v>
      </c>
      <c r="Y97" s="62">
        <v>48.5</v>
      </c>
      <c r="Z97" s="62">
        <v>24.299999999999901</v>
      </c>
      <c r="AA97" s="62">
        <v>1.9E-2</v>
      </c>
      <c r="AB97" s="62">
        <v>0.69314718055994495</v>
      </c>
      <c r="AC97" s="62">
        <v>3.90197266957464</v>
      </c>
      <c r="AD97" s="62">
        <v>3.93182563272432</v>
      </c>
      <c r="AE97" s="62">
        <v>3.23080439573347</v>
      </c>
      <c r="AF97" s="62">
        <v>1.8821754240587601E-2</v>
      </c>
      <c r="AG97" s="62" t="b">
        <f>AND("Zeta" ='Keto-CTA with change &amp;Ln-Values'!$B80)</f>
        <v>0</v>
      </c>
      <c r="AH97" s="62" t="b">
        <f t="shared" si="1"/>
        <v>1</v>
      </c>
    </row>
    <row r="98" spans="1:34" x14ac:dyDescent="0.3">
      <c r="A98" s="62">
        <v>98</v>
      </c>
      <c r="B98" s="63" t="s">
        <v>42</v>
      </c>
      <c r="C98" s="62">
        <v>8</v>
      </c>
      <c r="D98" s="62">
        <v>12</v>
      </c>
      <c r="E98" s="62">
        <v>265</v>
      </c>
      <c r="F98" s="62">
        <v>322</v>
      </c>
      <c r="G98" s="62">
        <v>200.3</v>
      </c>
      <c r="H98" s="62">
        <v>275.10000000000002</v>
      </c>
      <c r="I98" s="62">
        <v>90.1</v>
      </c>
      <c r="J98" s="62">
        <v>106.1</v>
      </c>
      <c r="K98" s="62">
        <v>0.122</v>
      </c>
      <c r="L98" s="62">
        <v>0.14599999999999999</v>
      </c>
      <c r="M98" s="62">
        <v>2.1972245773362098</v>
      </c>
      <c r="N98" s="62">
        <v>2.5649493574615301</v>
      </c>
      <c r="O98" s="62">
        <v>5.5834963087816902</v>
      </c>
      <c r="P98" s="62">
        <v>5.7776523232226502</v>
      </c>
      <c r="Q98" s="62">
        <v>5.3047963326457399</v>
      </c>
      <c r="R98" s="62">
        <v>5.6207631189361003</v>
      </c>
      <c r="S98" s="62">
        <v>0.122</v>
      </c>
      <c r="T98" s="62">
        <v>4.5119578042659096</v>
      </c>
      <c r="U98" s="62">
        <v>4.6737629774537002</v>
      </c>
      <c r="V98" s="62">
        <v>0.11511280710050401</v>
      </c>
      <c r="W98" s="62">
        <v>0.136277618292547</v>
      </c>
      <c r="X98" s="62">
        <v>57</v>
      </c>
      <c r="Y98" s="62">
        <v>74.8</v>
      </c>
      <c r="Z98" s="62">
        <v>16</v>
      </c>
      <c r="AA98" s="62">
        <v>2.39999999999999E-2</v>
      </c>
      <c r="AB98" s="62">
        <v>1.6094379124341001</v>
      </c>
      <c r="AC98" s="62">
        <v>4.3280982926483196</v>
      </c>
      <c r="AD98" s="62">
        <v>4.0604430105464102</v>
      </c>
      <c r="AE98" s="62">
        <v>2.8332133440562099</v>
      </c>
      <c r="AF98" s="62">
        <v>2.3716526617315999E-2</v>
      </c>
      <c r="AG98" s="62" t="b">
        <f>AND("Zeta" ='Keto-CTA with change &amp;Ln-Values'!$B99)</f>
        <v>1</v>
      </c>
      <c r="AH98" s="62" t="b">
        <f t="shared" si="1"/>
        <v>1</v>
      </c>
    </row>
    <row r="99" spans="1:34" x14ac:dyDescent="0.3">
      <c r="A99" s="62">
        <v>94</v>
      </c>
      <c r="B99" s="63" t="s">
        <v>39</v>
      </c>
      <c r="C99" s="62">
        <v>8</v>
      </c>
      <c r="D99" s="62">
        <v>7</v>
      </c>
      <c r="E99" s="62">
        <v>291</v>
      </c>
      <c r="F99" s="62">
        <v>351</v>
      </c>
      <c r="G99" s="62">
        <v>174.9</v>
      </c>
      <c r="H99" s="62">
        <v>245</v>
      </c>
      <c r="I99" s="62">
        <v>117.6</v>
      </c>
      <c r="J99" s="62">
        <v>120.5</v>
      </c>
      <c r="K99" s="62">
        <v>9.5000000000000001E-2</v>
      </c>
      <c r="L99" s="62">
        <v>0.11600000000000001</v>
      </c>
      <c r="M99" s="62">
        <v>2.1972245773362098</v>
      </c>
      <c r="N99" s="62">
        <v>2.07944154167983</v>
      </c>
      <c r="O99" s="62">
        <v>5.67675380226828</v>
      </c>
      <c r="P99" s="62">
        <v>5.8636311755980897</v>
      </c>
      <c r="Q99" s="62">
        <v>5.1699156517435103</v>
      </c>
      <c r="R99" s="62">
        <v>5.5053315359323598</v>
      </c>
      <c r="S99" s="62">
        <v>9.5000000000000001E-2</v>
      </c>
      <c r="T99" s="62">
        <v>4.77575648656362</v>
      </c>
      <c r="U99" s="62">
        <v>4.7999142627806002</v>
      </c>
      <c r="V99" s="62">
        <v>9.0754363268464103E-2</v>
      </c>
      <c r="W99" s="62" t="s">
        <v>97</v>
      </c>
      <c r="X99" s="62">
        <v>60</v>
      </c>
      <c r="Y99" s="62">
        <v>70.099999999999994</v>
      </c>
      <c r="Z99" s="62">
        <v>2.9</v>
      </c>
      <c r="AA99" s="62">
        <v>2.1000000000000001E-2</v>
      </c>
      <c r="AB99" s="62">
        <v>0.69314718055994495</v>
      </c>
      <c r="AC99" s="62">
        <v>4.2640873368091903</v>
      </c>
      <c r="AD99" s="62">
        <v>4.1108738641733096</v>
      </c>
      <c r="AE99" s="62">
        <v>1.3609765531356</v>
      </c>
      <c r="AF99" s="62">
        <v>2.0782539182528401E-2</v>
      </c>
      <c r="AG99" s="62" t="b">
        <f>AND("Zeta" ='Keto-CTA with change &amp;Ln-Values'!$B95)</f>
        <v>0</v>
      </c>
      <c r="AH99" s="62" t="b">
        <f t="shared" si="1"/>
        <v>1</v>
      </c>
    </row>
    <row r="100" spans="1:34" x14ac:dyDescent="0.3">
      <c r="A100" s="62">
        <v>99</v>
      </c>
      <c r="B100" s="63" t="s">
        <v>42</v>
      </c>
      <c r="C100" s="62">
        <v>9</v>
      </c>
      <c r="D100" s="62">
        <v>9</v>
      </c>
      <c r="E100" s="62">
        <v>194</v>
      </c>
      <c r="F100" s="62">
        <v>272</v>
      </c>
      <c r="G100" s="62">
        <v>71.8</v>
      </c>
      <c r="H100" s="62">
        <v>103.6</v>
      </c>
      <c r="I100" s="62">
        <v>86.5</v>
      </c>
      <c r="J100" s="62">
        <v>114.2</v>
      </c>
      <c r="K100" s="62">
        <v>7.0999999999999994E-2</v>
      </c>
      <c r="L100" s="62">
        <v>9.7000000000000003E-2</v>
      </c>
      <c r="M100" s="62">
        <v>2.3025850929940401</v>
      </c>
      <c r="N100" s="62">
        <v>2.3025850929940401</v>
      </c>
      <c r="O100" s="62">
        <v>5.2729995585637397</v>
      </c>
      <c r="P100" s="62">
        <v>5.6094717951849598</v>
      </c>
      <c r="Q100" s="62">
        <v>4.28771595520264</v>
      </c>
      <c r="R100" s="62">
        <v>4.65014355163082</v>
      </c>
      <c r="S100" s="62">
        <v>7.0999999999999994E-2</v>
      </c>
      <c r="T100" s="62">
        <v>4.4716387933635602</v>
      </c>
      <c r="U100" s="62">
        <v>4.7466697482617901</v>
      </c>
      <c r="V100" s="62">
        <v>6.8592791465611605E-2</v>
      </c>
      <c r="W100" s="62">
        <v>9.2579181293093102E-2</v>
      </c>
      <c r="X100" s="62">
        <v>78</v>
      </c>
      <c r="Y100" s="62">
        <v>31.799999999999901</v>
      </c>
      <c r="Z100" s="62">
        <v>27.7</v>
      </c>
      <c r="AA100" s="62">
        <v>2.5999999999999999E-2</v>
      </c>
      <c r="AB100" s="62">
        <v>0</v>
      </c>
      <c r="AC100" s="62">
        <v>3.4904285153900898</v>
      </c>
      <c r="AD100" s="62">
        <v>4.3694478524670197</v>
      </c>
      <c r="AE100" s="62">
        <v>3.3568971227655702</v>
      </c>
      <c r="AF100" s="62">
        <v>2.5667746748577799E-2</v>
      </c>
      <c r="AG100" s="62" t="b">
        <f>AND("Zeta" ='Keto-CTA with change &amp;Ln-Values'!$B100)</f>
        <v>0</v>
      </c>
      <c r="AH100" s="62" t="b">
        <f t="shared" si="1"/>
        <v>1</v>
      </c>
    </row>
    <row r="101" spans="1:34" x14ac:dyDescent="0.3">
      <c r="A101" s="62">
        <v>96</v>
      </c>
      <c r="B101" s="63" t="s">
        <v>42</v>
      </c>
      <c r="C101" s="62">
        <v>8</v>
      </c>
      <c r="D101" s="62">
        <v>8</v>
      </c>
      <c r="E101" s="62">
        <v>556</v>
      </c>
      <c r="F101" s="62">
        <v>768</v>
      </c>
      <c r="G101" s="62">
        <v>255.8</v>
      </c>
      <c r="H101" s="62">
        <v>389.6</v>
      </c>
      <c r="I101" s="62">
        <v>209.2</v>
      </c>
      <c r="J101" s="62">
        <v>215.4</v>
      </c>
      <c r="K101" s="62">
        <v>0.14099999999999999</v>
      </c>
      <c r="L101" s="62">
        <v>0.17599999999999999</v>
      </c>
      <c r="M101" s="62">
        <v>2.1972245773362098</v>
      </c>
      <c r="N101" s="62">
        <v>2.1972245773362098</v>
      </c>
      <c r="O101" s="62">
        <v>6.3225652399272798</v>
      </c>
      <c r="P101" s="62">
        <v>6.6450909695056399</v>
      </c>
      <c r="Q101" s="62">
        <v>5.5482975718157999</v>
      </c>
      <c r="R101" s="62">
        <v>5.9676840184425703</v>
      </c>
      <c r="S101" s="62">
        <v>0.14099999999999999</v>
      </c>
      <c r="T101" s="62">
        <v>5.34805945844285</v>
      </c>
      <c r="U101" s="62">
        <v>5.3771285469723198</v>
      </c>
      <c r="V101" s="62">
        <v>0.131905070879938</v>
      </c>
      <c r="W101" s="62">
        <v>0.16211884947643501</v>
      </c>
      <c r="X101" s="62">
        <v>212</v>
      </c>
      <c r="Y101" s="62">
        <v>133.80000000000001</v>
      </c>
      <c r="Z101" s="62">
        <v>6.2000000000000099</v>
      </c>
      <c r="AA101" s="62">
        <v>3.5000000000000003E-2</v>
      </c>
      <c r="AB101" s="62">
        <v>0</v>
      </c>
      <c r="AC101" s="62">
        <v>4.9037921984782002</v>
      </c>
      <c r="AD101" s="62">
        <v>5.3612921657094201</v>
      </c>
      <c r="AE101" s="62">
        <v>1.9740810260220101</v>
      </c>
      <c r="AF101" s="62">
        <v>3.4401426717332297E-2</v>
      </c>
      <c r="AG101" s="62" t="b">
        <f>AND("Zeta" ='Keto-CTA with change &amp;Ln-Values'!$B97)</f>
        <v>0</v>
      </c>
      <c r="AH101" s="62" t="b">
        <f>ABS(X101) &gt; 0</f>
        <v>1</v>
      </c>
    </row>
    <row r="102" spans="1:34" x14ac:dyDescent="0.3">
      <c r="A102" s="66"/>
      <c r="B102" s="6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3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zoomScale="55" zoomScaleNormal="55" workbookViewId="0">
      <selection activeCell="W1" sqref="W1:W1048576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73" t="s">
        <v>241</v>
      </c>
      <c r="G2" t="s">
        <v>67</v>
      </c>
      <c r="H2" t="s">
        <v>68</v>
      </c>
      <c r="I2" t="s">
        <v>85</v>
      </c>
      <c r="J2" t="s">
        <v>242</v>
      </c>
      <c r="K2" s="73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73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73" t="s">
        <v>244</v>
      </c>
      <c r="G3">
        <v>68.2</v>
      </c>
      <c r="H3">
        <v>71.400000000000006</v>
      </c>
      <c r="I3">
        <v>3.2</v>
      </c>
      <c r="J3">
        <v>15.116619999999999</v>
      </c>
      <c r="K3" s="73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73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73">
        <v>0</v>
      </c>
      <c r="G4">
        <v>64.900000000000006</v>
      </c>
      <c r="H4">
        <v>68.5</v>
      </c>
      <c r="I4">
        <v>3.6</v>
      </c>
      <c r="J4">
        <v>12.839359999999999</v>
      </c>
      <c r="K4" s="73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73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73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73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73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73">
        <v>-35.299860000000002</v>
      </c>
      <c r="G6">
        <v>174.6</v>
      </c>
      <c r="H6">
        <v>210</v>
      </c>
      <c r="I6">
        <v>35.4</v>
      </c>
      <c r="J6">
        <v>3.7546599999999999</v>
      </c>
      <c r="K6" s="73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73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73">
        <v>-7.5037599999999998</v>
      </c>
      <c r="G7">
        <v>77.3</v>
      </c>
      <c r="H7">
        <v>96.1</v>
      </c>
      <c r="I7">
        <v>18.8</v>
      </c>
      <c r="J7">
        <v>3.1840199999999999</v>
      </c>
      <c r="K7" s="73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73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73">
        <v>7.0798500000000004</v>
      </c>
      <c r="G8">
        <v>73.400000000000006</v>
      </c>
      <c r="H8">
        <v>92.7</v>
      </c>
      <c r="I8">
        <v>19.3</v>
      </c>
      <c r="J8">
        <v>2.96922</v>
      </c>
      <c r="K8" s="73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73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73">
        <v>-1.74648</v>
      </c>
      <c r="G9">
        <v>91.1</v>
      </c>
      <c r="H9">
        <v>119.7</v>
      </c>
      <c r="I9">
        <v>28.6</v>
      </c>
      <c r="J9">
        <v>2.53871</v>
      </c>
      <c r="K9" s="73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73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73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73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73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73">
        <v>0</v>
      </c>
      <c r="G11">
        <v>113.6</v>
      </c>
      <c r="H11">
        <v>162</v>
      </c>
      <c r="I11">
        <v>48.4</v>
      </c>
      <c r="J11">
        <v>1.9530099999999999</v>
      </c>
      <c r="K11" s="73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73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73" t="s">
        <v>244</v>
      </c>
      <c r="G12">
        <v>15.5</v>
      </c>
      <c r="H12">
        <v>31</v>
      </c>
      <c r="I12">
        <v>15.5</v>
      </c>
      <c r="J12">
        <v>1</v>
      </c>
      <c r="K12" s="73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73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73">
        <v>0</v>
      </c>
      <c r="G13">
        <v>19.600000000000001</v>
      </c>
      <c r="H13">
        <v>42</v>
      </c>
      <c r="I13">
        <v>22.4</v>
      </c>
      <c r="J13">
        <v>0.90947</v>
      </c>
      <c r="K13" s="73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73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73" t="s">
        <v>244</v>
      </c>
      <c r="G14">
        <v>46.2</v>
      </c>
      <c r="H14">
        <v>41.7</v>
      </c>
      <c r="I14">
        <v>-4.5</v>
      </c>
      <c r="J14">
        <v>-6.7638199999999999</v>
      </c>
      <c r="K14" s="73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73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73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73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73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73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73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73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73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73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73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73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73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73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73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73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73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73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73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73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73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73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73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73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73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73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73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73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73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73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73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73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73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73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73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73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73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73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73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73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73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AI102"/>
  <sheetViews>
    <sheetView zoomScale="25" zoomScaleNormal="25" workbookViewId="0">
      <selection activeCell="X40" sqref="X40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</cols>
  <sheetData>
    <row r="1" spans="1:35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</row>
    <row r="2" spans="1:35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79" t="s">
        <v>153</v>
      </c>
      <c r="Y2" s="80" t="s">
        <v>27</v>
      </c>
      <c r="Z2" s="80" t="s">
        <v>65</v>
      </c>
      <c r="AA2" s="80" t="s">
        <v>66</v>
      </c>
      <c r="AB2" s="80" t="s">
        <v>84</v>
      </c>
      <c r="AC2" s="80" t="s">
        <v>241</v>
      </c>
      <c r="AD2" s="80" t="s">
        <v>67</v>
      </c>
      <c r="AE2" s="80" t="s">
        <v>68</v>
      </c>
      <c r="AF2" s="80" t="s">
        <v>85</v>
      </c>
      <c r="AG2" s="80" t="s">
        <v>242</v>
      </c>
      <c r="AH2" s="80" t="s">
        <v>243</v>
      </c>
      <c r="AI2" s="80" t="s">
        <v>267</v>
      </c>
    </row>
    <row r="3" spans="1:35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82">
        <v>89</v>
      </c>
      <c r="Y3" s="81" t="s">
        <v>39</v>
      </c>
      <c r="Z3" s="81">
        <v>135</v>
      </c>
      <c r="AA3" s="81">
        <v>135</v>
      </c>
      <c r="AB3" s="81">
        <v>0</v>
      </c>
      <c r="AC3" s="81">
        <v>0</v>
      </c>
      <c r="AD3" s="81">
        <v>46.2</v>
      </c>
      <c r="AE3" s="81">
        <v>41.7</v>
      </c>
      <c r="AF3" s="81">
        <v>-4.5</v>
      </c>
      <c r="AG3" s="81">
        <v>-6.7638199999999999</v>
      </c>
      <c r="AH3" s="81" t="s">
        <v>245</v>
      </c>
      <c r="AI3" s="76">
        <f>IF(Table15[[#This Row],[Set]]="Zeta", -2, -20)</f>
        <v>-2</v>
      </c>
    </row>
    <row r="4" spans="1:35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82">
        <v>16</v>
      </c>
      <c r="Y4" s="81" t="s">
        <v>40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 t="s">
        <v>245</v>
      </c>
      <c r="AI4" s="76">
        <f>IF(Table15[[#This Row],[Set]]="Zeta", -2, -20)</f>
        <v>-20</v>
      </c>
    </row>
    <row r="5" spans="1:35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82">
        <v>19</v>
      </c>
      <c r="Y5" s="81" t="s">
        <v>40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81">
        <v>13.6</v>
      </c>
      <c r="AF5" s="81">
        <v>13.6</v>
      </c>
      <c r="AG5" s="81">
        <v>0</v>
      </c>
      <c r="AH5" s="81" t="s">
        <v>245</v>
      </c>
      <c r="AI5" s="76">
        <f>IF(Table15[[#This Row],[Set]]="Zeta", -2, -20)</f>
        <v>-20</v>
      </c>
    </row>
    <row r="6" spans="1:35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82">
        <v>26</v>
      </c>
      <c r="Y6" s="81" t="s">
        <v>40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9.1999999999999993</v>
      </c>
      <c r="AF6" s="81">
        <v>9.1999999999999993</v>
      </c>
      <c r="AG6" s="81">
        <v>0</v>
      </c>
      <c r="AH6" s="81" t="s">
        <v>245</v>
      </c>
      <c r="AI6" s="76">
        <f>IF(Table15[[#This Row],[Set]]="Zeta", -2, -20)</f>
        <v>-20</v>
      </c>
    </row>
    <row r="7" spans="1:35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82">
        <v>28</v>
      </c>
      <c r="Y7" s="81" t="s">
        <v>40</v>
      </c>
      <c r="Z7" s="81">
        <v>0</v>
      </c>
      <c r="AA7" s="81">
        <v>0</v>
      </c>
      <c r="AB7" s="81">
        <v>0</v>
      </c>
      <c r="AC7" s="81">
        <v>0</v>
      </c>
      <c r="AD7" s="81">
        <v>5.3</v>
      </c>
      <c r="AE7" s="81">
        <v>5.3</v>
      </c>
      <c r="AF7" s="81">
        <v>0</v>
      </c>
      <c r="AG7" s="81">
        <v>0</v>
      </c>
      <c r="AH7" s="81" t="s">
        <v>245</v>
      </c>
      <c r="AI7" s="76">
        <f>IF(Table15[[#This Row],[Set]]="Zeta", -2, -20)</f>
        <v>-20</v>
      </c>
    </row>
    <row r="8" spans="1:35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82">
        <v>32</v>
      </c>
      <c r="Y8" s="81" t="s">
        <v>40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3.9</v>
      </c>
      <c r="AF8" s="81">
        <v>3.9</v>
      </c>
      <c r="AG8" s="81">
        <v>0</v>
      </c>
      <c r="AH8" s="81" t="s">
        <v>245</v>
      </c>
      <c r="AI8" s="76">
        <f>IF(Table15[[#This Row],[Set]]="Zeta", -2, -20)</f>
        <v>-20</v>
      </c>
    </row>
    <row r="9" spans="1:35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82">
        <v>4</v>
      </c>
      <c r="Y9" s="81" t="s">
        <v>40</v>
      </c>
      <c r="Z9" s="81">
        <v>0</v>
      </c>
      <c r="AA9" s="81">
        <v>0</v>
      </c>
      <c r="AB9" s="81">
        <v>0</v>
      </c>
      <c r="AC9" s="81">
        <v>0</v>
      </c>
      <c r="AD9" s="81">
        <v>1.8</v>
      </c>
      <c r="AE9" s="81">
        <v>9.1</v>
      </c>
      <c r="AF9" s="81">
        <v>7.3</v>
      </c>
      <c r="AG9" s="81">
        <v>0.42774000000000001</v>
      </c>
      <c r="AH9" s="81" t="s">
        <v>245</v>
      </c>
      <c r="AI9" s="76">
        <f>IF(Table15[[#This Row],[Set]]="Zeta", -2, -20)</f>
        <v>-20</v>
      </c>
    </row>
    <row r="10" spans="1:35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82">
        <v>37</v>
      </c>
      <c r="Y10" s="81" t="s">
        <v>40</v>
      </c>
      <c r="Z10" s="81">
        <v>0</v>
      </c>
      <c r="AA10" s="81">
        <v>0</v>
      </c>
      <c r="AB10" s="81">
        <v>0</v>
      </c>
      <c r="AC10" s="81">
        <v>0</v>
      </c>
      <c r="AD10" s="81">
        <v>2.2000000000000002</v>
      </c>
      <c r="AE10" s="81">
        <v>9.6999999999999993</v>
      </c>
      <c r="AF10" s="81">
        <v>7.5</v>
      </c>
      <c r="AG10" s="81">
        <v>0.46717999999999998</v>
      </c>
      <c r="AH10" s="81" t="s">
        <v>245</v>
      </c>
      <c r="AI10" s="76">
        <f>IF(Table15[[#This Row],[Set]]="Zeta", -2, -20)</f>
        <v>-20</v>
      </c>
    </row>
    <row r="11" spans="1:35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82">
        <v>22</v>
      </c>
      <c r="Y11" s="81" t="s">
        <v>40</v>
      </c>
      <c r="Z11" s="81">
        <v>0</v>
      </c>
      <c r="AA11" s="81">
        <v>0</v>
      </c>
      <c r="AB11" s="81">
        <v>0</v>
      </c>
      <c r="AC11" s="81">
        <v>0</v>
      </c>
      <c r="AD11" s="81">
        <v>1.7</v>
      </c>
      <c r="AE11" s="81">
        <v>6.8</v>
      </c>
      <c r="AF11" s="81">
        <v>5.0999999999999996</v>
      </c>
      <c r="AG11" s="81">
        <v>0.5</v>
      </c>
      <c r="AH11" s="81" t="s">
        <v>245</v>
      </c>
      <c r="AI11" s="76">
        <f>IF(Table15[[#This Row],[Set]]="Zeta", -2, -20)</f>
        <v>-20</v>
      </c>
    </row>
    <row r="12" spans="1:35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82">
        <v>30</v>
      </c>
      <c r="Y12" s="81" t="s">
        <v>40</v>
      </c>
      <c r="Z12" s="81">
        <v>0</v>
      </c>
      <c r="AA12" s="81">
        <v>0</v>
      </c>
      <c r="AB12" s="81">
        <v>0</v>
      </c>
      <c r="AC12" s="81">
        <v>0</v>
      </c>
      <c r="AD12" s="81">
        <v>9.9</v>
      </c>
      <c r="AE12" s="81">
        <v>39.4</v>
      </c>
      <c r="AF12" s="81">
        <v>29.5</v>
      </c>
      <c r="AG12" s="81">
        <v>0.50183</v>
      </c>
      <c r="AH12" s="81" t="s">
        <v>245</v>
      </c>
      <c r="AI12" s="76">
        <f>IF(Table15[[#This Row],[Set]]="Zeta", -2, -20)</f>
        <v>-20</v>
      </c>
    </row>
    <row r="13" spans="1:35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82">
        <v>48</v>
      </c>
      <c r="Y13" s="81" t="s">
        <v>40</v>
      </c>
      <c r="Z13" s="81">
        <v>0</v>
      </c>
      <c r="AA13" s="81">
        <v>0</v>
      </c>
      <c r="AB13" s="81">
        <v>0</v>
      </c>
      <c r="AC13" s="81">
        <v>0</v>
      </c>
      <c r="AD13" s="81">
        <v>26.6</v>
      </c>
      <c r="AE13" s="81">
        <v>104</v>
      </c>
      <c r="AF13" s="81">
        <v>77.400000000000006</v>
      </c>
      <c r="AG13" s="81">
        <v>0.50836999999999999</v>
      </c>
      <c r="AH13" s="81">
        <v>1.77336</v>
      </c>
      <c r="AI13" s="76">
        <f>IF(Table15[[#This Row],[Set]]="Zeta", -2, -20)</f>
        <v>-20</v>
      </c>
    </row>
    <row r="14" spans="1:35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82">
        <v>3</v>
      </c>
      <c r="Y14" s="81" t="s">
        <v>40</v>
      </c>
      <c r="Z14" s="81">
        <v>0</v>
      </c>
      <c r="AA14" s="81">
        <v>0</v>
      </c>
      <c r="AB14" s="81">
        <v>0</v>
      </c>
      <c r="AC14" s="81">
        <v>0</v>
      </c>
      <c r="AD14" s="81">
        <v>6.5</v>
      </c>
      <c r="AE14" s="81">
        <v>23.2</v>
      </c>
      <c r="AF14" s="81">
        <v>16.7</v>
      </c>
      <c r="AG14" s="81">
        <v>0.54478000000000004</v>
      </c>
      <c r="AH14" s="81" t="s">
        <v>245</v>
      </c>
      <c r="AI14" s="76">
        <f>IF(Table15[[#This Row],[Set]]="Zeta", -2, -20)</f>
        <v>-20</v>
      </c>
    </row>
    <row r="15" spans="1:35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75">
        <v>25</v>
      </c>
      <c r="Y15" s="76" t="s">
        <v>40</v>
      </c>
      <c r="Z15" s="76">
        <v>0</v>
      </c>
      <c r="AA15" s="76">
        <v>0</v>
      </c>
      <c r="AB15" s="76">
        <v>0</v>
      </c>
      <c r="AC15" s="76">
        <v>0</v>
      </c>
      <c r="AD15" s="76">
        <v>16.5</v>
      </c>
      <c r="AE15" s="76">
        <v>58.4</v>
      </c>
      <c r="AF15" s="76">
        <v>41.9</v>
      </c>
      <c r="AG15" s="76">
        <v>0.5484</v>
      </c>
      <c r="AH15" s="76" t="s">
        <v>245</v>
      </c>
      <c r="AI15" s="76">
        <f>IF(Table15[[#This Row],[Set]]="Zeta", -2, -20)</f>
        <v>-20</v>
      </c>
    </row>
    <row r="16" spans="1:35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75">
        <v>9</v>
      </c>
      <c r="Y16" s="76" t="s">
        <v>40</v>
      </c>
      <c r="Z16" s="76">
        <v>0</v>
      </c>
      <c r="AA16" s="76">
        <v>0</v>
      </c>
      <c r="AB16" s="76">
        <v>0</v>
      </c>
      <c r="AC16" s="76">
        <v>0</v>
      </c>
      <c r="AD16" s="76">
        <v>3.8</v>
      </c>
      <c r="AE16" s="76">
        <v>13.1</v>
      </c>
      <c r="AF16" s="76">
        <v>9.3000000000000007</v>
      </c>
      <c r="AG16" s="76">
        <v>0.56006999999999996</v>
      </c>
      <c r="AH16" s="76" t="s">
        <v>245</v>
      </c>
      <c r="AI16" s="76">
        <f>IF(Table15[[#This Row],[Set]]="Zeta", -2, -20)</f>
        <v>-20</v>
      </c>
    </row>
    <row r="17" spans="1:35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75">
        <v>12</v>
      </c>
      <c r="Y17" s="76" t="s">
        <v>40</v>
      </c>
      <c r="Z17" s="76">
        <v>0</v>
      </c>
      <c r="AA17" s="76">
        <v>0</v>
      </c>
      <c r="AB17" s="76">
        <v>0</v>
      </c>
      <c r="AC17" s="76">
        <v>0</v>
      </c>
      <c r="AD17" s="76">
        <v>4.9000000000000004</v>
      </c>
      <c r="AE17" s="76">
        <v>16.7</v>
      </c>
      <c r="AF17" s="76">
        <v>11.8</v>
      </c>
      <c r="AG17" s="76">
        <v>0.56528999999999996</v>
      </c>
      <c r="AH17" s="76" t="s">
        <v>245</v>
      </c>
      <c r="AI17" s="76">
        <f>IF(Table15[[#This Row],[Set]]="Zeta", -2, -20)</f>
        <v>-20</v>
      </c>
    </row>
    <row r="18" spans="1:35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75">
        <v>42</v>
      </c>
      <c r="Y18" s="76" t="s">
        <v>40</v>
      </c>
      <c r="Z18" s="76">
        <v>0</v>
      </c>
      <c r="AA18" s="76">
        <v>0</v>
      </c>
      <c r="AB18" s="76">
        <v>0</v>
      </c>
      <c r="AC18" s="76">
        <v>0</v>
      </c>
      <c r="AD18" s="76">
        <v>1.4</v>
      </c>
      <c r="AE18" s="76">
        <v>4.5999999999999996</v>
      </c>
      <c r="AF18" s="76">
        <v>3.2</v>
      </c>
      <c r="AG18" s="76">
        <v>0.58267999999999998</v>
      </c>
      <c r="AH18" s="76" t="s">
        <v>245</v>
      </c>
      <c r="AI18" s="76">
        <f>IF(Table15[[#This Row],[Set]]="Zeta", -2, -20)</f>
        <v>-20</v>
      </c>
    </row>
    <row r="19" spans="1:35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75">
        <v>23</v>
      </c>
      <c r="Y19" s="76" t="s">
        <v>40</v>
      </c>
      <c r="Z19" s="76">
        <v>0</v>
      </c>
      <c r="AA19" s="76">
        <v>0</v>
      </c>
      <c r="AB19" s="76">
        <v>0</v>
      </c>
      <c r="AC19" s="76">
        <v>0</v>
      </c>
      <c r="AD19" s="76">
        <v>21</v>
      </c>
      <c r="AE19" s="76">
        <v>67.3</v>
      </c>
      <c r="AF19" s="76">
        <v>46.3</v>
      </c>
      <c r="AG19" s="76">
        <v>0.59516000000000002</v>
      </c>
      <c r="AH19" s="76" t="s">
        <v>245</v>
      </c>
      <c r="AI19" s="76">
        <f>IF(Table15[[#This Row],[Set]]="Zeta", -2, -20)</f>
        <v>-20</v>
      </c>
    </row>
    <row r="20" spans="1:35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75">
        <v>17</v>
      </c>
      <c r="Y20" s="76" t="s">
        <v>41</v>
      </c>
      <c r="Z20" s="76">
        <v>0</v>
      </c>
      <c r="AA20" s="76">
        <v>1</v>
      </c>
      <c r="AB20" s="76">
        <v>1</v>
      </c>
      <c r="AC20" s="76">
        <v>0</v>
      </c>
      <c r="AD20" s="76">
        <v>6.3</v>
      </c>
      <c r="AE20" s="76">
        <v>19.8</v>
      </c>
      <c r="AF20" s="76">
        <v>13.5</v>
      </c>
      <c r="AG20" s="76">
        <v>0.60529999999999995</v>
      </c>
      <c r="AH20" s="76" t="s">
        <v>245</v>
      </c>
      <c r="AI20" s="76">
        <f>IF(Table15[[#This Row],[Set]]="Zeta", -2, -20)</f>
        <v>-20</v>
      </c>
    </row>
    <row r="21" spans="1:35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75">
        <v>31</v>
      </c>
      <c r="Y21" s="76" t="s">
        <v>40</v>
      </c>
      <c r="Z21" s="76">
        <v>0</v>
      </c>
      <c r="AA21" s="76">
        <v>0</v>
      </c>
      <c r="AB21" s="76">
        <v>0</v>
      </c>
      <c r="AC21" s="76">
        <v>0</v>
      </c>
      <c r="AD21" s="76">
        <v>3.3</v>
      </c>
      <c r="AE21" s="76">
        <v>9</v>
      </c>
      <c r="AF21" s="76">
        <v>5.7</v>
      </c>
      <c r="AG21" s="76">
        <v>0.69086999999999998</v>
      </c>
      <c r="AH21" s="76" t="s">
        <v>245</v>
      </c>
      <c r="AI21" s="76">
        <f>IF(Table15[[#This Row],[Set]]="Zeta", -2, -20)</f>
        <v>-20</v>
      </c>
    </row>
    <row r="22" spans="1:35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75">
        <v>15</v>
      </c>
      <c r="Y22" s="76" t="s">
        <v>40</v>
      </c>
      <c r="Z22" s="76">
        <v>0</v>
      </c>
      <c r="AA22" s="76">
        <v>0</v>
      </c>
      <c r="AB22" s="76">
        <v>0</v>
      </c>
      <c r="AC22" s="76">
        <v>0</v>
      </c>
      <c r="AD22" s="76">
        <v>26.5</v>
      </c>
      <c r="AE22" s="76">
        <v>70.900000000000006</v>
      </c>
      <c r="AF22" s="76">
        <v>44.4</v>
      </c>
      <c r="AG22" s="76">
        <v>0.70433000000000001</v>
      </c>
      <c r="AH22" s="76" t="s">
        <v>245</v>
      </c>
      <c r="AI22" s="76">
        <f>IF(Table15[[#This Row],[Set]]="Zeta", -2, -20)</f>
        <v>-20</v>
      </c>
    </row>
    <row r="23" spans="1:35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75">
        <v>60</v>
      </c>
      <c r="Y23" s="76" t="s">
        <v>40</v>
      </c>
      <c r="Z23" s="76">
        <v>0</v>
      </c>
      <c r="AA23" s="76">
        <v>0</v>
      </c>
      <c r="AB23" s="76">
        <v>0</v>
      </c>
      <c r="AC23" s="76">
        <v>0</v>
      </c>
      <c r="AD23" s="76">
        <v>4.4000000000000004</v>
      </c>
      <c r="AE23" s="76">
        <v>11.2</v>
      </c>
      <c r="AF23" s="76">
        <v>6.8</v>
      </c>
      <c r="AG23" s="76">
        <v>0.74187999999999998</v>
      </c>
      <c r="AH23" s="76" t="s">
        <v>245</v>
      </c>
      <c r="AI23" s="76">
        <f>IF(Table15[[#This Row],[Set]]="Zeta", -2, -20)</f>
        <v>-20</v>
      </c>
    </row>
    <row r="24" spans="1:35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75">
        <v>14</v>
      </c>
      <c r="Y24" s="76" t="s">
        <v>40</v>
      </c>
      <c r="Z24" s="76">
        <v>0</v>
      </c>
      <c r="AA24" s="76">
        <v>0</v>
      </c>
      <c r="AB24" s="76">
        <v>0</v>
      </c>
      <c r="AC24" s="76">
        <v>0</v>
      </c>
      <c r="AD24" s="76">
        <v>22.4</v>
      </c>
      <c r="AE24" s="76">
        <v>55.9</v>
      </c>
      <c r="AF24" s="76">
        <v>33.5</v>
      </c>
      <c r="AG24" s="76">
        <v>0.75795000000000001</v>
      </c>
      <c r="AH24" s="76" t="s">
        <v>245</v>
      </c>
      <c r="AI24" s="76">
        <f>IF(Table15[[#This Row],[Set]]="Zeta", -2, -20)</f>
        <v>-20</v>
      </c>
    </row>
    <row r="25" spans="1:35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75">
        <v>53</v>
      </c>
      <c r="Y25" s="76" t="s">
        <v>41</v>
      </c>
      <c r="Z25" s="76">
        <v>0</v>
      </c>
      <c r="AA25" s="76">
        <v>1</v>
      </c>
      <c r="AB25" s="76">
        <v>1</v>
      </c>
      <c r="AC25" s="76">
        <v>0</v>
      </c>
      <c r="AD25" s="76">
        <v>67.099999999999994</v>
      </c>
      <c r="AE25" s="76">
        <v>166.7</v>
      </c>
      <c r="AF25" s="76">
        <v>99.6</v>
      </c>
      <c r="AG25" s="76">
        <v>0.76168999999999998</v>
      </c>
      <c r="AH25" s="76">
        <v>0.38102999999999998</v>
      </c>
      <c r="AI25" s="76">
        <f>IF(Table15[[#This Row],[Set]]="Zeta", -2, -20)</f>
        <v>-20</v>
      </c>
    </row>
    <row r="26" spans="1:35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75">
        <v>50</v>
      </c>
      <c r="Y26" s="76" t="s">
        <v>41</v>
      </c>
      <c r="Z26" s="76">
        <v>0</v>
      </c>
      <c r="AA26" s="76">
        <v>1</v>
      </c>
      <c r="AB26" s="76">
        <v>1</v>
      </c>
      <c r="AC26" s="76">
        <v>0</v>
      </c>
      <c r="AD26" s="76">
        <v>26.3</v>
      </c>
      <c r="AE26" s="76">
        <v>60.7</v>
      </c>
      <c r="AF26" s="76">
        <v>34.4</v>
      </c>
      <c r="AG26" s="76">
        <v>0.82874999999999999</v>
      </c>
      <c r="AH26" s="76" t="s">
        <v>245</v>
      </c>
      <c r="AI26" s="76">
        <f>IF(Table15[[#This Row],[Set]]="Zeta", -2, -20)</f>
        <v>-20</v>
      </c>
    </row>
    <row r="27" spans="1:35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75">
        <v>52</v>
      </c>
      <c r="Y27" s="76" t="s">
        <v>41</v>
      </c>
      <c r="Z27" s="76">
        <v>0</v>
      </c>
      <c r="AA27" s="76">
        <v>1</v>
      </c>
      <c r="AB27" s="76">
        <v>1</v>
      </c>
      <c r="AC27" s="76">
        <v>0</v>
      </c>
      <c r="AD27" s="76">
        <v>20.8</v>
      </c>
      <c r="AE27" s="76">
        <v>45.7</v>
      </c>
      <c r="AF27" s="76">
        <v>24.9</v>
      </c>
      <c r="AG27" s="76">
        <v>0.88058000000000003</v>
      </c>
      <c r="AH27" s="76" t="s">
        <v>245</v>
      </c>
      <c r="AI27" s="76">
        <f>IF(Table15[[#This Row],[Set]]="Zeta", -2, -20)</f>
        <v>-20</v>
      </c>
    </row>
    <row r="28" spans="1:35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75">
        <v>43</v>
      </c>
      <c r="Y28" s="76" t="s">
        <v>40</v>
      </c>
      <c r="Z28" s="76">
        <v>0</v>
      </c>
      <c r="AA28" s="76">
        <v>0</v>
      </c>
      <c r="AB28" s="76">
        <v>0</v>
      </c>
      <c r="AC28" s="76">
        <v>0</v>
      </c>
      <c r="AD28" s="76">
        <v>36.700000000000003</v>
      </c>
      <c r="AE28" s="76">
        <v>80.2</v>
      </c>
      <c r="AF28" s="76">
        <v>43.5</v>
      </c>
      <c r="AG28" s="76">
        <v>0.88666</v>
      </c>
      <c r="AH28" s="76" t="s">
        <v>245</v>
      </c>
      <c r="AI28" s="76">
        <f>IF(Table15[[#This Row],[Set]]="Zeta", -2, -20)</f>
        <v>-20</v>
      </c>
    </row>
    <row r="29" spans="1:35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75">
        <v>51</v>
      </c>
      <c r="Y29" s="76" t="s">
        <v>39</v>
      </c>
      <c r="Z29" s="76">
        <v>6</v>
      </c>
      <c r="AA29" s="76">
        <v>0</v>
      </c>
      <c r="AB29" s="76">
        <v>-6</v>
      </c>
      <c r="AC29" s="76">
        <v>0</v>
      </c>
      <c r="AD29" s="76">
        <v>19.600000000000001</v>
      </c>
      <c r="AE29" s="76">
        <v>42</v>
      </c>
      <c r="AF29" s="76">
        <v>22.4</v>
      </c>
      <c r="AG29" s="76">
        <v>0.90947</v>
      </c>
      <c r="AH29" s="76" t="s">
        <v>245</v>
      </c>
      <c r="AI29" s="76">
        <f>IF(Table15[[#This Row],[Set]]="Zeta", -2, -20)</f>
        <v>-2</v>
      </c>
    </row>
    <row r="30" spans="1:35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75">
        <v>76</v>
      </c>
      <c r="Y30" s="76" t="s">
        <v>42</v>
      </c>
      <c r="Z30" s="76">
        <v>69</v>
      </c>
      <c r="AA30" s="76">
        <v>105</v>
      </c>
      <c r="AB30" s="76">
        <v>36</v>
      </c>
      <c r="AC30" s="76">
        <v>1.6509199999999999</v>
      </c>
      <c r="AD30" s="76">
        <v>53.4</v>
      </c>
      <c r="AE30" s="76">
        <v>112.2</v>
      </c>
      <c r="AF30" s="76">
        <v>58.8</v>
      </c>
      <c r="AG30" s="76">
        <v>0.93357000000000001</v>
      </c>
      <c r="AH30" s="76" t="s">
        <v>245</v>
      </c>
      <c r="AI30" s="76">
        <f>IF(Table15[[#This Row],[Set]]="Zeta", -2, -20)</f>
        <v>-20</v>
      </c>
    </row>
    <row r="31" spans="1:35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75">
        <v>35</v>
      </c>
      <c r="Y31" s="76" t="s">
        <v>40</v>
      </c>
      <c r="Z31" s="76">
        <v>0</v>
      </c>
      <c r="AA31" s="76">
        <v>0</v>
      </c>
      <c r="AB31" s="76">
        <v>0</v>
      </c>
      <c r="AC31" s="76">
        <v>0</v>
      </c>
      <c r="AD31" s="76">
        <v>28.3</v>
      </c>
      <c r="AE31" s="76">
        <v>58</v>
      </c>
      <c r="AF31" s="76">
        <v>29.7</v>
      </c>
      <c r="AG31" s="76">
        <v>0.96594999999999998</v>
      </c>
      <c r="AH31" s="76" t="s">
        <v>245</v>
      </c>
      <c r="AI31" s="76">
        <f>IF(Table15[[#This Row],[Set]]="Zeta", -2, -20)</f>
        <v>-20</v>
      </c>
    </row>
    <row r="32" spans="1:35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75">
        <v>11</v>
      </c>
      <c r="Y32" s="76" t="s">
        <v>40</v>
      </c>
      <c r="Z32" s="76">
        <v>0</v>
      </c>
      <c r="AA32" s="76">
        <v>0</v>
      </c>
      <c r="AB32" s="76">
        <v>0</v>
      </c>
      <c r="AC32" s="76">
        <v>0</v>
      </c>
      <c r="AD32" s="76">
        <v>21.7</v>
      </c>
      <c r="AE32" s="76">
        <v>44.4</v>
      </c>
      <c r="AF32" s="76">
        <v>22.7</v>
      </c>
      <c r="AG32" s="76">
        <v>0.96818000000000004</v>
      </c>
      <c r="AH32" s="76" t="s">
        <v>245</v>
      </c>
      <c r="AI32" s="76">
        <f>IF(Table15[[#This Row],[Set]]="Zeta", -2, -20)</f>
        <v>-20</v>
      </c>
    </row>
    <row r="33" spans="1:35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75">
        <v>78</v>
      </c>
      <c r="Y33" s="76" t="s">
        <v>42</v>
      </c>
      <c r="Z33" s="76">
        <v>81</v>
      </c>
      <c r="AA33" s="76">
        <v>97</v>
      </c>
      <c r="AB33" s="76">
        <v>16</v>
      </c>
      <c r="AC33" s="76">
        <v>3.8452199999999999</v>
      </c>
      <c r="AD33" s="76">
        <v>82.4</v>
      </c>
      <c r="AE33" s="76">
        <v>168.4</v>
      </c>
      <c r="AF33" s="76">
        <v>86</v>
      </c>
      <c r="AG33" s="76">
        <v>0.96977000000000002</v>
      </c>
      <c r="AH33" s="76" t="s">
        <v>245</v>
      </c>
      <c r="AI33" s="76">
        <f>IF(Table15[[#This Row],[Set]]="Zeta", -2, -20)</f>
        <v>-20</v>
      </c>
    </row>
    <row r="34" spans="1:35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75">
        <v>1</v>
      </c>
      <c r="Y34" s="76" t="s">
        <v>40</v>
      </c>
      <c r="Z34" s="76">
        <v>0</v>
      </c>
      <c r="AA34" s="76">
        <v>0</v>
      </c>
      <c r="AB34" s="76">
        <v>0</v>
      </c>
      <c r="AC34" s="76">
        <v>0</v>
      </c>
      <c r="AD34" s="76">
        <v>9.3000000000000007</v>
      </c>
      <c r="AE34" s="76">
        <v>18.8</v>
      </c>
      <c r="AF34" s="76">
        <v>9.5</v>
      </c>
      <c r="AG34" s="76">
        <v>0.98480000000000001</v>
      </c>
      <c r="AH34" s="76" t="s">
        <v>245</v>
      </c>
      <c r="AI34" s="76">
        <f>IF(Table15[[#This Row],[Set]]="Zeta", -2, -20)</f>
        <v>-20</v>
      </c>
    </row>
    <row r="35" spans="1:35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75">
        <v>56</v>
      </c>
      <c r="Y35" s="76" t="s">
        <v>39</v>
      </c>
      <c r="Z35" s="76">
        <v>0</v>
      </c>
      <c r="AA35" s="76">
        <v>0</v>
      </c>
      <c r="AB35" s="76">
        <v>0</v>
      </c>
      <c r="AC35" s="76">
        <v>0</v>
      </c>
      <c r="AD35" s="76">
        <v>15.5</v>
      </c>
      <c r="AE35" s="76">
        <v>31</v>
      </c>
      <c r="AF35" s="76">
        <v>15.5</v>
      </c>
      <c r="AG35" s="76">
        <v>1</v>
      </c>
      <c r="AH35" s="76" t="s">
        <v>245</v>
      </c>
      <c r="AI35" s="76">
        <f>IF(Table15[[#This Row],[Set]]="Zeta", -2, -20)</f>
        <v>-2</v>
      </c>
    </row>
    <row r="36" spans="1:35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75">
        <v>64</v>
      </c>
      <c r="Y36" s="76" t="s">
        <v>41</v>
      </c>
      <c r="Z36" s="76">
        <v>63</v>
      </c>
      <c r="AA36" s="76">
        <v>67</v>
      </c>
      <c r="AB36" s="76">
        <v>4</v>
      </c>
      <c r="AC36" s="76">
        <v>11.26009</v>
      </c>
      <c r="AD36" s="76">
        <v>53.3</v>
      </c>
      <c r="AE36" s="76">
        <v>104.7</v>
      </c>
      <c r="AF36" s="76">
        <v>51.4</v>
      </c>
      <c r="AG36" s="76">
        <v>1.02664</v>
      </c>
      <c r="AH36" s="76" t="s">
        <v>245</v>
      </c>
      <c r="AI36" s="76">
        <f>IF(Table15[[#This Row],[Set]]="Zeta", -2, -20)</f>
        <v>-20</v>
      </c>
    </row>
    <row r="37" spans="1:35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75">
        <v>18</v>
      </c>
      <c r="Y37" s="76" t="s">
        <v>40</v>
      </c>
      <c r="Z37" s="76">
        <v>0</v>
      </c>
      <c r="AA37" s="76">
        <v>0</v>
      </c>
      <c r="AB37" s="76">
        <v>0</v>
      </c>
      <c r="AC37" s="76">
        <v>0</v>
      </c>
      <c r="AD37" s="76">
        <v>8</v>
      </c>
      <c r="AE37" s="76">
        <v>15.3</v>
      </c>
      <c r="AF37" s="76">
        <v>7.3</v>
      </c>
      <c r="AG37" s="76">
        <v>1.0689900000000001</v>
      </c>
      <c r="AH37" s="76" t="s">
        <v>245</v>
      </c>
      <c r="AI37" s="76">
        <f>IF(Table15[[#This Row],[Set]]="Zeta", -2, -20)</f>
        <v>-20</v>
      </c>
    </row>
    <row r="38" spans="1:35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75">
        <v>39</v>
      </c>
      <c r="Y38" s="76" t="s">
        <v>40</v>
      </c>
      <c r="Z38" s="76">
        <v>0</v>
      </c>
      <c r="AA38" s="76">
        <v>0</v>
      </c>
      <c r="AB38" s="76">
        <v>0</v>
      </c>
      <c r="AC38" s="76">
        <v>0</v>
      </c>
      <c r="AD38" s="76">
        <v>23.6</v>
      </c>
      <c r="AE38" s="76">
        <v>44.3</v>
      </c>
      <c r="AF38" s="76">
        <v>20.7</v>
      </c>
      <c r="AG38" s="76">
        <v>1.1006899999999999</v>
      </c>
      <c r="AH38" s="76" t="s">
        <v>245</v>
      </c>
      <c r="AI38" s="76">
        <f>IF(Table15[[#This Row],[Set]]="Zeta", -2, -20)</f>
        <v>-20</v>
      </c>
    </row>
    <row r="39" spans="1:35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75">
        <v>38</v>
      </c>
      <c r="Y39" s="76" t="s">
        <v>40</v>
      </c>
      <c r="Z39" s="76">
        <v>0</v>
      </c>
      <c r="AA39" s="76">
        <v>0</v>
      </c>
      <c r="AB39" s="76">
        <v>0</v>
      </c>
      <c r="AC39" s="76">
        <v>0</v>
      </c>
      <c r="AD39" s="76">
        <v>12.4</v>
      </c>
      <c r="AE39" s="76">
        <v>23</v>
      </c>
      <c r="AF39" s="76">
        <v>10.6</v>
      </c>
      <c r="AG39" s="76">
        <v>1.1219600000000001</v>
      </c>
      <c r="AH39" s="76" t="s">
        <v>245</v>
      </c>
      <c r="AI39" s="76">
        <f>IF(Table15[[#This Row],[Set]]="Zeta", -2, -20)</f>
        <v>-20</v>
      </c>
    </row>
    <row r="40" spans="1:35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75">
        <v>69</v>
      </c>
      <c r="Y40" s="76" t="s">
        <v>41</v>
      </c>
      <c r="Z40" s="76">
        <v>21</v>
      </c>
      <c r="AA40" s="76">
        <v>21</v>
      </c>
      <c r="AB40" s="76">
        <v>0</v>
      </c>
      <c r="AC40" s="76">
        <v>0</v>
      </c>
      <c r="AD40" s="76">
        <v>53.7</v>
      </c>
      <c r="AE40" s="76">
        <v>99.3</v>
      </c>
      <c r="AF40" s="76">
        <v>45.6</v>
      </c>
      <c r="AG40" s="76">
        <v>1.1275599999999999</v>
      </c>
      <c r="AH40" s="76" t="s">
        <v>245</v>
      </c>
      <c r="AI40" s="76">
        <f>IF(Table15[[#This Row],[Set]]="Zeta", -2, -20)</f>
        <v>-20</v>
      </c>
    </row>
    <row r="41" spans="1:35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75">
        <v>87</v>
      </c>
      <c r="Y41" s="76" t="s">
        <v>41</v>
      </c>
      <c r="Z41" s="76">
        <v>101</v>
      </c>
      <c r="AA41" s="76">
        <v>103</v>
      </c>
      <c r="AB41" s="76">
        <v>2</v>
      </c>
      <c r="AC41" s="76">
        <v>35.34937</v>
      </c>
      <c r="AD41" s="76">
        <v>100.5</v>
      </c>
      <c r="AE41" s="76">
        <v>180.3</v>
      </c>
      <c r="AF41" s="76">
        <v>79.8</v>
      </c>
      <c r="AG41" s="76">
        <v>1.1859500000000001</v>
      </c>
      <c r="AH41" s="76">
        <v>1.2912600000000001</v>
      </c>
      <c r="AI41" s="76">
        <f>IF(Table15[[#This Row],[Set]]="Zeta", -2, -20)</f>
        <v>-20</v>
      </c>
    </row>
    <row r="42" spans="1:35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75">
        <v>58</v>
      </c>
      <c r="Y42" s="76" t="s">
        <v>40</v>
      </c>
      <c r="Z42" s="76">
        <v>0</v>
      </c>
      <c r="AA42" s="76">
        <v>0</v>
      </c>
      <c r="AB42" s="76">
        <v>0</v>
      </c>
      <c r="AC42" s="76">
        <v>0</v>
      </c>
      <c r="AD42" s="76">
        <v>82.8</v>
      </c>
      <c r="AE42" s="76">
        <v>144.9</v>
      </c>
      <c r="AF42" s="76">
        <v>62.1</v>
      </c>
      <c r="AG42" s="76">
        <v>1.23861</v>
      </c>
      <c r="AH42" s="76" t="s">
        <v>245</v>
      </c>
      <c r="AI42" s="76">
        <f>IF(Table15[[#This Row],[Set]]="Zeta", -2, -20)</f>
        <v>-20</v>
      </c>
    </row>
    <row r="43" spans="1:35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75">
        <v>24</v>
      </c>
      <c r="Y43" s="76" t="s">
        <v>40</v>
      </c>
      <c r="Z43" s="76">
        <v>0</v>
      </c>
      <c r="AA43" s="76">
        <v>0</v>
      </c>
      <c r="AB43" s="76">
        <v>0</v>
      </c>
      <c r="AC43" s="76">
        <v>0</v>
      </c>
      <c r="AD43" s="76">
        <v>5.7</v>
      </c>
      <c r="AE43" s="76">
        <v>9.9</v>
      </c>
      <c r="AF43" s="76">
        <v>4.2</v>
      </c>
      <c r="AG43" s="76">
        <v>1.2555499999999999</v>
      </c>
      <c r="AH43" s="76" t="s">
        <v>245</v>
      </c>
      <c r="AI43" s="76">
        <f>IF(Table15[[#This Row],[Set]]="Zeta", -2, -20)</f>
        <v>-20</v>
      </c>
    </row>
    <row r="44" spans="1:35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75">
        <v>34</v>
      </c>
      <c r="Y44" s="76" t="s">
        <v>40</v>
      </c>
      <c r="Z44" s="76">
        <v>0</v>
      </c>
      <c r="AA44" s="76">
        <v>0</v>
      </c>
      <c r="AB44" s="76">
        <v>0</v>
      </c>
      <c r="AC44" s="76">
        <v>0</v>
      </c>
      <c r="AD44" s="76">
        <v>24</v>
      </c>
      <c r="AE44" s="76">
        <v>40.4</v>
      </c>
      <c r="AF44" s="76">
        <v>16.399999999999999</v>
      </c>
      <c r="AG44" s="76">
        <v>1.3309899999999999</v>
      </c>
      <c r="AH44" s="76" t="s">
        <v>245</v>
      </c>
      <c r="AI44" s="76">
        <f>IF(Table15[[#This Row],[Set]]="Zeta", -2, -20)</f>
        <v>-20</v>
      </c>
    </row>
    <row r="45" spans="1:35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75">
        <v>33</v>
      </c>
      <c r="Y45" s="76" t="s">
        <v>40</v>
      </c>
      <c r="Z45" s="76">
        <v>0</v>
      </c>
      <c r="AA45" s="76">
        <v>0</v>
      </c>
      <c r="AB45" s="76">
        <v>0</v>
      </c>
      <c r="AC45" s="76">
        <v>0</v>
      </c>
      <c r="AD45" s="76">
        <v>15.4</v>
      </c>
      <c r="AE45" s="76">
        <v>25.7</v>
      </c>
      <c r="AF45" s="76">
        <v>10.3</v>
      </c>
      <c r="AG45" s="76">
        <v>1.35348</v>
      </c>
      <c r="AH45" s="76" t="s">
        <v>245</v>
      </c>
      <c r="AI45" s="76">
        <f>IF(Table15[[#This Row],[Set]]="Zeta", -2, -20)</f>
        <v>-20</v>
      </c>
    </row>
    <row r="46" spans="1:35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75">
        <v>7</v>
      </c>
      <c r="Y46" s="76" t="s">
        <v>40</v>
      </c>
      <c r="Z46" s="76">
        <v>0</v>
      </c>
      <c r="AA46" s="76">
        <v>0</v>
      </c>
      <c r="AB46" s="76">
        <v>0</v>
      </c>
      <c r="AC46" s="76">
        <v>0</v>
      </c>
      <c r="AD46" s="76">
        <v>48.4</v>
      </c>
      <c r="AE46" s="76">
        <v>80.400000000000006</v>
      </c>
      <c r="AF46" s="76">
        <v>32</v>
      </c>
      <c r="AG46" s="76">
        <v>1.3657699999999999</v>
      </c>
      <c r="AH46" s="76" t="s">
        <v>245</v>
      </c>
      <c r="AI46" s="76">
        <f>IF(Table15[[#This Row],[Set]]="Zeta", -2, -20)</f>
        <v>-20</v>
      </c>
    </row>
    <row r="47" spans="1:35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75">
        <v>46</v>
      </c>
      <c r="Y47" s="76" t="s">
        <v>40</v>
      </c>
      <c r="Z47" s="76">
        <v>0</v>
      </c>
      <c r="AA47" s="76">
        <v>0</v>
      </c>
      <c r="AB47" s="76">
        <v>0</v>
      </c>
      <c r="AC47" s="76">
        <v>0</v>
      </c>
      <c r="AD47" s="76">
        <v>20</v>
      </c>
      <c r="AE47" s="76">
        <v>32.799999999999997</v>
      </c>
      <c r="AF47" s="76">
        <v>12.8</v>
      </c>
      <c r="AG47" s="76">
        <v>1.40116</v>
      </c>
      <c r="AH47" s="76" t="s">
        <v>245</v>
      </c>
      <c r="AI47" s="76">
        <f>IF(Table15[[#This Row],[Set]]="Zeta", -2, -20)</f>
        <v>-20</v>
      </c>
    </row>
    <row r="48" spans="1:35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75">
        <v>47</v>
      </c>
      <c r="Y48" s="76" t="s">
        <v>40</v>
      </c>
      <c r="Z48" s="76">
        <v>0</v>
      </c>
      <c r="AA48" s="76">
        <v>0</v>
      </c>
      <c r="AB48" s="76">
        <v>0</v>
      </c>
      <c r="AC48" s="76">
        <v>0</v>
      </c>
      <c r="AD48" s="76">
        <v>61.8</v>
      </c>
      <c r="AE48" s="76">
        <v>98.3</v>
      </c>
      <c r="AF48" s="76">
        <v>36.5</v>
      </c>
      <c r="AG48" s="76">
        <v>1.49346</v>
      </c>
      <c r="AH48" s="76" t="s">
        <v>245</v>
      </c>
      <c r="AI48" s="76">
        <f>IF(Table15[[#This Row],[Set]]="Zeta", -2, -20)</f>
        <v>-20</v>
      </c>
    </row>
    <row r="49" spans="1:35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75">
        <v>5</v>
      </c>
      <c r="Y49" s="76" t="s">
        <v>40</v>
      </c>
      <c r="Z49" s="76">
        <v>0</v>
      </c>
      <c r="AA49" s="76">
        <v>0</v>
      </c>
      <c r="AB49" s="76">
        <v>0</v>
      </c>
      <c r="AC49" s="76">
        <v>0</v>
      </c>
      <c r="AD49" s="76">
        <v>15.6</v>
      </c>
      <c r="AE49" s="76">
        <v>24.8</v>
      </c>
      <c r="AF49" s="76">
        <v>9.1999999999999993</v>
      </c>
      <c r="AG49" s="76">
        <v>1.4952300000000001</v>
      </c>
      <c r="AH49" s="76" t="s">
        <v>245</v>
      </c>
      <c r="AI49" s="76">
        <f>IF(Table15[[#This Row],[Set]]="Zeta", -2, -20)</f>
        <v>-20</v>
      </c>
    </row>
    <row r="50" spans="1:35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75">
        <v>97</v>
      </c>
      <c r="Y50" s="76" t="s">
        <v>41</v>
      </c>
      <c r="Z50" s="76">
        <v>47</v>
      </c>
      <c r="AA50" s="76">
        <v>54</v>
      </c>
      <c r="AB50" s="76">
        <v>7</v>
      </c>
      <c r="AC50" s="76">
        <v>4.99254</v>
      </c>
      <c r="AD50" s="76">
        <v>105.7</v>
      </c>
      <c r="AE50" s="76">
        <v>166.7</v>
      </c>
      <c r="AF50" s="76">
        <v>61</v>
      </c>
      <c r="AG50" s="76">
        <v>1.52142</v>
      </c>
      <c r="AH50" s="76" t="s">
        <v>245</v>
      </c>
      <c r="AI50" s="76">
        <f>IF(Table15[[#This Row],[Set]]="Zeta", -2, -20)</f>
        <v>-20</v>
      </c>
    </row>
    <row r="51" spans="1:35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75">
        <v>29</v>
      </c>
      <c r="Y51" s="76" t="s">
        <v>40</v>
      </c>
      <c r="Z51" s="76">
        <v>0</v>
      </c>
      <c r="AA51" s="76">
        <v>0</v>
      </c>
      <c r="AB51" s="76">
        <v>0</v>
      </c>
      <c r="AC51" s="76">
        <v>0</v>
      </c>
      <c r="AD51" s="76">
        <v>101.1</v>
      </c>
      <c r="AE51" s="76">
        <v>156.6</v>
      </c>
      <c r="AF51" s="76">
        <v>55.5</v>
      </c>
      <c r="AG51" s="76">
        <v>1.58403</v>
      </c>
      <c r="AH51" s="76" t="s">
        <v>245</v>
      </c>
      <c r="AI51" s="76">
        <f>IF(Table15[[#This Row],[Set]]="Zeta", -2, -20)</f>
        <v>-20</v>
      </c>
    </row>
    <row r="52" spans="1:35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75">
        <v>21</v>
      </c>
      <c r="Y52" s="76" t="s">
        <v>40</v>
      </c>
      <c r="Z52" s="76">
        <v>0</v>
      </c>
      <c r="AA52" s="76">
        <v>0</v>
      </c>
      <c r="AB52" s="76">
        <v>0</v>
      </c>
      <c r="AC52" s="76">
        <v>0</v>
      </c>
      <c r="AD52" s="76">
        <v>13.5</v>
      </c>
      <c r="AE52" s="76">
        <v>20.7</v>
      </c>
      <c r="AF52" s="76">
        <v>7.2</v>
      </c>
      <c r="AG52" s="76">
        <v>1.62161</v>
      </c>
      <c r="AH52" s="76" t="s">
        <v>245</v>
      </c>
      <c r="AI52" s="76">
        <f>IF(Table15[[#This Row],[Set]]="Zeta", -2, -20)</f>
        <v>-20</v>
      </c>
    </row>
    <row r="53" spans="1:35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75">
        <v>59</v>
      </c>
      <c r="Y53" s="76" t="s">
        <v>41</v>
      </c>
      <c r="Z53" s="76">
        <v>37</v>
      </c>
      <c r="AA53" s="76">
        <v>37</v>
      </c>
      <c r="AB53" s="76">
        <v>0</v>
      </c>
      <c r="AC53" s="76">
        <v>0</v>
      </c>
      <c r="AD53" s="76">
        <v>42.4</v>
      </c>
      <c r="AE53" s="76">
        <v>64.7</v>
      </c>
      <c r="AF53" s="76">
        <v>22.3</v>
      </c>
      <c r="AG53" s="76">
        <v>1.64015</v>
      </c>
      <c r="AH53" s="76" t="s">
        <v>245</v>
      </c>
      <c r="AI53" s="76">
        <f>IF(Table15[[#This Row],[Set]]="Zeta", -2, -20)</f>
        <v>-20</v>
      </c>
    </row>
    <row r="54" spans="1:35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75">
        <v>96</v>
      </c>
      <c r="Y54" s="76" t="s">
        <v>42</v>
      </c>
      <c r="Z54" s="76">
        <v>556</v>
      </c>
      <c r="AA54" s="76">
        <v>768</v>
      </c>
      <c r="AB54" s="76">
        <v>212</v>
      </c>
      <c r="AC54" s="76">
        <v>2.1458200000000001</v>
      </c>
      <c r="AD54" s="76">
        <v>255.8</v>
      </c>
      <c r="AE54" s="76">
        <v>389.6</v>
      </c>
      <c r="AF54" s="76">
        <v>133.80000000000001</v>
      </c>
      <c r="AG54" s="76">
        <v>1.64751</v>
      </c>
      <c r="AH54" s="76">
        <v>0.90454000000000001</v>
      </c>
      <c r="AI54" s="76">
        <f>IF(Table15[[#This Row],[Set]]="Zeta", -2, -20)</f>
        <v>-20</v>
      </c>
    </row>
    <row r="55" spans="1:35" x14ac:dyDescent="0.3">
      <c r="X55" s="75">
        <v>81</v>
      </c>
      <c r="Y55" s="76" t="s">
        <v>41</v>
      </c>
      <c r="Z55" s="76">
        <v>80</v>
      </c>
      <c r="AA55" s="76">
        <v>81</v>
      </c>
      <c r="AB55" s="76">
        <v>1</v>
      </c>
      <c r="AC55" s="76">
        <v>55.797629999999998</v>
      </c>
      <c r="AD55" s="76">
        <v>163.9</v>
      </c>
      <c r="AE55" s="76">
        <v>248.2</v>
      </c>
      <c r="AF55" s="76">
        <v>84.3</v>
      </c>
      <c r="AG55" s="76">
        <v>1.67032</v>
      </c>
      <c r="AH55" s="76" t="s">
        <v>245</v>
      </c>
      <c r="AI55" s="76">
        <f>IF(Table15[[#This Row],[Set]]="Zeta", -2, -20)</f>
        <v>-20</v>
      </c>
    </row>
    <row r="56" spans="1:35" x14ac:dyDescent="0.3">
      <c r="X56" s="75">
        <v>10</v>
      </c>
      <c r="Y56" s="76" t="s">
        <v>40</v>
      </c>
      <c r="Z56" s="76">
        <v>0</v>
      </c>
      <c r="AA56" s="76">
        <v>0</v>
      </c>
      <c r="AB56" s="76">
        <v>0</v>
      </c>
      <c r="AC56" s="76">
        <v>0</v>
      </c>
      <c r="AD56" s="76">
        <v>42.8</v>
      </c>
      <c r="AE56" s="76">
        <v>64.400000000000006</v>
      </c>
      <c r="AF56" s="76">
        <v>21.6</v>
      </c>
      <c r="AG56" s="76">
        <v>1.6964999999999999</v>
      </c>
      <c r="AH56" s="76" t="s">
        <v>245</v>
      </c>
      <c r="AI56" s="76">
        <f>IF(Table15[[#This Row],[Set]]="Zeta", -2, -20)</f>
        <v>-20</v>
      </c>
    </row>
    <row r="57" spans="1:35" x14ac:dyDescent="0.3">
      <c r="X57" s="75">
        <v>82</v>
      </c>
      <c r="Y57" s="76" t="s">
        <v>42</v>
      </c>
      <c r="Z57" s="76">
        <v>191</v>
      </c>
      <c r="AA57" s="76">
        <v>218</v>
      </c>
      <c r="AB57" s="76">
        <v>27</v>
      </c>
      <c r="AC57" s="76">
        <v>5.2423099999999998</v>
      </c>
      <c r="AD57" s="76">
        <v>233.8</v>
      </c>
      <c r="AE57" s="76">
        <v>345.8</v>
      </c>
      <c r="AF57" s="76">
        <v>112</v>
      </c>
      <c r="AG57" s="76">
        <v>1.7709699999999999</v>
      </c>
      <c r="AH57" s="76">
        <v>1.9989399999999999</v>
      </c>
      <c r="AI57" s="76">
        <f>IF(Table15[[#This Row],[Set]]="Zeta", -2, -20)</f>
        <v>-20</v>
      </c>
    </row>
    <row r="58" spans="1:35" x14ac:dyDescent="0.3">
      <c r="X58" s="75">
        <v>40</v>
      </c>
      <c r="Y58" s="76" t="s">
        <v>40</v>
      </c>
      <c r="Z58" s="76">
        <v>0</v>
      </c>
      <c r="AA58" s="76">
        <v>0</v>
      </c>
      <c r="AB58" s="76">
        <v>0</v>
      </c>
      <c r="AC58" s="76">
        <v>0</v>
      </c>
      <c r="AD58" s="76">
        <v>17.2</v>
      </c>
      <c r="AE58" s="76">
        <v>25.4</v>
      </c>
      <c r="AF58" s="76">
        <v>8.1999999999999993</v>
      </c>
      <c r="AG58" s="76">
        <v>1.77803</v>
      </c>
      <c r="AH58" s="76" t="s">
        <v>245</v>
      </c>
      <c r="AI58" s="76">
        <f>IF(Table15[[#This Row],[Set]]="Zeta", -2, -20)</f>
        <v>-20</v>
      </c>
    </row>
    <row r="59" spans="1:35" x14ac:dyDescent="0.3">
      <c r="X59" s="75">
        <v>85</v>
      </c>
      <c r="Y59" s="76" t="s">
        <v>42</v>
      </c>
      <c r="Z59" s="76">
        <v>222</v>
      </c>
      <c r="AA59" s="76">
        <v>253</v>
      </c>
      <c r="AB59" s="76">
        <v>31</v>
      </c>
      <c r="AC59" s="76">
        <v>5.3028500000000003</v>
      </c>
      <c r="AD59" s="76">
        <v>244.9</v>
      </c>
      <c r="AE59" s="76">
        <v>357.9</v>
      </c>
      <c r="AF59" s="76">
        <v>113</v>
      </c>
      <c r="AG59" s="76">
        <v>1.82694</v>
      </c>
      <c r="AH59" s="76">
        <v>0.92898000000000003</v>
      </c>
      <c r="AI59" s="76">
        <f>IF(Table15[[#This Row],[Set]]="Zeta", -2, -20)</f>
        <v>-20</v>
      </c>
    </row>
    <row r="60" spans="1:35" x14ac:dyDescent="0.3">
      <c r="X60" s="75">
        <v>41</v>
      </c>
      <c r="Y60" s="76" t="s">
        <v>40</v>
      </c>
      <c r="Z60" s="76">
        <v>0</v>
      </c>
      <c r="AA60" s="76">
        <v>0</v>
      </c>
      <c r="AB60" s="76">
        <v>0</v>
      </c>
      <c r="AC60" s="76">
        <v>0</v>
      </c>
      <c r="AD60" s="76">
        <v>24.2</v>
      </c>
      <c r="AE60" s="76">
        <v>35.299999999999997</v>
      </c>
      <c r="AF60" s="76">
        <v>11.1</v>
      </c>
      <c r="AG60" s="76">
        <v>1.8360000000000001</v>
      </c>
      <c r="AH60" s="76" t="s">
        <v>245</v>
      </c>
      <c r="AI60" s="76">
        <f>IF(Table15[[#This Row],[Set]]="Zeta", -2, -20)</f>
        <v>-20</v>
      </c>
    </row>
    <row r="61" spans="1:35" x14ac:dyDescent="0.3">
      <c r="X61" s="75">
        <v>99</v>
      </c>
      <c r="Y61" s="76" t="s">
        <v>42</v>
      </c>
      <c r="Z61" s="76">
        <v>194</v>
      </c>
      <c r="AA61" s="76">
        <v>272</v>
      </c>
      <c r="AB61" s="76">
        <v>78</v>
      </c>
      <c r="AC61" s="76">
        <v>2.0510700000000002</v>
      </c>
      <c r="AD61" s="76">
        <v>71.8</v>
      </c>
      <c r="AE61" s="76">
        <v>103.6</v>
      </c>
      <c r="AF61" s="76">
        <v>31.8</v>
      </c>
      <c r="AG61" s="76">
        <v>1.8904700000000001</v>
      </c>
      <c r="AH61" s="76" t="s">
        <v>245</v>
      </c>
      <c r="AI61" s="76">
        <f>IF(Table15[[#This Row],[Set]]="Zeta", -2, -20)</f>
        <v>-20</v>
      </c>
    </row>
    <row r="62" spans="1:35" x14ac:dyDescent="0.3">
      <c r="X62" s="75">
        <v>49</v>
      </c>
      <c r="Y62" s="76" t="s">
        <v>41</v>
      </c>
      <c r="Z62" s="76">
        <v>0</v>
      </c>
      <c r="AA62" s="76">
        <v>2</v>
      </c>
      <c r="AB62" s="76">
        <v>2</v>
      </c>
      <c r="AC62" s="76">
        <v>0</v>
      </c>
      <c r="AD62" s="76">
        <v>39.700000000000003</v>
      </c>
      <c r="AE62" s="76">
        <v>57</v>
      </c>
      <c r="AF62" s="76">
        <v>17.3</v>
      </c>
      <c r="AG62" s="76">
        <v>1.9163600000000001</v>
      </c>
      <c r="AH62" s="76" t="s">
        <v>245</v>
      </c>
      <c r="AI62" s="76">
        <f>IF(Table15[[#This Row],[Set]]="Zeta", -2, -20)</f>
        <v>-20</v>
      </c>
    </row>
    <row r="63" spans="1:35" x14ac:dyDescent="0.3">
      <c r="X63" s="75">
        <v>65</v>
      </c>
      <c r="Y63" s="76" t="s">
        <v>39</v>
      </c>
      <c r="Z63" s="76">
        <v>1</v>
      </c>
      <c r="AA63" s="76">
        <v>0</v>
      </c>
      <c r="AB63" s="76">
        <v>-1</v>
      </c>
      <c r="AC63" s="76">
        <v>0</v>
      </c>
      <c r="AD63" s="76">
        <v>113.6</v>
      </c>
      <c r="AE63" s="76">
        <v>162</v>
      </c>
      <c r="AF63" s="76">
        <v>48.4</v>
      </c>
      <c r="AG63" s="76">
        <v>1.9530099999999999</v>
      </c>
      <c r="AH63" s="76" t="s">
        <v>245</v>
      </c>
      <c r="AI63" s="76">
        <f>IF(Table15[[#This Row],[Set]]="Zeta", -2, -20)</f>
        <v>-2</v>
      </c>
    </row>
    <row r="64" spans="1:35" x14ac:dyDescent="0.3">
      <c r="X64" s="75">
        <v>13</v>
      </c>
      <c r="Y64" s="76" t="s">
        <v>40</v>
      </c>
      <c r="Z64" s="76">
        <v>0</v>
      </c>
      <c r="AA64" s="76">
        <v>0</v>
      </c>
      <c r="AB64" s="76">
        <v>0</v>
      </c>
      <c r="AC64" s="76">
        <v>0</v>
      </c>
      <c r="AD64" s="76">
        <v>27.8</v>
      </c>
      <c r="AE64" s="76">
        <v>39.299999999999997</v>
      </c>
      <c r="AF64" s="76">
        <v>11.5</v>
      </c>
      <c r="AG64" s="76">
        <v>2.0022199999999999</v>
      </c>
      <c r="AH64" s="76" t="s">
        <v>245</v>
      </c>
      <c r="AI64" s="76">
        <f>IF(Table15[[#This Row],[Set]]="Zeta", -2, -20)</f>
        <v>-20</v>
      </c>
    </row>
    <row r="65" spans="24:35" x14ac:dyDescent="0.3">
      <c r="X65" s="75">
        <v>94</v>
      </c>
      <c r="Y65" s="76" t="s">
        <v>39</v>
      </c>
      <c r="Z65" s="76">
        <v>291</v>
      </c>
      <c r="AA65" s="76">
        <v>351</v>
      </c>
      <c r="AB65" s="76">
        <v>60</v>
      </c>
      <c r="AC65" s="76">
        <v>3.6975199999999999</v>
      </c>
      <c r="AD65" s="76">
        <v>174.9</v>
      </c>
      <c r="AE65" s="76">
        <v>245</v>
      </c>
      <c r="AF65" s="76">
        <v>70.099999999999994</v>
      </c>
      <c r="AG65" s="76">
        <v>2.0565500000000001</v>
      </c>
      <c r="AH65" s="76" t="s">
        <v>245</v>
      </c>
      <c r="AI65" s="76">
        <f>IF(Table15[[#This Row],[Set]]="Zeta", -2, -20)</f>
        <v>-2</v>
      </c>
    </row>
    <row r="66" spans="24:35" x14ac:dyDescent="0.3">
      <c r="X66" s="75">
        <v>20</v>
      </c>
      <c r="Y66" s="76" t="s">
        <v>40</v>
      </c>
      <c r="Z66" s="76">
        <v>0</v>
      </c>
      <c r="AA66" s="76">
        <v>0</v>
      </c>
      <c r="AB66" s="76">
        <v>0</v>
      </c>
      <c r="AC66" s="76">
        <v>0</v>
      </c>
      <c r="AD66" s="76">
        <v>45.7</v>
      </c>
      <c r="AE66" s="76">
        <v>64</v>
      </c>
      <c r="AF66" s="76">
        <v>18.3</v>
      </c>
      <c r="AG66" s="76">
        <v>2.0581299999999998</v>
      </c>
      <c r="AH66" s="76" t="s">
        <v>245</v>
      </c>
      <c r="AI66" s="76">
        <f>IF(Table15[[#This Row],[Set]]="Zeta", -2, -20)</f>
        <v>-20</v>
      </c>
    </row>
    <row r="67" spans="24:35" x14ac:dyDescent="0.3">
      <c r="X67" s="75">
        <v>57</v>
      </c>
      <c r="Y67" s="76" t="s">
        <v>41</v>
      </c>
      <c r="Z67" s="76">
        <v>4</v>
      </c>
      <c r="AA67" s="76">
        <v>6</v>
      </c>
      <c r="AB67" s="76">
        <v>2</v>
      </c>
      <c r="AC67" s="76">
        <v>1.7095100000000001</v>
      </c>
      <c r="AD67" s="76">
        <v>94.7</v>
      </c>
      <c r="AE67" s="76">
        <v>130.80000000000001</v>
      </c>
      <c r="AF67" s="76">
        <v>36.1</v>
      </c>
      <c r="AG67" s="76">
        <v>2.1462599999999998</v>
      </c>
      <c r="AH67" s="76" t="s">
        <v>245</v>
      </c>
      <c r="AI67" s="76">
        <f>IF(Table15[[#This Row],[Set]]="Zeta", -2, -20)</f>
        <v>-20</v>
      </c>
    </row>
    <row r="68" spans="24:35" x14ac:dyDescent="0.3">
      <c r="X68" s="75">
        <v>98</v>
      </c>
      <c r="Y68" s="76" t="s">
        <v>42</v>
      </c>
      <c r="Z68" s="76">
        <v>265</v>
      </c>
      <c r="AA68" s="76">
        <v>322</v>
      </c>
      <c r="AB68" s="76">
        <v>57</v>
      </c>
      <c r="AC68" s="76">
        <v>3.5578500000000002</v>
      </c>
      <c r="AD68" s="76">
        <v>200.3</v>
      </c>
      <c r="AE68" s="76">
        <v>275.10000000000002</v>
      </c>
      <c r="AF68" s="76">
        <v>74.8</v>
      </c>
      <c r="AG68" s="76">
        <v>2.1843900000000001</v>
      </c>
      <c r="AH68" s="76" t="s">
        <v>245</v>
      </c>
      <c r="AI68" s="76">
        <f>IF(Table15[[#This Row],[Set]]="Zeta", -2, -20)</f>
        <v>-20</v>
      </c>
    </row>
    <row r="69" spans="24:35" x14ac:dyDescent="0.3">
      <c r="X69" s="75">
        <v>79</v>
      </c>
      <c r="Y69" s="76" t="s">
        <v>42</v>
      </c>
      <c r="Z69" s="76">
        <v>53</v>
      </c>
      <c r="AA69" s="76">
        <v>103</v>
      </c>
      <c r="AB69" s="76">
        <v>50</v>
      </c>
      <c r="AC69" s="76">
        <v>1.04321</v>
      </c>
      <c r="AD69" s="76">
        <v>130.5</v>
      </c>
      <c r="AE69" s="76">
        <v>179</v>
      </c>
      <c r="AF69" s="76">
        <v>48.5</v>
      </c>
      <c r="AG69" s="76">
        <v>2.1934200000000001</v>
      </c>
      <c r="AH69" s="76" t="s">
        <v>245</v>
      </c>
      <c r="AI69" s="76">
        <f>IF(Table15[[#This Row],[Set]]="Zeta", -2, -20)</f>
        <v>-20</v>
      </c>
    </row>
    <row r="70" spans="24:35" x14ac:dyDescent="0.3">
      <c r="X70" s="75">
        <v>74</v>
      </c>
      <c r="Y70" s="76" t="s">
        <v>41</v>
      </c>
      <c r="Z70" s="76">
        <v>2</v>
      </c>
      <c r="AA70" s="76">
        <v>7</v>
      </c>
      <c r="AB70" s="76">
        <v>5</v>
      </c>
      <c r="AC70" s="76">
        <v>0.55328999999999995</v>
      </c>
      <c r="AD70" s="76">
        <v>141.1</v>
      </c>
      <c r="AE70" s="76">
        <v>191</v>
      </c>
      <c r="AF70" s="76">
        <v>49.9</v>
      </c>
      <c r="AG70" s="76">
        <v>2.2890899999999998</v>
      </c>
      <c r="AH70" s="76" t="s">
        <v>245</v>
      </c>
      <c r="AI70" s="76">
        <f>IF(Table15[[#This Row],[Set]]="Zeta", -2, -20)</f>
        <v>-20</v>
      </c>
    </row>
    <row r="71" spans="24:35" x14ac:dyDescent="0.3">
      <c r="X71" s="75">
        <v>100</v>
      </c>
      <c r="Y71" s="76" t="s">
        <v>42</v>
      </c>
      <c r="Z71" s="76">
        <v>221</v>
      </c>
      <c r="AA71" s="76">
        <v>256</v>
      </c>
      <c r="AB71" s="76">
        <v>35</v>
      </c>
      <c r="AC71" s="76">
        <v>4.7148099999999999</v>
      </c>
      <c r="AD71" s="76">
        <v>450.6</v>
      </c>
      <c r="AE71" s="76">
        <v>606.5</v>
      </c>
      <c r="AF71" s="76">
        <v>155.9</v>
      </c>
      <c r="AG71" s="76">
        <v>2.3328500000000001</v>
      </c>
      <c r="AH71" s="76">
        <v>25.76042</v>
      </c>
      <c r="AI71" s="76">
        <f>IF(Table15[[#This Row],[Set]]="Zeta", -2, -20)</f>
        <v>-20</v>
      </c>
    </row>
    <row r="72" spans="24:35" x14ac:dyDescent="0.3">
      <c r="X72" s="75">
        <v>71</v>
      </c>
      <c r="Y72" s="76" t="s">
        <v>41</v>
      </c>
      <c r="Z72" s="76">
        <v>3</v>
      </c>
      <c r="AA72" s="76">
        <v>5</v>
      </c>
      <c r="AB72" s="76">
        <v>2</v>
      </c>
      <c r="AC72" s="76">
        <v>1.3569199999999999</v>
      </c>
      <c r="AD72" s="76">
        <v>164.2</v>
      </c>
      <c r="AE72" s="76">
        <v>220</v>
      </c>
      <c r="AF72" s="76">
        <v>55.8</v>
      </c>
      <c r="AG72" s="76">
        <v>2.3693900000000001</v>
      </c>
      <c r="AH72" s="76" t="s">
        <v>245</v>
      </c>
      <c r="AI72" s="76">
        <f>IF(Table15[[#This Row],[Set]]="Zeta", -2, -20)</f>
        <v>-20</v>
      </c>
    </row>
    <row r="73" spans="24:35" x14ac:dyDescent="0.3">
      <c r="X73" s="75">
        <v>90</v>
      </c>
      <c r="Y73" s="76" t="s">
        <v>42</v>
      </c>
      <c r="Z73" s="76">
        <v>388</v>
      </c>
      <c r="AA73" s="76">
        <v>400</v>
      </c>
      <c r="AB73" s="76">
        <v>12</v>
      </c>
      <c r="AC73" s="76">
        <v>22.75657</v>
      </c>
      <c r="AD73" s="76">
        <v>147.19999999999999</v>
      </c>
      <c r="AE73" s="76">
        <v>194.8</v>
      </c>
      <c r="AF73" s="76">
        <v>47.6</v>
      </c>
      <c r="AG73" s="76">
        <v>2.4739200000000001</v>
      </c>
      <c r="AH73" s="76" t="s">
        <v>245</v>
      </c>
      <c r="AI73" s="76">
        <f>IF(Table15[[#This Row],[Set]]="Zeta", -2, -20)</f>
        <v>-20</v>
      </c>
    </row>
    <row r="74" spans="24:35" x14ac:dyDescent="0.3">
      <c r="X74" s="75">
        <v>66</v>
      </c>
      <c r="Y74" s="76" t="s">
        <v>39</v>
      </c>
      <c r="Z74" s="76">
        <v>58</v>
      </c>
      <c r="AA74" s="76">
        <v>39</v>
      </c>
      <c r="AB74" s="76">
        <v>-19</v>
      </c>
      <c r="AC74" s="76">
        <v>-1.74648</v>
      </c>
      <c r="AD74" s="76">
        <v>91.1</v>
      </c>
      <c r="AE74" s="76">
        <v>119.7</v>
      </c>
      <c r="AF74" s="76">
        <v>28.6</v>
      </c>
      <c r="AG74" s="76">
        <v>2.53871</v>
      </c>
      <c r="AH74" s="76" t="s">
        <v>245</v>
      </c>
      <c r="AI74" s="76">
        <f>IF(Table15[[#This Row],[Set]]="Zeta", -2, -20)</f>
        <v>-2</v>
      </c>
    </row>
    <row r="75" spans="24:35" x14ac:dyDescent="0.3">
      <c r="X75" s="75">
        <v>93</v>
      </c>
      <c r="Y75" s="76" t="s">
        <v>42</v>
      </c>
      <c r="Z75" s="76">
        <v>199</v>
      </c>
      <c r="AA75" s="76">
        <v>230</v>
      </c>
      <c r="AB75" s="76">
        <v>31</v>
      </c>
      <c r="AC75" s="76">
        <v>4.7877700000000001</v>
      </c>
      <c r="AD75" s="76">
        <v>290.8</v>
      </c>
      <c r="AE75" s="76">
        <v>378.9</v>
      </c>
      <c r="AF75" s="76">
        <v>88.1</v>
      </c>
      <c r="AG75" s="76">
        <v>2.61924</v>
      </c>
      <c r="AH75" s="76">
        <v>2.91289</v>
      </c>
      <c r="AI75" s="76">
        <f>IF(Table15[[#This Row],[Set]]="Zeta", -2, -20)</f>
        <v>-20</v>
      </c>
    </row>
    <row r="76" spans="24:35" x14ac:dyDescent="0.3">
      <c r="X76" s="75">
        <v>84</v>
      </c>
      <c r="Y76" s="76" t="s">
        <v>42</v>
      </c>
      <c r="Z76" s="76">
        <v>17</v>
      </c>
      <c r="AA76" s="76">
        <v>35</v>
      </c>
      <c r="AB76" s="76">
        <v>18</v>
      </c>
      <c r="AC76" s="76">
        <v>0.95986000000000005</v>
      </c>
      <c r="AD76" s="76">
        <v>58.9</v>
      </c>
      <c r="AE76" s="76">
        <v>76.400000000000006</v>
      </c>
      <c r="AF76" s="76">
        <v>17.5</v>
      </c>
      <c r="AG76" s="76">
        <v>2.6644999999999999</v>
      </c>
      <c r="AH76" s="76" t="s">
        <v>245</v>
      </c>
      <c r="AI76" s="76">
        <f>IF(Table15[[#This Row],[Set]]="Zeta", -2, -20)</f>
        <v>-20</v>
      </c>
    </row>
    <row r="77" spans="24:35" x14ac:dyDescent="0.3">
      <c r="X77" s="75">
        <v>88</v>
      </c>
      <c r="Y77" s="76" t="s">
        <v>42</v>
      </c>
      <c r="Z77" s="76">
        <v>88</v>
      </c>
      <c r="AA77" s="76">
        <v>100</v>
      </c>
      <c r="AB77" s="76">
        <v>12</v>
      </c>
      <c r="AC77" s="76">
        <v>5.4222700000000001</v>
      </c>
      <c r="AD77" s="76">
        <v>238.5</v>
      </c>
      <c r="AE77" s="76">
        <v>307.3</v>
      </c>
      <c r="AF77" s="76">
        <v>68.8</v>
      </c>
      <c r="AG77" s="76">
        <v>2.7347899999999998</v>
      </c>
      <c r="AH77" s="76" t="s">
        <v>245</v>
      </c>
      <c r="AI77" s="76">
        <f>IF(Table15[[#This Row],[Set]]="Zeta", -2, -20)</f>
        <v>-20</v>
      </c>
    </row>
    <row r="78" spans="24:35" x14ac:dyDescent="0.3">
      <c r="X78" s="75">
        <v>92</v>
      </c>
      <c r="Y78" s="76" t="s">
        <v>41</v>
      </c>
      <c r="Z78" s="76">
        <v>295</v>
      </c>
      <c r="AA78" s="76">
        <v>300</v>
      </c>
      <c r="AB78" s="76">
        <v>5</v>
      </c>
      <c r="AC78" s="76">
        <v>41.241289999999999</v>
      </c>
      <c r="AD78" s="76">
        <v>252.3</v>
      </c>
      <c r="AE78" s="76">
        <v>319.7</v>
      </c>
      <c r="AF78" s="76">
        <v>67.400000000000006</v>
      </c>
      <c r="AG78" s="76">
        <v>2.9275799999999998</v>
      </c>
      <c r="AH78" s="76" t="s">
        <v>245</v>
      </c>
      <c r="AI78" s="76">
        <f>IF(Table15[[#This Row],[Set]]="Zeta", -2, -20)</f>
        <v>-20</v>
      </c>
    </row>
    <row r="79" spans="24:35" x14ac:dyDescent="0.3">
      <c r="X79" s="75">
        <v>95</v>
      </c>
      <c r="Y79" s="76" t="s">
        <v>39</v>
      </c>
      <c r="Z79" s="76">
        <v>175</v>
      </c>
      <c r="AA79" s="76">
        <v>193</v>
      </c>
      <c r="AB79" s="76">
        <v>18</v>
      </c>
      <c r="AC79" s="76">
        <v>7.0798500000000004</v>
      </c>
      <c r="AD79" s="76">
        <v>73.400000000000006</v>
      </c>
      <c r="AE79" s="76">
        <v>92.7</v>
      </c>
      <c r="AF79" s="76">
        <v>19.3</v>
      </c>
      <c r="AG79" s="76">
        <v>2.96922</v>
      </c>
      <c r="AH79" s="76" t="s">
        <v>245</v>
      </c>
      <c r="AI79" s="76">
        <f>IF(Table15[[#This Row],[Set]]="Zeta", -2, -20)</f>
        <v>-2</v>
      </c>
    </row>
    <row r="80" spans="24:35" x14ac:dyDescent="0.3">
      <c r="X80" s="75">
        <v>36</v>
      </c>
      <c r="Y80" s="76" t="s">
        <v>40</v>
      </c>
      <c r="Z80" s="76">
        <v>0</v>
      </c>
      <c r="AA80" s="76">
        <v>0</v>
      </c>
      <c r="AB80" s="76">
        <v>0</v>
      </c>
      <c r="AC80" s="76">
        <v>0</v>
      </c>
      <c r="AD80" s="76">
        <v>20.7</v>
      </c>
      <c r="AE80" s="76">
        <v>26.1</v>
      </c>
      <c r="AF80" s="76">
        <v>5.4</v>
      </c>
      <c r="AG80" s="76">
        <v>2.9902600000000001</v>
      </c>
      <c r="AH80" s="76" t="s">
        <v>245</v>
      </c>
      <c r="AI80" s="76">
        <f>IF(Table15[[#This Row],[Set]]="Zeta", -2, -20)</f>
        <v>-20</v>
      </c>
    </row>
    <row r="81" spans="24:35" x14ac:dyDescent="0.3">
      <c r="X81" s="75">
        <v>8</v>
      </c>
      <c r="Y81" s="76" t="s">
        <v>40</v>
      </c>
      <c r="Z81" s="76">
        <v>0</v>
      </c>
      <c r="AA81" s="76">
        <v>0</v>
      </c>
      <c r="AB81" s="76">
        <v>0</v>
      </c>
      <c r="AC81" s="76">
        <v>0</v>
      </c>
      <c r="AD81" s="76">
        <v>65.599999999999994</v>
      </c>
      <c r="AE81" s="76">
        <v>82.5</v>
      </c>
      <c r="AF81" s="76">
        <v>16.899999999999999</v>
      </c>
      <c r="AG81" s="76">
        <v>3.0238999999999998</v>
      </c>
      <c r="AH81" s="76" t="s">
        <v>245</v>
      </c>
      <c r="AI81" s="76">
        <f>IF(Table15[[#This Row],[Set]]="Zeta", -2, -20)</f>
        <v>-20</v>
      </c>
    </row>
    <row r="82" spans="24:35" x14ac:dyDescent="0.3">
      <c r="X82" s="75">
        <v>63</v>
      </c>
      <c r="Y82" s="76" t="s">
        <v>39</v>
      </c>
      <c r="Z82" s="76">
        <v>68</v>
      </c>
      <c r="AA82" s="76">
        <v>62</v>
      </c>
      <c r="AB82" s="76">
        <v>-6</v>
      </c>
      <c r="AC82" s="76">
        <v>-7.5037599999999998</v>
      </c>
      <c r="AD82" s="76">
        <v>77.3</v>
      </c>
      <c r="AE82" s="76">
        <v>96.1</v>
      </c>
      <c r="AF82" s="76">
        <v>18.8</v>
      </c>
      <c r="AG82" s="76">
        <v>3.1840199999999999</v>
      </c>
      <c r="AH82" s="76" t="s">
        <v>245</v>
      </c>
      <c r="AI82" s="76">
        <f>IF(Table15[[#This Row],[Set]]="Zeta", -2, -20)</f>
        <v>-2</v>
      </c>
    </row>
    <row r="83" spans="24:35" x14ac:dyDescent="0.3">
      <c r="X83" s="75">
        <v>68</v>
      </c>
      <c r="Y83" s="76" t="s">
        <v>41</v>
      </c>
      <c r="Z83" s="76">
        <v>0</v>
      </c>
      <c r="AA83" s="76">
        <v>3</v>
      </c>
      <c r="AB83" s="76">
        <v>3</v>
      </c>
      <c r="AC83" s="76">
        <v>0</v>
      </c>
      <c r="AD83" s="76">
        <v>171.5</v>
      </c>
      <c r="AE83" s="76">
        <v>211.9</v>
      </c>
      <c r="AF83" s="76">
        <v>40.4</v>
      </c>
      <c r="AG83" s="76">
        <v>3.2768099999999998</v>
      </c>
      <c r="AH83" s="76" t="s">
        <v>245</v>
      </c>
      <c r="AI83" s="76">
        <f>IF(Table15[[#This Row],[Set]]="Zeta", -2, -20)</f>
        <v>-20</v>
      </c>
    </row>
    <row r="84" spans="24:35" x14ac:dyDescent="0.3">
      <c r="X84" s="75">
        <v>77</v>
      </c>
      <c r="Y84" s="76" t="s">
        <v>39</v>
      </c>
      <c r="Z84" s="76">
        <v>360</v>
      </c>
      <c r="AA84" s="76">
        <v>353</v>
      </c>
      <c r="AB84" s="76">
        <v>-7</v>
      </c>
      <c r="AC84" s="76">
        <v>-35.299860000000002</v>
      </c>
      <c r="AD84" s="76">
        <v>174.6</v>
      </c>
      <c r="AE84" s="76">
        <v>210</v>
      </c>
      <c r="AF84" s="76">
        <v>35.4</v>
      </c>
      <c r="AG84" s="76">
        <v>3.7546599999999999</v>
      </c>
      <c r="AH84" s="76" t="s">
        <v>245</v>
      </c>
      <c r="AI84" s="76">
        <f>IF(Table15[[#This Row],[Set]]="Zeta", -2, -20)</f>
        <v>-2</v>
      </c>
    </row>
    <row r="85" spans="24:35" x14ac:dyDescent="0.3">
      <c r="X85" s="75">
        <v>70</v>
      </c>
      <c r="Y85" s="76" t="s">
        <v>41</v>
      </c>
      <c r="Z85" s="76">
        <v>10</v>
      </c>
      <c r="AA85" s="76">
        <v>18</v>
      </c>
      <c r="AB85" s="76">
        <v>8</v>
      </c>
      <c r="AC85" s="76">
        <v>1.1792499999999999</v>
      </c>
      <c r="AD85" s="76">
        <v>52.1</v>
      </c>
      <c r="AE85" s="76">
        <v>62.5</v>
      </c>
      <c r="AF85" s="76">
        <v>10.4</v>
      </c>
      <c r="AG85" s="76">
        <v>3.8084699999999998</v>
      </c>
      <c r="AH85" s="76" t="s">
        <v>245</v>
      </c>
      <c r="AI85" s="76">
        <f>IF(Table15[[#This Row],[Set]]="Zeta", -2, -20)</f>
        <v>-20</v>
      </c>
    </row>
    <row r="86" spans="24:35" x14ac:dyDescent="0.3">
      <c r="X86" s="75">
        <v>61</v>
      </c>
      <c r="Y86" s="76" t="s">
        <v>41</v>
      </c>
      <c r="Z86" s="76">
        <v>9</v>
      </c>
      <c r="AA86" s="76">
        <v>13</v>
      </c>
      <c r="AB86" s="76">
        <v>4</v>
      </c>
      <c r="AC86" s="76">
        <v>1.88496</v>
      </c>
      <c r="AD86" s="76">
        <v>12.8</v>
      </c>
      <c r="AE86" s="76">
        <v>15.2</v>
      </c>
      <c r="AF86" s="76">
        <v>2.4</v>
      </c>
      <c r="AG86" s="76">
        <v>4.0334399999999997</v>
      </c>
      <c r="AH86" s="76" t="s">
        <v>245</v>
      </c>
      <c r="AI86" s="76">
        <f>IF(Table15[[#This Row],[Set]]="Zeta", -2, -20)</f>
        <v>-20</v>
      </c>
    </row>
    <row r="87" spans="24:35" x14ac:dyDescent="0.3">
      <c r="X87" s="75">
        <v>73</v>
      </c>
      <c r="Y87" s="76" t="s">
        <v>41</v>
      </c>
      <c r="Z87" s="76">
        <v>39</v>
      </c>
      <c r="AA87" s="76">
        <v>49</v>
      </c>
      <c r="AB87" s="76">
        <v>10</v>
      </c>
      <c r="AC87" s="76">
        <v>3.03667</v>
      </c>
      <c r="AD87" s="76">
        <v>83.3</v>
      </c>
      <c r="AE87" s="76">
        <v>97.7</v>
      </c>
      <c r="AF87" s="76">
        <v>14.4</v>
      </c>
      <c r="AG87" s="76">
        <v>4.3470300000000002</v>
      </c>
      <c r="AH87" s="76" t="s">
        <v>245</v>
      </c>
      <c r="AI87" s="76">
        <f>IF(Table15[[#This Row],[Set]]="Zeta", -2, -20)</f>
        <v>-20</v>
      </c>
    </row>
    <row r="88" spans="24:35" x14ac:dyDescent="0.3">
      <c r="X88" s="75">
        <v>86</v>
      </c>
      <c r="Y88" s="76" t="s">
        <v>42</v>
      </c>
      <c r="Z88" s="76">
        <v>211</v>
      </c>
      <c r="AA88" s="76">
        <v>254</v>
      </c>
      <c r="AB88" s="76">
        <v>43</v>
      </c>
      <c r="AC88" s="76">
        <v>3.73712</v>
      </c>
      <c r="AD88" s="76">
        <v>365.6</v>
      </c>
      <c r="AE88" s="76">
        <v>428.5</v>
      </c>
      <c r="AF88" s="76">
        <v>62.9</v>
      </c>
      <c r="AG88" s="76">
        <v>4.3662599999999996</v>
      </c>
      <c r="AH88" s="76">
        <v>1.3569199999999999</v>
      </c>
      <c r="AI88" s="76">
        <f>IF(Table15[[#This Row],[Set]]="Zeta", -2, -20)</f>
        <v>-20</v>
      </c>
    </row>
    <row r="89" spans="24:35" x14ac:dyDescent="0.3">
      <c r="X89" s="75">
        <v>91</v>
      </c>
      <c r="Y89" s="76" t="s">
        <v>41</v>
      </c>
      <c r="Z89" s="76">
        <v>119</v>
      </c>
      <c r="AA89" s="76">
        <v>124</v>
      </c>
      <c r="AB89" s="76">
        <v>5</v>
      </c>
      <c r="AC89" s="76">
        <v>16.841100000000001</v>
      </c>
      <c r="AD89" s="76">
        <v>183.5</v>
      </c>
      <c r="AE89" s="76">
        <v>213.8</v>
      </c>
      <c r="AF89" s="76">
        <v>30.3</v>
      </c>
      <c r="AG89" s="76">
        <v>4.53552</v>
      </c>
      <c r="AH89" s="76" t="s">
        <v>245</v>
      </c>
      <c r="AI89" s="76">
        <f>IF(Table15[[#This Row],[Set]]="Zeta", -2, -20)</f>
        <v>-20</v>
      </c>
    </row>
    <row r="90" spans="24:35" x14ac:dyDescent="0.3">
      <c r="X90" s="77">
        <v>44</v>
      </c>
      <c r="Y90" s="78" t="s">
        <v>40</v>
      </c>
      <c r="Z90" s="78">
        <v>0</v>
      </c>
      <c r="AA90" s="78">
        <v>0</v>
      </c>
      <c r="AB90" s="78">
        <v>0</v>
      </c>
      <c r="AC90" s="78">
        <v>0</v>
      </c>
      <c r="AD90" s="78">
        <v>18.899999999999999</v>
      </c>
      <c r="AE90" s="78">
        <v>21.9</v>
      </c>
      <c r="AF90" s="78">
        <v>3</v>
      </c>
      <c r="AG90" s="78">
        <v>4.7048899999999998</v>
      </c>
      <c r="AH90" s="78" t="s">
        <v>245</v>
      </c>
      <c r="AI90" s="76">
        <f>IF(Table15[[#This Row],[Set]]="Zeta", -2, -20)</f>
        <v>-20</v>
      </c>
    </row>
    <row r="91" spans="24:35" x14ac:dyDescent="0.3">
      <c r="X91" s="74">
        <v>80</v>
      </c>
      <c r="Y91" s="74" t="s">
        <v>42</v>
      </c>
      <c r="Z91" s="74">
        <v>66</v>
      </c>
      <c r="AA91" s="74">
        <v>97</v>
      </c>
      <c r="AB91" s="74">
        <v>31</v>
      </c>
      <c r="AC91" s="74">
        <v>1.8001199999999999</v>
      </c>
      <c r="AD91" s="74">
        <v>78</v>
      </c>
      <c r="AE91" s="74">
        <v>89.6</v>
      </c>
      <c r="AF91" s="74">
        <v>11.6</v>
      </c>
      <c r="AG91" s="74">
        <v>4.9993800000000004</v>
      </c>
      <c r="AH91" s="74" t="s">
        <v>245</v>
      </c>
      <c r="AI91" s="76">
        <f>IF(Table15[[#This Row],[Set]]="Zeta", -2, -20)</f>
        <v>-20</v>
      </c>
    </row>
    <row r="92" spans="24:35" x14ac:dyDescent="0.3">
      <c r="X92" s="74">
        <v>62</v>
      </c>
      <c r="Y92" s="74" t="s">
        <v>42</v>
      </c>
      <c r="Z92" s="74">
        <v>27</v>
      </c>
      <c r="AA92" s="74">
        <v>41</v>
      </c>
      <c r="AB92" s="74">
        <v>14</v>
      </c>
      <c r="AC92" s="74">
        <v>1.6593</v>
      </c>
      <c r="AD92" s="74">
        <v>45.3</v>
      </c>
      <c r="AE92" s="74">
        <v>51.6</v>
      </c>
      <c r="AF92" s="74">
        <v>6.3</v>
      </c>
      <c r="AG92" s="74">
        <v>5.3231099999999998</v>
      </c>
      <c r="AH92" s="74" t="s">
        <v>245</v>
      </c>
      <c r="AI92" s="76">
        <f>IF(Table15[[#This Row],[Set]]="Zeta", -2, -20)</f>
        <v>-20</v>
      </c>
    </row>
    <row r="93" spans="24:35" x14ac:dyDescent="0.3">
      <c r="X93" s="74">
        <v>6</v>
      </c>
      <c r="Y93" s="74" t="s">
        <v>40</v>
      </c>
      <c r="Z93" s="74">
        <v>0</v>
      </c>
      <c r="AA93" s="74">
        <v>0</v>
      </c>
      <c r="AB93" s="74">
        <v>0</v>
      </c>
      <c r="AC93" s="74">
        <v>0</v>
      </c>
      <c r="AD93" s="74">
        <v>10.4</v>
      </c>
      <c r="AE93" s="74">
        <v>11.8</v>
      </c>
      <c r="AF93" s="74">
        <v>1.4</v>
      </c>
      <c r="AG93" s="74">
        <v>5.4883699999999997</v>
      </c>
      <c r="AH93" s="74" t="s">
        <v>245</v>
      </c>
      <c r="AI93" s="76">
        <f>IF(Table15[[#This Row],[Set]]="Zeta", -2, -20)</f>
        <v>-20</v>
      </c>
    </row>
    <row r="94" spans="24:35" x14ac:dyDescent="0.3">
      <c r="X94" s="74">
        <v>27</v>
      </c>
      <c r="Y94" s="74" t="s">
        <v>40</v>
      </c>
      <c r="Z94" s="74">
        <v>0</v>
      </c>
      <c r="AA94" s="74">
        <v>0</v>
      </c>
      <c r="AB94" s="74">
        <v>0</v>
      </c>
      <c r="AC94" s="74">
        <v>0</v>
      </c>
      <c r="AD94" s="74">
        <v>23.3</v>
      </c>
      <c r="AE94" s="74">
        <v>25.7</v>
      </c>
      <c r="AF94" s="74">
        <v>2.4</v>
      </c>
      <c r="AG94" s="74">
        <v>7.0702199999999999</v>
      </c>
      <c r="AH94" s="74" t="s">
        <v>245</v>
      </c>
      <c r="AI94" s="76">
        <f>IF(Table15[[#This Row],[Set]]="Zeta", -2, -20)</f>
        <v>-20</v>
      </c>
    </row>
    <row r="95" spans="24:35" x14ac:dyDescent="0.3">
      <c r="X95" s="74">
        <v>67</v>
      </c>
      <c r="Y95" s="74" t="s">
        <v>41</v>
      </c>
      <c r="Z95" s="74">
        <v>4</v>
      </c>
      <c r="AA95" s="74">
        <v>8</v>
      </c>
      <c r="AB95" s="74">
        <v>4</v>
      </c>
      <c r="AC95" s="74">
        <v>1</v>
      </c>
      <c r="AD95" s="74">
        <v>139.4</v>
      </c>
      <c r="AE95" s="74">
        <v>153.6</v>
      </c>
      <c r="AF95" s="74">
        <v>14.2</v>
      </c>
      <c r="AG95" s="74">
        <v>7.1455299999999999</v>
      </c>
      <c r="AH95" s="74" t="s">
        <v>245</v>
      </c>
      <c r="AI95" s="76">
        <f>IF(Table15[[#This Row],[Set]]="Zeta", -2, -20)</f>
        <v>-20</v>
      </c>
    </row>
    <row r="96" spans="24:35" x14ac:dyDescent="0.3">
      <c r="X96" s="74">
        <v>2</v>
      </c>
      <c r="Y96" s="74" t="s">
        <v>39</v>
      </c>
      <c r="Z96" s="74">
        <v>0</v>
      </c>
      <c r="AA96" s="74">
        <v>0</v>
      </c>
      <c r="AB96" s="74">
        <v>0</v>
      </c>
      <c r="AC96" s="74">
        <v>0</v>
      </c>
      <c r="AD96" s="74">
        <v>193.3</v>
      </c>
      <c r="AE96" s="74">
        <v>212.2</v>
      </c>
      <c r="AF96" s="74">
        <v>18.899999999999999</v>
      </c>
      <c r="AG96" s="74">
        <v>7.4303600000000003</v>
      </c>
      <c r="AH96" s="74">
        <v>0</v>
      </c>
      <c r="AI96" s="76">
        <f>IF(Table15[[#This Row],[Set]]="Zeta", -2, -20)</f>
        <v>-2</v>
      </c>
    </row>
    <row r="97" spans="24:35" x14ac:dyDescent="0.3">
      <c r="X97" s="74">
        <v>75</v>
      </c>
      <c r="Y97" s="74" t="s">
        <v>41</v>
      </c>
      <c r="Z97" s="74">
        <v>21</v>
      </c>
      <c r="AA97" s="74">
        <v>31</v>
      </c>
      <c r="AB97" s="74">
        <v>10</v>
      </c>
      <c r="AC97" s="74">
        <v>1.7797400000000001</v>
      </c>
      <c r="AD97" s="74">
        <v>106.8</v>
      </c>
      <c r="AE97" s="74">
        <v>116.5</v>
      </c>
      <c r="AF97" s="74">
        <v>9.6999999999999993</v>
      </c>
      <c r="AG97" s="74">
        <v>7.9733200000000002</v>
      </c>
      <c r="AH97" s="74" t="s">
        <v>245</v>
      </c>
      <c r="AI97" s="76">
        <f>IF(Table15[[#This Row],[Set]]="Zeta", -2, -20)</f>
        <v>-20</v>
      </c>
    </row>
    <row r="98" spans="24:35" x14ac:dyDescent="0.3">
      <c r="X98" s="74">
        <v>83</v>
      </c>
      <c r="Y98" s="74" t="s">
        <v>42</v>
      </c>
      <c r="Z98" s="74">
        <v>217</v>
      </c>
      <c r="AA98" s="74">
        <v>245</v>
      </c>
      <c r="AB98" s="74">
        <v>28</v>
      </c>
      <c r="AC98" s="74">
        <v>5.7114599999999998</v>
      </c>
      <c r="AD98" s="74">
        <v>169</v>
      </c>
      <c r="AE98" s="74">
        <v>182.2</v>
      </c>
      <c r="AF98" s="74">
        <v>13.2</v>
      </c>
      <c r="AG98" s="74">
        <v>9.2166099999999993</v>
      </c>
      <c r="AH98" s="74" t="s">
        <v>245</v>
      </c>
      <c r="AI98" s="76">
        <f>IF(Table15[[#This Row],[Set]]="Zeta", -2, -20)</f>
        <v>-20</v>
      </c>
    </row>
    <row r="99" spans="24:35" x14ac:dyDescent="0.3">
      <c r="X99" s="74">
        <v>54</v>
      </c>
      <c r="Y99" s="74" t="s">
        <v>39</v>
      </c>
      <c r="Z99" s="74">
        <v>2</v>
      </c>
      <c r="AA99" s="74">
        <v>0</v>
      </c>
      <c r="AB99" s="74">
        <v>-2</v>
      </c>
      <c r="AC99" s="74">
        <v>0</v>
      </c>
      <c r="AD99" s="74">
        <v>64.900000000000006</v>
      </c>
      <c r="AE99" s="74">
        <v>68.5</v>
      </c>
      <c r="AF99" s="74">
        <v>3.6</v>
      </c>
      <c r="AG99" s="74">
        <v>12.839359999999999</v>
      </c>
      <c r="AH99" s="74" t="s">
        <v>245</v>
      </c>
      <c r="AI99" s="76">
        <f>IF(Table15[[#This Row],[Set]]="Zeta", -2, -20)</f>
        <v>-2</v>
      </c>
    </row>
    <row r="100" spans="24:35" x14ac:dyDescent="0.3">
      <c r="X100" s="74">
        <v>45</v>
      </c>
      <c r="Y100" s="74" t="s">
        <v>40</v>
      </c>
      <c r="Z100" s="74">
        <v>0</v>
      </c>
      <c r="AA100" s="74">
        <v>0</v>
      </c>
      <c r="AB100" s="74">
        <v>0</v>
      </c>
      <c r="AC100" s="74">
        <v>0</v>
      </c>
      <c r="AD100" s="74">
        <v>3.8</v>
      </c>
      <c r="AE100" s="74">
        <v>4</v>
      </c>
      <c r="AF100" s="74">
        <v>0.2</v>
      </c>
      <c r="AG100" s="74">
        <v>13.51341</v>
      </c>
      <c r="AH100" s="74" t="s">
        <v>245</v>
      </c>
      <c r="AI100" s="76">
        <f>IF(Table15[[#This Row],[Set]]="Zeta", -2, -20)</f>
        <v>-20</v>
      </c>
    </row>
    <row r="101" spans="24:35" x14ac:dyDescent="0.3">
      <c r="X101" s="74">
        <v>55</v>
      </c>
      <c r="Y101" s="74" t="s">
        <v>39</v>
      </c>
      <c r="Z101" s="74">
        <v>0</v>
      </c>
      <c r="AA101" s="74">
        <v>0</v>
      </c>
      <c r="AB101" s="74">
        <v>0</v>
      </c>
      <c r="AC101" s="74">
        <v>0</v>
      </c>
      <c r="AD101" s="74">
        <v>68.2</v>
      </c>
      <c r="AE101" s="74">
        <v>71.400000000000006</v>
      </c>
      <c r="AF101" s="74">
        <v>3.2</v>
      </c>
      <c r="AG101" s="74">
        <v>15.116619999999999</v>
      </c>
      <c r="AH101" s="74" t="s">
        <v>245</v>
      </c>
      <c r="AI101" s="76">
        <f>IF(Table15[[#This Row],[Set]]="Zeta", -2, -20)</f>
        <v>-2</v>
      </c>
    </row>
    <row r="102" spans="24:35" x14ac:dyDescent="0.3">
      <c r="X102" s="74">
        <v>72</v>
      </c>
      <c r="Y102" s="74" t="s">
        <v>41</v>
      </c>
      <c r="Z102" s="74">
        <v>12</v>
      </c>
      <c r="AA102" s="74">
        <v>17</v>
      </c>
      <c r="AB102" s="74">
        <v>5</v>
      </c>
      <c r="AC102" s="74">
        <v>1.9900500000000001</v>
      </c>
      <c r="AD102" s="74">
        <v>290.2</v>
      </c>
      <c r="AE102" s="74">
        <v>301</v>
      </c>
      <c r="AF102" s="74">
        <v>10.8</v>
      </c>
      <c r="AG102" s="74">
        <v>18.969580000000001</v>
      </c>
      <c r="AH102" s="74" t="s">
        <v>245</v>
      </c>
      <c r="AI102" s="76">
        <f>IF(Table15[[#This Row],[Set]]="Zeta", -2, -20)</f>
        <v>-20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CA0-922C-42A7-BEE3-3864D0CE7646}">
  <dimension ref="A1:C65"/>
  <sheetViews>
    <sheetView tabSelected="1" workbookViewId="0">
      <selection sqref="A1:C65"/>
    </sheetView>
  </sheetViews>
  <sheetFormatPr defaultRowHeight="14.4" x14ac:dyDescent="0.3"/>
  <sheetData>
    <row r="1" spans="1:3" x14ac:dyDescent="0.3">
      <c r="A1" t="s">
        <v>150</v>
      </c>
      <c r="B1" t="s">
        <v>150</v>
      </c>
      <c r="C1" t="s">
        <v>279</v>
      </c>
    </row>
    <row r="2" spans="1:3" x14ac:dyDescent="0.3">
      <c r="A2" t="s">
        <v>150</v>
      </c>
      <c r="B2" t="s">
        <v>150</v>
      </c>
      <c r="C2" t="s">
        <v>280</v>
      </c>
    </row>
    <row r="3" spans="1:3" x14ac:dyDescent="0.3">
      <c r="A3" t="s">
        <v>153</v>
      </c>
      <c r="B3" t="s">
        <v>268</v>
      </c>
      <c r="C3" t="s">
        <v>269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17</v>
      </c>
      <c r="B5">
        <v>0</v>
      </c>
      <c r="C5">
        <v>0</v>
      </c>
    </row>
    <row r="6" spans="1:3" x14ac:dyDescent="0.3">
      <c r="A6">
        <v>49</v>
      </c>
      <c r="B6">
        <v>0</v>
      </c>
      <c r="C6">
        <v>0</v>
      </c>
    </row>
    <row r="7" spans="1:3" x14ac:dyDescent="0.3">
      <c r="A7">
        <v>50</v>
      </c>
      <c r="B7">
        <v>0</v>
      </c>
      <c r="C7">
        <v>0</v>
      </c>
    </row>
    <row r="8" spans="1:3" x14ac:dyDescent="0.3">
      <c r="A8">
        <v>51</v>
      </c>
      <c r="B8">
        <v>0</v>
      </c>
      <c r="C8">
        <v>0</v>
      </c>
    </row>
    <row r="9" spans="1:3" x14ac:dyDescent="0.3">
      <c r="A9">
        <v>52</v>
      </c>
      <c r="B9">
        <v>0</v>
      </c>
      <c r="C9">
        <v>0</v>
      </c>
    </row>
    <row r="10" spans="1:3" x14ac:dyDescent="0.3">
      <c r="A10">
        <v>53</v>
      </c>
      <c r="B10">
        <v>0</v>
      </c>
      <c r="C10">
        <v>0</v>
      </c>
    </row>
    <row r="11" spans="1:3" x14ac:dyDescent="0.3">
      <c r="A11">
        <v>54</v>
      </c>
      <c r="B11">
        <v>0</v>
      </c>
      <c r="C11">
        <v>0</v>
      </c>
    </row>
    <row r="12" spans="1:3" x14ac:dyDescent="0.3">
      <c r="A12">
        <v>55</v>
      </c>
      <c r="B12">
        <v>0</v>
      </c>
      <c r="C12">
        <v>0</v>
      </c>
    </row>
    <row r="13" spans="1:3" x14ac:dyDescent="0.3">
      <c r="A13">
        <v>56</v>
      </c>
      <c r="B13">
        <v>0</v>
      </c>
      <c r="C13">
        <v>0</v>
      </c>
    </row>
    <row r="14" spans="1:3" x14ac:dyDescent="0.3">
      <c r="A14">
        <v>57</v>
      </c>
      <c r="B14">
        <v>1.7747793674028101</v>
      </c>
      <c r="C14">
        <v>0.916290731874155</v>
      </c>
    </row>
    <row r="15" spans="1:3" x14ac:dyDescent="0.3">
      <c r="A15">
        <v>59</v>
      </c>
      <c r="B15">
        <v>3.6375861597263799</v>
      </c>
      <c r="C15">
        <v>0.69314718055994495</v>
      </c>
    </row>
    <row r="16" spans="1:3" x14ac:dyDescent="0.3">
      <c r="A16">
        <v>61</v>
      </c>
      <c r="B16">
        <v>2.4695098776853399</v>
      </c>
      <c r="C16">
        <v>0.89381787602209595</v>
      </c>
    </row>
    <row r="17" spans="1:3" x14ac:dyDescent="0.3">
      <c r="A17">
        <v>62</v>
      </c>
      <c r="B17">
        <v>3.5343173006204802</v>
      </c>
      <c r="C17">
        <v>0.92367083917177695</v>
      </c>
    </row>
    <row r="18" spans="1:3" x14ac:dyDescent="0.3">
      <c r="A18">
        <v>63</v>
      </c>
      <c r="B18">
        <v>4.1886046806471899</v>
      </c>
      <c r="C18">
        <v>0.64802674527947501</v>
      </c>
    </row>
    <row r="19" spans="1:3" x14ac:dyDescent="0.3">
      <c r="A19">
        <v>64</v>
      </c>
      <c r="B19">
        <v>4.1891883224079303</v>
      </c>
      <c r="C19">
        <v>0.72439972406404896</v>
      </c>
    </row>
    <row r="20" spans="1:3" x14ac:dyDescent="0.3">
      <c r="A20">
        <v>65</v>
      </c>
      <c r="B20">
        <v>0</v>
      </c>
      <c r="C20">
        <v>0</v>
      </c>
    </row>
    <row r="21" spans="1:3" x14ac:dyDescent="0.3">
      <c r="A21">
        <v>66</v>
      </c>
      <c r="B21">
        <v>3.8828101920545</v>
      </c>
      <c r="C21">
        <v>0.51426796795696295</v>
      </c>
    </row>
    <row r="22" spans="1:3" x14ac:dyDescent="0.3">
      <c r="A22">
        <v>67</v>
      </c>
      <c r="B22">
        <v>1.89564703805597</v>
      </c>
      <c r="C22">
        <v>1.0986122886681</v>
      </c>
    </row>
    <row r="23" spans="1:3" x14ac:dyDescent="0.3">
      <c r="A23">
        <v>68</v>
      </c>
      <c r="B23">
        <v>0</v>
      </c>
      <c r="C23">
        <v>0</v>
      </c>
    </row>
    <row r="24" spans="1:3" x14ac:dyDescent="0.3">
      <c r="A24">
        <v>69</v>
      </c>
      <c r="B24">
        <v>3.0910424533583098</v>
      </c>
      <c r="C24">
        <v>0.69314718055994495</v>
      </c>
    </row>
    <row r="25" spans="1:3" x14ac:dyDescent="0.3">
      <c r="A25">
        <v>70</v>
      </c>
      <c r="B25">
        <v>2.6683669929878602</v>
      </c>
      <c r="C25">
        <v>1.0296194171811499</v>
      </c>
    </row>
    <row r="26" spans="1:3" x14ac:dyDescent="0.3">
      <c r="A26">
        <v>71</v>
      </c>
      <c r="B26">
        <v>1.58370634629087</v>
      </c>
      <c r="C26">
        <v>0.98082925301172597</v>
      </c>
    </row>
    <row r="27" spans="1:3" x14ac:dyDescent="0.3">
      <c r="A27">
        <v>72</v>
      </c>
      <c r="B27">
        <v>2.7267317333489598</v>
      </c>
      <c r="C27">
        <v>0.88238918019847301</v>
      </c>
    </row>
    <row r="28" spans="1:3" x14ac:dyDescent="0.3">
      <c r="A28">
        <v>73</v>
      </c>
      <c r="B28">
        <v>3.8003087024533202</v>
      </c>
      <c r="C28">
        <v>0.81377516834856001</v>
      </c>
    </row>
    <row r="29" spans="1:3" x14ac:dyDescent="0.3">
      <c r="A29">
        <v>74</v>
      </c>
      <c r="B29">
        <v>1.5563867342472399</v>
      </c>
      <c r="C29">
        <v>1.5040773967762699</v>
      </c>
    </row>
    <row r="30" spans="1:3" x14ac:dyDescent="0.3">
      <c r="A30">
        <v>75</v>
      </c>
      <c r="B30">
        <v>3.2776993581911098</v>
      </c>
      <c r="C30">
        <v>0.90672128085800396</v>
      </c>
    </row>
    <row r="31" spans="1:3" x14ac:dyDescent="0.3">
      <c r="A31">
        <v>76</v>
      </c>
      <c r="B31">
        <v>4.4557134063589396</v>
      </c>
      <c r="C31">
        <v>0.92494879461726898</v>
      </c>
    </row>
    <row r="32" spans="1:3" x14ac:dyDescent="0.3">
      <c r="A32">
        <v>77</v>
      </c>
      <c r="B32">
        <v>5.8790873012877203</v>
      </c>
      <c r="C32">
        <v>0.68337738896414002</v>
      </c>
    </row>
    <row r="33" spans="1:3" x14ac:dyDescent="0.3">
      <c r="A33">
        <v>78</v>
      </c>
      <c r="B33">
        <v>4.4957985277338004</v>
      </c>
      <c r="C33">
        <v>0.78733439561964602</v>
      </c>
    </row>
    <row r="34" spans="1:3" x14ac:dyDescent="0.3">
      <c r="A34">
        <v>79</v>
      </c>
      <c r="B34">
        <v>4.3159542156931296</v>
      </c>
      <c r="C34">
        <v>1.07956409369741</v>
      </c>
    </row>
    <row r="35" spans="1:3" x14ac:dyDescent="0.3">
      <c r="A35">
        <v>80</v>
      </c>
      <c r="B35">
        <v>4.3946034517012498</v>
      </c>
      <c r="C35">
        <v>0.90409545878033604</v>
      </c>
    </row>
    <row r="36" spans="1:3" x14ac:dyDescent="0.3">
      <c r="A36">
        <v>81</v>
      </c>
      <c r="B36">
        <v>4.4005839671817801</v>
      </c>
      <c r="C36">
        <v>0.69937773031058104</v>
      </c>
    </row>
    <row r="37" spans="1:3" x14ac:dyDescent="0.3">
      <c r="A37">
        <v>82</v>
      </c>
      <c r="B37">
        <v>5.3232729418494502</v>
      </c>
      <c r="C37">
        <v>0.76144172799617105</v>
      </c>
    </row>
    <row r="38" spans="1:3" x14ac:dyDescent="0.3">
      <c r="A38">
        <v>83</v>
      </c>
      <c r="B38">
        <v>5.4449053811822603</v>
      </c>
      <c r="C38">
        <v>0.75566753754127902</v>
      </c>
    </row>
    <row r="39" spans="1:3" x14ac:dyDescent="0.3">
      <c r="A39">
        <v>84</v>
      </c>
      <c r="B39">
        <v>3.2344586529021502</v>
      </c>
      <c r="C39">
        <v>1.11803037452521</v>
      </c>
    </row>
    <row r="40" spans="1:3" x14ac:dyDescent="0.3">
      <c r="A40">
        <v>85</v>
      </c>
      <c r="B40">
        <v>5.4722440800471199</v>
      </c>
      <c r="C40">
        <v>0.76063742216236097</v>
      </c>
    </row>
    <row r="41" spans="1:3" x14ac:dyDescent="0.3">
      <c r="A41">
        <v>86</v>
      </c>
      <c r="B41">
        <v>5.4489064815265298</v>
      </c>
      <c r="C41">
        <v>0.79017927211128902</v>
      </c>
    </row>
    <row r="42" spans="1:3" x14ac:dyDescent="0.3">
      <c r="A42">
        <v>87</v>
      </c>
      <c r="B42">
        <v>4.6346813941011202</v>
      </c>
      <c r="C42">
        <v>0.70299947700295695</v>
      </c>
    </row>
    <row r="43" spans="1:3" x14ac:dyDescent="0.3">
      <c r="A43">
        <v>88</v>
      </c>
      <c r="B43">
        <v>4.5518571184573302</v>
      </c>
      <c r="C43">
        <v>0.75910514835174203</v>
      </c>
    </row>
    <row r="44" spans="1:3" x14ac:dyDescent="0.3">
      <c r="A44">
        <v>89</v>
      </c>
      <c r="B44">
        <v>4.9126548857360497</v>
      </c>
      <c r="C44">
        <v>0.69314718055994495</v>
      </c>
    </row>
    <row r="45" spans="1:3" x14ac:dyDescent="0.3">
      <c r="A45">
        <v>90</v>
      </c>
      <c r="B45">
        <v>5.9787700925704304</v>
      </c>
      <c r="C45">
        <v>0.70849275023460501</v>
      </c>
    </row>
    <row r="46" spans="1:3" x14ac:dyDescent="0.3">
      <c r="A46">
        <v>91</v>
      </c>
      <c r="B46">
        <v>4.80790102518006</v>
      </c>
      <c r="C46">
        <v>0.71393795022901896</v>
      </c>
    </row>
    <row r="47" spans="1:3" x14ac:dyDescent="0.3">
      <c r="A47">
        <v>92</v>
      </c>
      <c r="B47">
        <v>5.6987347416367999</v>
      </c>
      <c r="C47">
        <v>0.70158604920580903</v>
      </c>
    </row>
    <row r="48" spans="1:3" x14ac:dyDescent="0.3">
      <c r="A48">
        <v>93</v>
      </c>
      <c r="B48">
        <v>5.3703554008055896</v>
      </c>
      <c r="C48">
        <v>0.76815209420352404</v>
      </c>
    </row>
    <row r="49" spans="1:3" x14ac:dyDescent="0.3">
      <c r="A49">
        <v>94</v>
      </c>
      <c r="B49">
        <v>5.7701788198512096</v>
      </c>
      <c r="C49">
        <v>0.79126503651846802</v>
      </c>
    </row>
    <row r="50" spans="1:3" x14ac:dyDescent="0.3">
      <c r="A50">
        <v>95</v>
      </c>
      <c r="B50">
        <v>5.2191646266663101</v>
      </c>
      <c r="C50">
        <v>0.74329696424541603</v>
      </c>
    </row>
    <row r="51" spans="1:3" x14ac:dyDescent="0.3">
      <c r="A51">
        <v>96</v>
      </c>
      <c r="B51">
        <v>6.4838081630380904</v>
      </c>
      <c r="C51">
        <v>0.86764444224637105</v>
      </c>
    </row>
    <row r="52" spans="1:3" x14ac:dyDescent="0.3">
      <c r="A52">
        <v>97</v>
      </c>
      <c r="B52">
        <v>3.93922109855703</v>
      </c>
      <c r="C52">
        <v>0.76497291513120003</v>
      </c>
    </row>
    <row r="53" spans="1:3" x14ac:dyDescent="0.3">
      <c r="A53">
        <v>98</v>
      </c>
      <c r="B53">
        <v>5.6805581723471299</v>
      </c>
      <c r="C53">
        <v>0.79529499384187397</v>
      </c>
    </row>
    <row r="54" spans="1:3" x14ac:dyDescent="0.3">
      <c r="A54">
        <v>99</v>
      </c>
      <c r="B54">
        <v>5.44117392541866</v>
      </c>
      <c r="C54">
        <v>0.87632747506231701</v>
      </c>
    </row>
    <row r="55" spans="1:3" x14ac:dyDescent="0.3">
      <c r="A55">
        <v>100</v>
      </c>
      <c r="B55">
        <v>5.4758654649838503</v>
      </c>
      <c r="C55">
        <v>0.76935378937058796</v>
      </c>
    </row>
    <row r="56" spans="1:3" x14ac:dyDescent="0.3">
      <c r="A56" t="s">
        <v>140</v>
      </c>
    </row>
    <row r="57" spans="1:3" x14ac:dyDescent="0.3">
      <c r="A57" t="s">
        <v>270</v>
      </c>
    </row>
    <row r="58" spans="1:3" x14ac:dyDescent="0.3">
      <c r="A58" t="s">
        <v>271</v>
      </c>
    </row>
    <row r="59" spans="1:3" x14ac:dyDescent="0.3">
      <c r="A59" t="s">
        <v>272</v>
      </c>
    </row>
    <row r="60" spans="1:3" x14ac:dyDescent="0.3">
      <c r="A60" t="s">
        <v>273</v>
      </c>
    </row>
    <row r="61" spans="1:3" x14ac:dyDescent="0.3">
      <c r="A61" t="s">
        <v>274</v>
      </c>
    </row>
    <row r="62" spans="1:3" x14ac:dyDescent="0.3">
      <c r="A62" t="s">
        <v>275</v>
      </c>
    </row>
    <row r="63" spans="1:3" x14ac:dyDescent="0.3">
      <c r="A63" t="s">
        <v>276</v>
      </c>
    </row>
    <row r="64" spans="1:3" x14ac:dyDescent="0.3">
      <c r="A64" t="s">
        <v>277</v>
      </c>
    </row>
    <row r="65" spans="1:1" x14ac:dyDescent="0.3">
      <c r="A65" t="s">
        <v>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Stats</vt:lpstr>
      <vt:lpstr>Keto-CTA with change &amp;Ln-Values</vt:lpstr>
      <vt:lpstr>Sheet1</vt:lpstr>
      <vt:lpstr>Sheet3</vt:lpstr>
      <vt:lpstr>Sheet2</vt:lpstr>
      <vt:lpstr>GeoMean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2025-09-01T15:48:38Z</dcterms:modified>
</cp:coreProperties>
</file>