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9000"/>
  </bookViews>
  <sheets>
    <sheet name="移动互联网业务工作量统计" sheetId="4" r:id="rId1"/>
  </sheets>
  <calcPr calcId="145621" concurrentCalc="0"/>
</workbook>
</file>

<file path=xl/calcChain.xml><?xml version="1.0" encoding="utf-8"?>
<calcChain xmlns="http://schemas.openxmlformats.org/spreadsheetml/2006/main">
  <c r="B32" i="4" l="1"/>
  <c r="F11" i="4"/>
  <c r="E6" i="4"/>
  <c r="B25" i="4"/>
  <c r="F14" i="4"/>
  <c r="E14" i="4"/>
  <c r="F13" i="4"/>
  <c r="F10" i="4"/>
  <c r="C19" i="4"/>
  <c r="C21" i="4"/>
  <c r="B24" i="4"/>
  <c r="B30" i="4"/>
</calcChain>
</file>

<file path=xl/sharedStrings.xml><?xml version="1.0" encoding="utf-8"?>
<sst xmlns="http://schemas.openxmlformats.org/spreadsheetml/2006/main" count="59" uniqueCount="48">
  <si>
    <t>序号</t>
  </si>
  <si>
    <t>系统名称</t>
  </si>
  <si>
    <t>需求分析工作量（人月）</t>
  </si>
  <si>
    <t>系统设计工作量（人月）</t>
  </si>
  <si>
    <t>编程工作量（人月）</t>
  </si>
  <si>
    <t>测试工作量（人月）</t>
  </si>
  <si>
    <t>项目管理工作量（人月）</t>
  </si>
  <si>
    <t>完成情况</t>
  </si>
  <si>
    <t>现有版本APP完成省卡支付宝、微信单独通道</t>
  </si>
  <si>
    <t>未开发</t>
  </si>
  <si>
    <t>电子发票后台服务</t>
  </si>
  <si>
    <t>二维码接口对接</t>
  </si>
  <si>
    <t>前端开票流程</t>
  </si>
  <si>
    <t>一期功能需求（现有APP功能+转转+健身）确认</t>
  </si>
  <si>
    <t>一期业务流程及系统主体结构确认</t>
  </si>
  <si>
    <t>一期UI及页面跳转确认</t>
  </si>
  <si>
    <t>新版本用户体系开发完成</t>
  </si>
  <si>
    <t>一期主体功能开发完成</t>
  </si>
  <si>
    <t>一期测试</t>
  </si>
  <si>
    <t>一期版本发布</t>
  </si>
  <si>
    <t>已有版本数据割接</t>
  </si>
  <si>
    <t>对接政务应用接入</t>
  </si>
  <si>
    <t>确认需求</t>
  </si>
  <si>
    <t>版本迭代</t>
  </si>
  <si>
    <t>表格中的黄色项目为不是很明确的项目，暂时未纳入工作了评估</t>
  </si>
  <si>
    <t>上述需求单及项目型需求统计的工作量总和为：</t>
  </si>
  <si>
    <t>人月</t>
  </si>
  <si>
    <t>合同对应工作量总和为：</t>
  </si>
  <si>
    <t>项目</t>
  </si>
  <si>
    <t>内容</t>
  </si>
  <si>
    <t>备注</t>
  </si>
  <si>
    <t>人工成本</t>
  </si>
  <si>
    <t>工作量×标准月成本22000</t>
  </si>
  <si>
    <t>实施成本</t>
  </si>
  <si>
    <t>人均费用2600×项目组人数×4个月</t>
  </si>
  <si>
    <t>2016年合同外</t>
  </si>
  <si>
    <t>项目售前成本</t>
  </si>
  <si>
    <t>项目激励费用</t>
  </si>
  <si>
    <t>保密费用</t>
  </si>
  <si>
    <t>总成本</t>
  </si>
  <si>
    <t>利润</t>
  </si>
  <si>
    <t>含税报价</t>
  </si>
  <si>
    <t>扣除折扣后实际报价</t>
  </si>
  <si>
    <t>注1：标准月成本并不代表员工实际工资，还包括公司发生在员工身上的其他日常性支出及分摊，包括员工社保统筹等管理费用分摊</t>
  </si>
  <si>
    <t>注2：实施费用计算方法来源于历史实际统计数据</t>
  </si>
  <si>
    <t>注2：该费用未包括尚未确定的需求开发的工作量</t>
  </si>
  <si>
    <t>注3：项目总成本 = 人工成本 + 实施成本 + 售前成本+项目激励费用+保密费用+16年合同外</t>
  </si>
  <si>
    <t>扣减2017年的9人月后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</si>
</sst>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9">
    <font>
      <sz val="11"/>
      <color theme="1"/>
      <name val="宋体"/>
      <charset val="134"/>
      <scheme val="minor"/>
    </font>
    <font>
      <sz val="11"/>
      <name val="等线"/>
      <family val="3"/>
      <charset val="134"/>
    </font>
    <font>
      <sz val="11"/>
      <color indexed="8"/>
      <name val="等线"/>
      <family val="3"/>
      <charset val="134"/>
    </font>
    <font>
      <sz val="8"/>
      <color indexed="8"/>
      <name val="宋体"/>
      <family val="3"/>
      <charset val="134"/>
    </font>
    <font>
      <sz val="10"/>
      <name val="Songti SC Regular"/>
      <family val="1"/>
    </font>
    <font>
      <sz val="9"/>
      <name val="宋体"/>
      <family val="3"/>
      <charset val="134"/>
    </font>
    <font>
      <sz val="8"/>
      <color theme="1"/>
      <name val="宋体"/>
      <family val="3"/>
      <charset val="134"/>
      <scheme val="minor"/>
    </font>
    <font>
      <sz val="8"/>
      <color indexed="8"/>
      <name val="等线"/>
      <family val="3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8" tint="0.79995117038483843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1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11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Protection="0">
      <alignment vertical="center"/>
    </xf>
  </cellStyleXfs>
  <cellXfs count="34">
    <xf numFmtId="0" fontId="0" fillId="0" borderId="0" xfId="0">
      <alignment vertical="center"/>
    </xf>
    <xf numFmtId="0" fontId="1" fillId="2" borderId="0" xfId="1" applyFont="1" applyFill="1" applyAlignment="1">
      <alignment vertical="center"/>
    </xf>
    <xf numFmtId="0" fontId="2" fillId="2" borderId="0" xfId="1" applyFont="1" applyFill="1" applyAlignment="1">
      <alignment vertical="center"/>
    </xf>
    <xf numFmtId="0" fontId="2" fillId="0" borderId="0" xfId="1" applyNumberFormat="1" applyFont="1" applyAlignment="1">
      <alignment vertical="center"/>
    </xf>
    <xf numFmtId="0" fontId="2" fillId="0" borderId="0" xfId="1" applyFont="1" applyAlignment="1">
      <alignment vertical="center"/>
    </xf>
    <xf numFmtId="49" fontId="3" fillId="3" borderId="1" xfId="1" applyNumberFormat="1" applyFont="1" applyFill="1" applyBorder="1" applyAlignment="1">
      <alignment horizontal="center" vertical="center" wrapText="1"/>
    </xf>
    <xf numFmtId="0" fontId="4" fillId="2" borderId="1" xfId="1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49" fontId="4" fillId="2" borderId="1" xfId="1" applyNumberFormat="1" applyFont="1" applyFill="1" applyBorder="1" applyAlignment="1">
      <alignment horizontal="center" vertical="center" wrapText="1"/>
    </xf>
    <xf numFmtId="0" fontId="4" fillId="2" borderId="3" xfId="1" applyNumberFormat="1" applyFont="1" applyFill="1" applyBorder="1" applyAlignment="1">
      <alignment horizontal="center" vertical="center" wrapText="1"/>
    </xf>
    <xf numFmtId="49" fontId="4" fillId="2" borderId="3" xfId="1" applyNumberFormat="1" applyFont="1" applyFill="1" applyBorder="1" applyAlignment="1">
      <alignment horizontal="center" vertical="center" wrapText="1"/>
    </xf>
    <xf numFmtId="0" fontId="4" fillId="2" borderId="2" xfId="1" applyNumberFormat="1" applyFont="1" applyFill="1" applyBorder="1" applyAlignment="1">
      <alignment horizontal="center" vertical="center" wrapText="1"/>
    </xf>
    <xf numFmtId="49" fontId="4" fillId="2" borderId="2" xfId="1" applyNumberFormat="1" applyFont="1" applyFill="1" applyBorder="1" applyAlignment="1">
      <alignment horizontal="center" vertical="center" wrapText="1"/>
    </xf>
    <xf numFmtId="0" fontId="2" fillId="2" borderId="4" xfId="1" applyNumberFormat="1" applyFont="1" applyFill="1" applyBorder="1" applyAlignment="1">
      <alignment vertical="center"/>
    </xf>
    <xf numFmtId="0" fontId="2" fillId="2" borderId="0" xfId="1" applyNumberFormat="1" applyFont="1" applyFill="1" applyBorder="1" applyAlignment="1">
      <alignment vertical="center"/>
    </xf>
    <xf numFmtId="0" fontId="6" fillId="4" borderId="0" xfId="0" applyFont="1" applyFill="1" applyAlignment="1">
      <alignment horizontal="left" vertical="center"/>
    </xf>
    <xf numFmtId="0" fontId="7" fillId="2" borderId="0" xfId="1" applyNumberFormat="1" applyFont="1" applyFill="1" applyBorder="1" applyAlignment="1">
      <alignment vertical="center"/>
    </xf>
    <xf numFmtId="0" fontId="6" fillId="4" borderId="0" xfId="0" applyFont="1" applyFill="1" applyAlignment="1">
      <alignment horizontal="right" vertical="center"/>
    </xf>
    <xf numFmtId="49" fontId="7" fillId="2" borderId="0" xfId="1" applyNumberFormat="1" applyFont="1" applyFill="1" applyBorder="1" applyAlignment="1">
      <alignment vertical="center"/>
    </xf>
    <xf numFmtId="0" fontId="6" fillId="5" borderId="5" xfId="0" applyFont="1" applyFill="1" applyBorder="1">
      <alignment vertical="center"/>
    </xf>
    <xf numFmtId="0" fontId="6" fillId="5" borderId="6" xfId="0" applyFont="1" applyFill="1" applyBorder="1">
      <alignment vertical="center"/>
    </xf>
    <xf numFmtId="0" fontId="6" fillId="5" borderId="7" xfId="0" applyFont="1" applyFill="1" applyBorder="1">
      <alignment vertical="center"/>
    </xf>
    <xf numFmtId="0" fontId="6" fillId="0" borderId="8" xfId="0" applyFont="1" applyBorder="1">
      <alignment vertical="center"/>
    </xf>
    <xf numFmtId="0" fontId="6" fillId="0" borderId="2" xfId="0" applyFont="1" applyBorder="1">
      <alignment vertical="center"/>
    </xf>
    <xf numFmtId="0" fontId="6" fillId="0" borderId="9" xfId="0" applyFont="1" applyBorder="1">
      <alignment vertical="center"/>
    </xf>
    <xf numFmtId="0" fontId="6" fillId="6" borderId="8" xfId="0" applyFont="1" applyFill="1" applyBorder="1">
      <alignment vertical="center"/>
    </xf>
    <xf numFmtId="176" fontId="6" fillId="6" borderId="2" xfId="0" applyNumberFormat="1" applyFont="1" applyFill="1" applyBorder="1">
      <alignment vertical="center"/>
    </xf>
    <xf numFmtId="0" fontId="6" fillId="6" borderId="9" xfId="0" applyFont="1" applyFill="1" applyBorder="1">
      <alignment vertical="center"/>
    </xf>
    <xf numFmtId="0" fontId="6" fillId="6" borderId="10" xfId="0" applyFont="1" applyFill="1" applyBorder="1">
      <alignment vertical="center"/>
    </xf>
    <xf numFmtId="0" fontId="6" fillId="6" borderId="11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0" borderId="0" xfId="0" applyFont="1">
      <alignment vertical="center"/>
    </xf>
    <xf numFmtId="0" fontId="2" fillId="2" borderId="13" xfId="1" applyNumberFormat="1" applyFont="1" applyFill="1" applyBorder="1" applyAlignment="1">
      <alignment vertical="center"/>
    </xf>
    <xf numFmtId="0" fontId="2" fillId="2" borderId="13" xfId="1" applyFont="1" applyFill="1" applyBorder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showGridLines="0" tabSelected="1" topLeftCell="A22" zoomScale="115" zoomScaleNormal="115" workbookViewId="0">
      <selection activeCell="B32" sqref="B32"/>
    </sheetView>
  </sheetViews>
  <sheetFormatPr defaultColWidth="8.875" defaultRowHeight="14.45" customHeight="1"/>
  <cols>
    <col min="1" max="1" width="13.5" style="3" customWidth="1"/>
    <col min="2" max="2" width="31.875" style="3" customWidth="1"/>
    <col min="3" max="3" width="17" style="3" customWidth="1"/>
    <col min="4" max="5" width="8.875" style="3" customWidth="1"/>
    <col min="6" max="6" width="12.375" style="3" customWidth="1"/>
    <col min="7" max="9" width="8.875" style="3" customWidth="1"/>
    <col min="10" max="16384" width="8.875" style="4"/>
  </cols>
  <sheetData>
    <row r="1" spans="1:9" ht="2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4"/>
    </row>
    <row r="2" spans="1:9" s="1" customFormat="1" ht="30.95" customHeight="1">
      <c r="A2" s="6">
        <v>1</v>
      </c>
      <c r="B2" s="7" t="s">
        <v>8</v>
      </c>
      <c r="C2" s="6">
        <v>0.2</v>
      </c>
      <c r="D2" s="6">
        <v>0.5</v>
      </c>
      <c r="E2" s="6">
        <v>1</v>
      </c>
      <c r="F2" s="6">
        <v>1</v>
      </c>
      <c r="G2" s="6">
        <v>0.2</v>
      </c>
      <c r="H2" s="8" t="s">
        <v>9</v>
      </c>
    </row>
    <row r="3" spans="1:9" s="1" customFormat="1" ht="30.95" customHeight="1">
      <c r="A3" s="6">
        <v>2</v>
      </c>
      <c r="B3" s="7" t="s">
        <v>10</v>
      </c>
      <c r="C3" s="6">
        <v>0.2</v>
      </c>
      <c r="D3" s="6">
        <v>0.5</v>
      </c>
      <c r="E3" s="6">
        <v>1</v>
      </c>
      <c r="F3" s="6">
        <v>1</v>
      </c>
      <c r="G3" s="6">
        <v>0.2</v>
      </c>
      <c r="H3" s="8" t="s">
        <v>9</v>
      </c>
    </row>
    <row r="4" spans="1:9" s="1" customFormat="1" ht="17.100000000000001" customHeight="1">
      <c r="A4" s="6">
        <v>3</v>
      </c>
      <c r="B4" s="7" t="s">
        <v>11</v>
      </c>
      <c r="C4" s="6">
        <v>0.5</v>
      </c>
      <c r="D4" s="6"/>
      <c r="E4" s="6"/>
      <c r="F4" s="6"/>
      <c r="G4" s="6"/>
      <c r="H4" s="8" t="s">
        <v>9</v>
      </c>
    </row>
    <row r="5" spans="1:9" s="1" customFormat="1" ht="17.100000000000001" customHeight="1">
      <c r="A5" s="6">
        <v>4</v>
      </c>
      <c r="B5" s="7" t="s">
        <v>12</v>
      </c>
      <c r="C5" s="6">
        <v>0.5</v>
      </c>
      <c r="D5" s="6"/>
      <c r="E5" s="6"/>
      <c r="F5" s="6"/>
      <c r="G5" s="6"/>
      <c r="H5" s="8" t="s">
        <v>9</v>
      </c>
    </row>
    <row r="6" spans="1:9" s="1" customFormat="1" ht="30.95" customHeight="1">
      <c r="A6" s="6">
        <v>5</v>
      </c>
      <c r="B6" s="7" t="s">
        <v>13</v>
      </c>
      <c r="C6" s="6">
        <v>2</v>
      </c>
      <c r="D6" s="6">
        <v>2</v>
      </c>
      <c r="E6" s="6">
        <f>10*3</f>
        <v>30</v>
      </c>
      <c r="F6" s="6">
        <v>3</v>
      </c>
      <c r="G6" s="6">
        <v>3</v>
      </c>
      <c r="H6" s="8" t="s">
        <v>9</v>
      </c>
    </row>
    <row r="7" spans="1:9" s="1" customFormat="1" ht="17.100000000000001" customHeight="1">
      <c r="A7" s="6">
        <v>6</v>
      </c>
      <c r="B7" s="7" t="s">
        <v>14</v>
      </c>
      <c r="C7" s="6">
        <v>0.5</v>
      </c>
      <c r="D7" s="6"/>
      <c r="E7" s="6"/>
      <c r="F7" s="6"/>
      <c r="G7" s="6"/>
      <c r="H7" s="8" t="s">
        <v>9</v>
      </c>
    </row>
    <row r="8" spans="1:9" s="1" customFormat="1" ht="30.95" customHeight="1">
      <c r="A8" s="6">
        <v>7</v>
      </c>
      <c r="B8" s="7" t="s">
        <v>15</v>
      </c>
      <c r="C8" s="6">
        <v>0.5</v>
      </c>
      <c r="D8" s="6"/>
      <c r="E8" s="6">
        <v>1</v>
      </c>
      <c r="F8" s="6"/>
      <c r="G8" s="6"/>
      <c r="H8" s="8" t="s">
        <v>9</v>
      </c>
    </row>
    <row r="9" spans="1:9" s="1" customFormat="1" ht="14.25">
      <c r="A9" s="6">
        <v>8</v>
      </c>
      <c r="B9" s="7" t="s">
        <v>16</v>
      </c>
      <c r="C9" s="6">
        <v>0.3</v>
      </c>
      <c r="D9" s="6">
        <v>0.5</v>
      </c>
      <c r="E9" s="6">
        <v>1</v>
      </c>
      <c r="F9" s="6">
        <v>1</v>
      </c>
      <c r="G9" s="6">
        <v>0.3</v>
      </c>
      <c r="H9" s="8" t="s">
        <v>9</v>
      </c>
    </row>
    <row r="10" spans="1:9" s="1" customFormat="1" ht="30.95" customHeight="1">
      <c r="A10" s="9">
        <v>9</v>
      </c>
      <c r="B10" s="7" t="s">
        <v>17</v>
      </c>
      <c r="C10" s="9"/>
      <c r="D10" s="9"/>
      <c r="E10" s="9"/>
      <c r="F10" s="9">
        <f>10*0.25</f>
        <v>2.5</v>
      </c>
      <c r="G10" s="9"/>
      <c r="H10" s="10" t="s">
        <v>9</v>
      </c>
    </row>
    <row r="11" spans="1:9" s="1" customFormat="1" ht="30.95" customHeight="1">
      <c r="A11" s="11">
        <v>10</v>
      </c>
      <c r="B11" s="7" t="s">
        <v>18</v>
      </c>
      <c r="C11" s="11"/>
      <c r="D11" s="11"/>
      <c r="E11" s="11"/>
      <c r="F11" s="11">
        <f>5*1</f>
        <v>5</v>
      </c>
      <c r="G11" s="11">
        <v>1</v>
      </c>
      <c r="H11" s="12" t="s">
        <v>9</v>
      </c>
    </row>
    <row r="12" spans="1:9" s="1" customFormat="1" ht="30.95" customHeight="1">
      <c r="A12" s="11">
        <v>11</v>
      </c>
      <c r="B12" s="7" t="s">
        <v>19</v>
      </c>
      <c r="C12" s="11"/>
      <c r="D12" s="11"/>
      <c r="E12" s="11"/>
      <c r="F12" s="11">
        <v>2</v>
      </c>
      <c r="G12" s="11"/>
      <c r="H12" s="12"/>
    </row>
    <row r="13" spans="1:9" s="1" customFormat="1" ht="30.95" customHeight="1">
      <c r="A13" s="11">
        <v>12</v>
      </c>
      <c r="B13" s="7" t="s">
        <v>20</v>
      </c>
      <c r="C13" s="11"/>
      <c r="D13" s="11"/>
      <c r="E13" s="11"/>
      <c r="F13" s="11">
        <f>3*1</f>
        <v>3</v>
      </c>
      <c r="G13" s="11">
        <v>0.5</v>
      </c>
      <c r="H13" s="12"/>
    </row>
    <row r="14" spans="1:9" s="1" customFormat="1" ht="30.95" customHeight="1">
      <c r="A14" s="11">
        <v>13</v>
      </c>
      <c r="B14" s="7" t="s">
        <v>21</v>
      </c>
      <c r="C14" s="11">
        <v>1</v>
      </c>
      <c r="D14" s="11">
        <v>1</v>
      </c>
      <c r="E14" s="11">
        <f>10*1</f>
        <v>10</v>
      </c>
      <c r="F14" s="11">
        <f>10*1</f>
        <v>10</v>
      </c>
      <c r="G14" s="11">
        <v>1</v>
      </c>
      <c r="H14" s="12"/>
    </row>
    <row r="15" spans="1:9" s="1" customFormat="1" ht="30.95" customHeight="1">
      <c r="A15" s="11">
        <v>14</v>
      </c>
      <c r="B15" s="7" t="s">
        <v>22</v>
      </c>
      <c r="C15" s="11">
        <v>2</v>
      </c>
      <c r="D15" s="11"/>
      <c r="E15" s="11"/>
      <c r="F15" s="11"/>
      <c r="G15" s="11"/>
      <c r="H15" s="12"/>
    </row>
    <row r="16" spans="1:9" s="1" customFormat="1" ht="30.95" customHeight="1">
      <c r="A16" s="11">
        <v>15</v>
      </c>
      <c r="B16" s="7" t="s">
        <v>23</v>
      </c>
      <c r="C16" s="11"/>
      <c r="D16" s="11"/>
      <c r="E16" s="11"/>
      <c r="F16" s="11">
        <v>1</v>
      </c>
      <c r="G16" s="11"/>
      <c r="H16" s="12"/>
    </row>
    <row r="17" spans="1:10" s="2" customFormat="1" ht="15.95" customHeight="1">
      <c r="A17" s="13"/>
      <c r="B17" s="14"/>
      <c r="C17" s="14"/>
      <c r="D17" s="14"/>
      <c r="E17" s="14"/>
      <c r="F17" s="14"/>
      <c r="G17" s="14"/>
      <c r="H17" s="14"/>
      <c r="I17" s="32"/>
      <c r="J17" s="1"/>
    </row>
    <row r="18" spans="1:10" s="2" customFormat="1" ht="15.95" customHeight="1">
      <c r="A18" s="15" t="s">
        <v>24</v>
      </c>
      <c r="B18" s="15"/>
      <c r="C18" s="15"/>
      <c r="D18" s="15"/>
      <c r="E18" s="16"/>
      <c r="F18" s="16"/>
      <c r="G18" s="16"/>
      <c r="H18" s="14"/>
      <c r="I18" s="33"/>
      <c r="J18" s="1"/>
    </row>
    <row r="19" spans="1:10" s="2" customFormat="1" ht="15.95" customHeight="1">
      <c r="A19" s="15" t="s">
        <v>25</v>
      </c>
      <c r="B19" s="15"/>
      <c r="C19" s="17">
        <f>SUM(C2:G16)</f>
        <v>91.899999999999991</v>
      </c>
      <c r="D19" s="15" t="s">
        <v>26</v>
      </c>
      <c r="I19" s="33"/>
      <c r="J19" s="1"/>
    </row>
    <row r="20" spans="1:10" s="2" customFormat="1" ht="15.95" customHeight="1">
      <c r="A20" s="15" t="s">
        <v>47</v>
      </c>
      <c r="B20" s="15"/>
      <c r="C20" s="17">
        <v>9</v>
      </c>
      <c r="D20" s="15" t="s">
        <v>26</v>
      </c>
      <c r="F20" s="18"/>
      <c r="G20" s="16"/>
      <c r="H20" s="16"/>
      <c r="I20" s="33"/>
      <c r="J20" s="1"/>
    </row>
    <row r="21" spans="1:10" s="2" customFormat="1" ht="15.95" customHeight="1">
      <c r="A21" s="15" t="s">
        <v>27</v>
      </c>
      <c r="B21" s="15"/>
      <c r="C21" s="17">
        <f>C19-C20</f>
        <v>82.899999999999991</v>
      </c>
      <c r="D21" s="15" t="s">
        <v>26</v>
      </c>
      <c r="F21" s="18"/>
      <c r="G21" s="16"/>
      <c r="H21" s="16"/>
      <c r="I21" s="33"/>
      <c r="J21" s="1"/>
    </row>
    <row r="22" spans="1:10" ht="14.45" customHeight="1">
      <c r="D22" s="2"/>
      <c r="J22" s="1"/>
    </row>
    <row r="23" spans="1:10" ht="14.45" customHeight="1">
      <c r="A23" s="19" t="s">
        <v>28</v>
      </c>
      <c r="B23" s="20" t="s">
        <v>29</v>
      </c>
      <c r="C23" s="21" t="s">
        <v>30</v>
      </c>
      <c r="J23" s="1"/>
    </row>
    <row r="24" spans="1:10" ht="14.45" customHeight="1">
      <c r="A24" s="22" t="s">
        <v>31</v>
      </c>
      <c r="B24" s="23">
        <f>C21*22000</f>
        <v>1823799.9999999998</v>
      </c>
      <c r="C24" s="24" t="s">
        <v>32</v>
      </c>
      <c r="J24" s="1"/>
    </row>
    <row r="25" spans="1:10" ht="14.45" customHeight="1">
      <c r="A25" s="22" t="s">
        <v>33</v>
      </c>
      <c r="B25" s="23">
        <f>2600*13*4</f>
        <v>135200</v>
      </c>
      <c r="C25" s="24" t="s">
        <v>34</v>
      </c>
    </row>
    <row r="26" spans="1:10" ht="14.45" customHeight="1">
      <c r="A26" s="22" t="s">
        <v>35</v>
      </c>
      <c r="B26" s="23"/>
      <c r="C26" s="24"/>
    </row>
    <row r="27" spans="1:10" ht="14.45" customHeight="1">
      <c r="A27" s="22" t="s">
        <v>36</v>
      </c>
      <c r="B27" s="23">
        <v>0</v>
      </c>
      <c r="C27" s="24"/>
    </row>
    <row r="28" spans="1:10" ht="14.45" customHeight="1">
      <c r="A28" s="22" t="s">
        <v>37</v>
      </c>
      <c r="B28" s="23">
        <v>0</v>
      </c>
      <c r="C28" s="24"/>
    </row>
    <row r="29" spans="1:10" ht="14.45" customHeight="1">
      <c r="A29" s="22" t="s">
        <v>38</v>
      </c>
      <c r="B29" s="23">
        <v>0</v>
      </c>
      <c r="C29" s="24"/>
    </row>
    <row r="30" spans="1:10" ht="14.45" customHeight="1">
      <c r="A30" s="25" t="s">
        <v>39</v>
      </c>
      <c r="B30" s="26">
        <f>SUM(B24:B29)</f>
        <v>1958999.9999999998</v>
      </c>
      <c r="C30" s="27"/>
    </row>
    <row r="31" spans="1:10" ht="14.45" customHeight="1">
      <c r="A31" s="22" t="s">
        <v>40</v>
      </c>
      <c r="B31" s="23">
        <v>0</v>
      </c>
      <c r="C31" s="24"/>
    </row>
    <row r="32" spans="1:10" ht="14.45" customHeight="1">
      <c r="A32" s="25" t="s">
        <v>41</v>
      </c>
      <c r="B32" s="26">
        <f>(B30+B31)*1.06</f>
        <v>2076539.9999999998</v>
      </c>
      <c r="C32" s="27"/>
    </row>
    <row r="33" spans="1:3" ht="14.45" customHeight="1">
      <c r="A33" s="28" t="s">
        <v>42</v>
      </c>
      <c r="B33" s="29"/>
      <c r="C33" s="30"/>
    </row>
    <row r="34" spans="1:3" ht="14.45" customHeight="1">
      <c r="A34" s="31"/>
      <c r="B34" s="31"/>
      <c r="C34" s="31"/>
    </row>
    <row r="35" spans="1:3" ht="14.45" customHeight="1">
      <c r="A35" s="31" t="s">
        <v>43</v>
      </c>
      <c r="B35" s="31"/>
      <c r="C35" s="31"/>
    </row>
    <row r="36" spans="1:3" ht="14.45" customHeight="1">
      <c r="A36" s="31" t="s">
        <v>44</v>
      </c>
      <c r="B36" s="31"/>
      <c r="C36" s="31"/>
    </row>
    <row r="37" spans="1:3" ht="14.45" customHeight="1">
      <c r="A37" s="31" t="s">
        <v>45</v>
      </c>
      <c r="B37" s="31"/>
      <c r="C37" s="31"/>
    </row>
    <row r="38" spans="1:3" ht="14.45" customHeight="1">
      <c r="A38" s="31" t="s">
        <v>46</v>
      </c>
      <c r="B38" s="31"/>
      <c r="C38" s="31"/>
    </row>
  </sheetData>
  <phoneticPr fontId="8" type="noConversion"/>
  <pageMargins left="0.69930555555555596" right="0.69930555555555596" top="0.75" bottom="0.75" header="0.3" footer="0.3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移动互联网业务工作量统计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Yangzm</dc:creator>
  <cp:lastModifiedBy>jiang</cp:lastModifiedBy>
  <dcterms:created xsi:type="dcterms:W3CDTF">2017-05-18T08:21:00Z</dcterms:created>
  <dcterms:modified xsi:type="dcterms:W3CDTF">2018-03-23T06:07:30Z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